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7" activeTab="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财政拨款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'财政拨款支出预算表（按经济科目分类）02-3'!$A:$A,'财政拨款支出预算表（按经济科目分类）02-3'!$1:$1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<sst xmlns="http://schemas.openxmlformats.org/spreadsheetml/2006/main" count="2271" uniqueCount="654">
  <si>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</si>
  <si>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</si>
  <si>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</si>
  <si>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</si>
  <si>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</si>
  <si>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</si>
  <si>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</si>
  <si>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</si>
  <si>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</si>
  <si>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</si>
  <si>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</si>
  <si>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</si>
  <si>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</si>
  <si>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</si>
  <si>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</si>
  <si>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</si>
  <si>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</si>
  <si>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</si>
  <si>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</si>
  <si>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</si>
  <si>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</si>
  <si>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</si>
  <si>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</si>
  <si>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</si>
  <si>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</si>
  <si>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</si>
  <si>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</si>
  <si>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</si>
  <si>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</si>
  <si>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</si>
  <si>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</si>
  <si>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</si>
  <si>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</si>
  <si>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</si>
  <si>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</si>
  <si>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</si>
  <si>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</si>
  <si>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</si>
  <si>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</si>
  <si>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</si>
  <si>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</si>
  <si>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</si>
  <si>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351001</t>
  </si>
  <si>
    <t>罗平县退役军人事务局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</si>
  <si>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</si>
  <si>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</si>
  <si>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</si>
  <si>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</si>
  <si>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</si>
  <si>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</si>
  <si>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</si>
  <si>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</si>
  <si>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</si>
  <si>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</si>
  <si>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</si>
  <si>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</si>
  <si>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</si>
  <si>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</si>
  <si>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</si>
  <si>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</si>
  <si>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</si>
  <si>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</si>
  <si>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</si>
  <si>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</si>
  <si>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</si>
  <si>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</si>
  <si>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</si>
  <si>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</si>
  <si>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</si>
  <si>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2080803</t>
  </si>
  <si>
    <t>在乡复员、退伍军人生活补助</t>
  </si>
  <si>
    <t>2080805</t>
  </si>
  <si>
    <t>义务兵优待</t>
  </si>
  <si>
    <t>2080808</t>
  </si>
  <si>
    <t>褒扬纪念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</si>
  <si>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</si>
  <si>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</si>
  <si>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</si>
  <si>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</si>
  <si>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</si>
  <si>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</si>
  <si>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</si>
  <si>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</si>
  <si>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</si>
  <si>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</si>
  <si>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</si>
  <si>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</si>
  <si>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</si>
  <si>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</si>
  <si>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20828</t>
  </si>
  <si>
    <t>退役军人管理事务</t>
  </si>
  <si>
    <t>2082801</t>
  </si>
  <si>
    <t>行政运行</t>
  </si>
  <si>
    <t>2082804</t>
  </si>
  <si>
    <t>拥军优属</t>
  </si>
  <si>
    <t>2082899</t>
  </si>
  <si>
    <t>其他退役军人事务管理支出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</si>
  <si>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</si>
  <si>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</si>
  <si>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</si>
  <si>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</si>
  <si>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</si>
  <si>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</si>
  <si>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</si>
  <si>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</si>
  <si>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</si>
  <si>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</si>
  <si>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</si>
  <si>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</si>
  <si>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</si>
  <si>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</si>
  <si>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</si>
  <si>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</si>
  <si>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</si>
  <si>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</si>
  <si>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</si>
  <si>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单位名称：罗平县退役军人事务局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</si>
  <si>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</si>
  <si>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</si>
  <si>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</si>
  <si>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</si>
  <si>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</si>
  <si>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</si>
  <si>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</si>
  <si>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</si>
  <si>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</si>
  <si>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</si>
  <si>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</si>
  <si>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</si>
  <si>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</si>
  <si>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</si>
  <si>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</si>
  <si>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</si>
  <si>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</si>
  <si>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</si>
  <si>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</si>
  <si>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</si>
  <si>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</si>
  <si>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</si>
  <si>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</si>
  <si>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</si>
  <si>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</si>
  <si>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</si>
  <si>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</si>
  <si>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</si>
  <si>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</si>
  <si>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</si>
  <si>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</si>
  <si>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</si>
  <si>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</si>
  <si>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</si>
  <si>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</si>
  <si>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</si>
  <si>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</si>
  <si>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</si>
  <si>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</si>
  <si>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</si>
  <si>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</si>
  <si>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</si>
  <si>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</si>
  <si>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</si>
  <si>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</si>
  <si>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</si>
  <si>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</si>
  <si>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</si>
  <si>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</si>
  <si>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</si>
  <si>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</si>
  <si>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</si>
  <si>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</si>
  <si>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</si>
  <si>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</si>
  <si>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</si>
  <si>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</si>
  <si>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</si>
  <si>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</si>
  <si>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</si>
  <si>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</si>
  <si>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</si>
  <si>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</si>
  <si>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</si>
  <si>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</si>
  <si>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</si>
  <si>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</si>
  <si>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</si>
  <si>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</si>
  <si>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</si>
  <si>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</si>
  <si>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</si>
  <si>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</si>
  <si>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</si>
  <si>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</si>
  <si>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</si>
  <si>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</si>
  <si>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</si>
  <si>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</si>
  <si>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</si>
  <si>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</si>
  <si>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</si>
  <si>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</si>
  <si>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</si>
  <si>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</si>
  <si>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</si>
  <si>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</si>
  <si>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</si>
  <si>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</si>
  <si>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</si>
  <si>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</si>
  <si>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</si>
  <si>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</si>
  <si>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</si>
  <si>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</si>
  <si>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</si>
  <si>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</si>
  <si>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</si>
  <si>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</si>
  <si>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</si>
  <si>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</si>
  <si>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</si>
  <si>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</si>
  <si>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</si>
  <si>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</si>
  <si>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</si>
  <si>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</si>
  <si>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</si>
  <si>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</si>
  <si>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</si>
  <si>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</si>
  <si>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</si>
  <si>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</si>
  <si>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</si>
  <si>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</si>
  <si>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</si>
  <si>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</si>
  <si>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</si>
  <si>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</si>
  <si>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</si>
  <si>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</si>
  <si>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</si>
  <si>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</si>
  <si>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</si>
  <si>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</si>
  <si>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</si>
  <si>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</si>
  <si>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</si>
  <si>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</si>
  <si>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</si>
  <si>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</si>
  <si>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</si>
  <si>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</si>
  <si>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</si>
  <si>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</si>
  <si>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</si>
  <si>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</si>
  <si>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</si>
  <si>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</si>
  <si>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</si>
  <si>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</si>
  <si>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</si>
  <si>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</si>
  <si>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</si>
  <si>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</si>
  <si>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</si>
  <si>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</si>
  <si>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</si>
  <si>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</si>
  <si>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</si>
  <si>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</si>
  <si>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</si>
  <si>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</si>
  <si>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</si>
  <si>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</si>
  <si>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</si>
  <si>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</si>
  <si>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</si>
  <si>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</si>
  <si>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</si>
  <si>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</si>
  <si>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</si>
  <si>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</si>
  <si>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</si>
  <si>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</si>
  <si>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</si>
  <si>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</si>
  <si>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</si>
  <si>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</si>
  <si>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</si>
  <si>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</si>
  <si>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</si>
  <si>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</si>
  <si>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</si>
  <si>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</si>
  <si>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</si>
  <si>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</si>
  <si>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</si>
  <si>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</si>
  <si>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</si>
  <si>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</si>
  <si>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</si>
  <si>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</si>
  <si>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</si>
  <si>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</si>
  <si>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</si>
  <si>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</si>
  <si>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</si>
  <si>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</si>
  <si>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</si>
  <si>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</si>
  <si>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</si>
  <si>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</si>
  <si>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</si>
  <si>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</si>
  <si>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</si>
  <si>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</si>
  <si>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</si>
  <si>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</si>
  <si>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</si>
  <si>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</si>
  <si>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</si>
  <si>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</si>
  <si>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</si>
  <si>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</si>
  <si>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</si>
  <si>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</si>
  <si>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</si>
  <si>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</si>
  <si>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</si>
  <si>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</si>
  <si>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</si>
  <si>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</si>
  <si>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</si>
  <si>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</si>
  <si>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</si>
  <si>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</si>
  <si>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</si>
  <si>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</si>
  <si>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</si>
  <si>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</si>
  <si>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</si>
  <si>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</si>
  <si>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</si>
  <si>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</si>
  <si>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</si>
  <si>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</si>
  <si>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</si>
  <si>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</si>
  <si>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</si>
  <si>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</si>
  <si>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</si>
  <si>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</si>
  <si>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</si>
  <si>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</si>
  <si>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</si>
  <si>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</si>
  <si>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</si>
  <si>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</si>
  <si>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</si>
  <si>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</si>
  <si>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</si>
  <si>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</si>
  <si>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</si>
  <si>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</si>
  <si>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</si>
  <si>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</si>
  <si>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</si>
  <si>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</si>
  <si>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</si>
  <si>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</si>
  <si>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</si>
  <si>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</si>
  <si>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</si>
  <si>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</si>
  <si>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</si>
  <si>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</si>
  <si>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</si>
  <si>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</si>
  <si>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</si>
  <si>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</si>
  <si>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</si>
  <si>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</si>
  <si>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</si>
  <si>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</si>
  <si>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</si>
  <si>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</si>
  <si>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</si>
  <si>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</si>
  <si>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</si>
  <si>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</si>
  <si>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</si>
  <si>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</si>
  <si>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530324210000000003512</t>
  </si>
  <si>
    <t>行政人员支出工资</t>
  </si>
  <si>
    <t>30101</t>
  </si>
  <si>
    <t>基本工资</t>
  </si>
  <si>
    <t>530324210000000003514</t>
  </si>
  <si>
    <t>事业人员支出工资</t>
  </si>
  <si>
    <t>30102</t>
  </si>
  <si>
    <t>津贴补贴</t>
  </si>
  <si>
    <t>530324210000000004595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</si>
  <si>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</si>
  <si>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</si>
  <si>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</si>
  <si>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</si>
  <si>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</si>
  <si>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</si>
  <si>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</si>
  <si>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530324210000000003516</t>
  </si>
  <si>
    <t>社会保障缴费</t>
  </si>
  <si>
    <t>30108</t>
  </si>
  <si>
    <t>机关事业单位基本养老保险缴费</t>
  </si>
  <si>
    <t>530324210000000003519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</si>
  <si>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</si>
  <si>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</si>
  <si>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</si>
  <si>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</si>
  <si>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</si>
  <si>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</si>
  <si>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</si>
  <si>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530324210000000003520</t>
  </si>
  <si>
    <t>30113</t>
  </si>
  <si>
    <t>530324210000000003527</t>
  </si>
  <si>
    <t>一般公用经费</t>
  </si>
  <si>
    <t>30205</t>
  </si>
  <si>
    <t>水费</t>
  </si>
  <si>
    <t>30206</t>
  </si>
  <si>
    <t>电费</t>
  </si>
  <si>
    <t>30211</t>
  </si>
  <si>
    <t>差旅费</t>
  </si>
  <si>
    <t>30207</t>
  </si>
  <si>
    <t>邮电费</t>
  </si>
  <si>
    <t>530324221100000414383</t>
  </si>
  <si>
    <t>30217</t>
  </si>
  <si>
    <t>30201</t>
  </si>
  <si>
    <t>办公费</t>
  </si>
  <si>
    <t>530324210000000003526</t>
  </si>
  <si>
    <t>工会经费</t>
  </si>
  <si>
    <t>30228</t>
  </si>
  <si>
    <t>30229</t>
  </si>
  <si>
    <t>福利费</t>
  </si>
  <si>
    <t>30299</t>
  </si>
  <si>
    <t>其他商品和服务支出</t>
  </si>
  <si>
    <t>530324210000000003522</t>
  </si>
  <si>
    <t>30302</t>
  </si>
  <si>
    <t>退休费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</si>
  <si>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</si>
  <si>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</si>
  <si>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</si>
  <si>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</si>
  <si>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</si>
  <si>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</si>
  <si>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</si>
  <si>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</si>
  <si>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民生类</t>
  </si>
  <si>
    <t>530324231100001967696</t>
  </si>
  <si>
    <t>30399</t>
  </si>
  <si>
    <t>其他对个人和家庭的补助</t>
  </si>
  <si>
    <t>30305</t>
  </si>
  <si>
    <t>生活补助</t>
  </si>
  <si>
    <t>清明节、“4.28”“9.30”活动经费</t>
  </si>
  <si>
    <t>530324210000000000565</t>
  </si>
  <si>
    <t>退役安置补助经费</t>
  </si>
  <si>
    <t>530324231100001142293</t>
  </si>
  <si>
    <t>30216</t>
  </si>
  <si>
    <t>培训费</t>
  </si>
  <si>
    <t>现役军人立功受奖补助经费</t>
  </si>
  <si>
    <t>530324231100001142249</t>
  </si>
  <si>
    <t>30309</t>
  </si>
  <si>
    <t>奖励金</t>
  </si>
  <si>
    <t>县以下烈士英雄纪念设施整修工程补助经费</t>
  </si>
  <si>
    <t>专项业务类</t>
  </si>
  <si>
    <t>530324221100000801215</t>
  </si>
  <si>
    <t>31005</t>
  </si>
  <si>
    <t>基础设施建设</t>
  </si>
  <si>
    <t>义务兵家庭优待补助经费</t>
  </si>
  <si>
    <t>530324231100001142037</t>
  </si>
  <si>
    <t>优抚对象生活补助县级配套经费</t>
  </si>
  <si>
    <t>530324231100001140572</t>
  </si>
  <si>
    <t>优抚及驻罗官兵“八一”、春节”慰问经费</t>
  </si>
  <si>
    <t>530324210000000000597</t>
  </si>
  <si>
    <t>重点优抚对象生活困难补助经费</t>
  </si>
  <si>
    <t>530324231100001142748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</si>
  <si>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</si>
  <si>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</si>
  <si>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</si>
  <si>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</si>
  <si>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</si>
  <si>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</si>
  <si>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</si>
  <si>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</si>
  <si>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</si>
  <si>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</si>
  <si>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</si>
  <si>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</si>
  <si>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据实测算按时足额发放补助</t>
  </si>
  <si>
    <t>产出指标</t>
  </si>
  <si>
    <t>数量指标</t>
  </si>
  <si>
    <t>获补对象数</t>
  </si>
  <si>
    <t>=</t>
  </si>
  <si>
    <t>150</t>
  </si>
  <si>
    <t>人(人次、家)</t>
  </si>
  <si>
    <t>定量指标</t>
  </si>
  <si>
    <t>反映获补助人员、企业的数量情况，也适用补贴、资助等形式的补助。</t>
  </si>
  <si>
    <t>效益指标</t>
  </si>
  <si>
    <t>社会效益指标</t>
  </si>
  <si>
    <t>生活状况改善</t>
  </si>
  <si>
    <t>是否改善</t>
  </si>
  <si>
    <t>定性指标</t>
  </si>
  <si>
    <t>反映补助促进受助对象生活状况改善的情况。</t>
  </si>
  <si>
    <t>满意度指标</t>
  </si>
  <si>
    <t>服务对象满意度指标</t>
  </si>
  <si>
    <t>受益对象满意度</t>
  </si>
  <si>
    <t>是否提升</t>
  </si>
  <si>
    <t>%</t>
  </si>
  <si>
    <t>反映获补助受益对象的满意程度。</t>
  </si>
  <si>
    <t>按照文件要求据实测算发放</t>
  </si>
  <si>
    <t>3267</t>
  </si>
  <si>
    <t>是否改善生活状况</t>
  </si>
  <si>
    <t>是否提升是满意度</t>
  </si>
  <si>
    <t>378</t>
  </si>
  <si>
    <t>是否提长对象满意度</t>
  </si>
  <si>
    <t>按时相关文件要求按时拨付各类经费支出</t>
  </si>
  <si>
    <t>符合条件对象数</t>
  </si>
  <si>
    <t>生产生活能力提高</t>
  </si>
  <si>
    <t>生产生活能力改善情况</t>
  </si>
  <si>
    <t>反映补助促进受助对象生产生活能力提高的情况。</t>
  </si>
  <si>
    <t>对象满意度情况</t>
  </si>
  <si>
    <t xml:space="preserve"> 按时完成 慰问</t>
  </si>
  <si>
    <t>时效指标</t>
  </si>
  <si>
    <t>按时完成 慰问</t>
  </si>
  <si>
    <t>年</t>
  </si>
  <si>
    <t>提升对象节日荣誉感</t>
  </si>
  <si>
    <t>提升对象满意度</t>
  </si>
  <si>
    <t xml:space="preserve"> 按时完成慰问及纪念活动</t>
  </si>
  <si>
    <t>质量指标</t>
  </si>
  <si>
    <t>提升优抚民、烈士慰问纪念质量</t>
  </si>
  <si>
    <t>提升全县退役军人及优先对象获得感</t>
  </si>
  <si>
    <t>提升人民群众拥军人及烈属</t>
  </si>
  <si>
    <t>提升对象满意度空</t>
  </si>
  <si>
    <t>195</t>
  </si>
  <si>
    <t>按照文件要求按时完成全县烈士英雄纪念设施修缮、搬迁工程。</t>
  </si>
  <si>
    <t>全县范围内烈士英雄纪念设施</t>
  </si>
  <si>
    <t>政策知晓率</t>
  </si>
  <si>
    <t>全县宣传知晓</t>
  </si>
  <si>
    <t>反映补助政策的宣传效果情况。
政策知晓率=调查中补助政策知晓人数/调查总人数*100%</t>
  </si>
  <si>
    <t>对象满意度</t>
  </si>
  <si>
    <t>据实测算按时足额发放</t>
  </si>
  <si>
    <t>260</t>
  </si>
  <si>
    <t>生活状况是否改善</t>
  </si>
  <si>
    <t>满意度是否提升</t>
  </si>
  <si>
    <t>预算05-3表</t>
  </si>
  <si>
    <t>项目支出绩效目标表（另文下达）</t>
  </si>
  <si>
    <t>说明：本单位无项目支出预算（另文下达），故本表为空表。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</si>
  <si>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</si>
  <si>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</si>
  <si>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</si>
  <si>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</si>
  <si>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</si>
  <si>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说明：本单位无政府性基金支出预算，故本表为空表。</t>
  </si>
  <si>
    <t>国有资本经营预算支出预算表</t>
  </si>
  <si>
    <t>本年国有资本经营预算支出</t>
  </si>
  <si>
    <t>说明：本单位无国有资本经营支出预算，故本表为空表。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</si>
  <si>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</si>
  <si>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</si>
  <si>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</si>
  <si>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</si>
  <si>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</si>
  <si>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</si>
  <si>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</si>
  <si>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</si>
  <si>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</si>
  <si>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</si>
  <si>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</si>
  <si>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办公椅</t>
  </si>
  <si>
    <t>把</t>
  </si>
  <si>
    <t>办公桌</t>
  </si>
  <si>
    <t>张</t>
  </si>
  <si>
    <t>保险柜</t>
  </si>
  <si>
    <t>保密柜</t>
  </si>
  <si>
    <t>个</t>
  </si>
  <si>
    <t>打复印纸</t>
  </si>
  <si>
    <t>复印纸</t>
  </si>
  <si>
    <t>件</t>
  </si>
  <si>
    <t>41</t>
  </si>
  <si>
    <t>碎纸机</t>
  </si>
  <si>
    <t>国产电脑</t>
  </si>
  <si>
    <t>台式计算机</t>
  </si>
  <si>
    <t>台</t>
  </si>
  <si>
    <t>档案柜</t>
  </si>
  <si>
    <t>文件柜</t>
  </si>
  <si>
    <t>吧椅</t>
  </si>
  <si>
    <t>桌前椅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</si>
  <si>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</si>
  <si>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</si>
  <si>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</si>
  <si>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</si>
  <si>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</si>
  <si>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</si>
  <si>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</si>
  <si>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</si>
  <si>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</si>
  <si>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</si>
  <si>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说明：本单位无政府购买服务支出预算，故本表为空表。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</si>
  <si>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</si>
  <si>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</si>
  <si>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</si>
  <si>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</si>
  <si>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</si>
  <si>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</si>
  <si>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</si>
  <si>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</si>
  <si>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</si>
  <si>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</si>
  <si>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</si>
  <si>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</si>
  <si>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</si>
  <si>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</si>
  <si>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</si>
  <si>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</si>
  <si>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</si>
  <si>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预算10-2表</t>
  </si>
  <si>
    <t>县对下转移支付绩效目标表</t>
  </si>
  <si>
    <t>说明：本单位无县对下转移支付预算，故本表为空表。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</si>
  <si>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</si>
  <si>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</si>
  <si>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</si>
  <si>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</si>
  <si>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</si>
  <si>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</si>
  <si>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</si>
  <si>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</si>
  <si>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</si>
  <si>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家具用具</t>
  </si>
  <si>
    <t>A05010399</t>
  </si>
  <si>
    <t>其他椅凳类</t>
  </si>
  <si>
    <t>A05010299</t>
  </si>
  <si>
    <t>其他台、桌类</t>
  </si>
  <si>
    <t>A05010504</t>
  </si>
  <si>
    <t>办公设备</t>
  </si>
  <si>
    <t>A02021301</t>
  </si>
  <si>
    <t>A02010105</t>
  </si>
  <si>
    <t>A05010502</t>
  </si>
  <si>
    <t>预算12表</t>
  </si>
  <si>
    <t>上级补助项目支出预算表</t>
  </si>
  <si>
    <t>上级补助</t>
  </si>
  <si>
    <t>说明：本单位无上级补助项目支出预算，故本表为空表。</t>
  </si>
  <si>
    <t>预算13表</t>
  </si>
  <si>
    <t>部门项目中期规划预算表</t>
  </si>
  <si>
    <t>项目级次</t>
  </si>
  <si>
    <t>2024年</t>
  </si>
  <si>
    <t>2025年</t>
  </si>
  <si>
    <t>2026年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</si>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</sst>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  <numFmt numFmtId="181" formatCode="0.00_);[Red]\-0.00\ "/>
  </numFmts>
  <fonts count="5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22"/>
      <color rgb="FF000000"/>
      <name val="方正小标宋简体"/>
      <charset val="134"/>
    </font>
    <font>
      <sz val="23"/>
      <color rgb="FF000000"/>
      <name val="方正小标宋简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b/>
      <sz val="20"/>
      <color rgb="FF000000"/>
      <name val="宋体"/>
      <charset val="134"/>
    </font>
    <font>
      <sz val="20"/>
      <color rgb="FF000000"/>
      <name val="Microsoft Sans Serif"/>
      <charset val="134"/>
    </font>
    <font>
      <b/>
      <sz val="10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22" applyNumberFormat="0" applyAlignment="0" applyProtection="0">
      <alignment vertical="center"/>
    </xf>
    <xf numFmtId="0" fontId="38" fillId="5" borderId="23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40" fillId="6" borderId="24" applyNumberFormat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176" fontId="8" fillId="0" borderId="1">
      <alignment horizontal="right" vertical="center"/>
    </xf>
    <xf numFmtId="49" fontId="8" fillId="0" borderId="1">
      <alignment horizontal="left" vertical="center" wrapText="1"/>
    </xf>
    <xf numFmtId="176" fontId="8" fillId="0" borderId="1">
      <alignment horizontal="right" vertical="center"/>
    </xf>
    <xf numFmtId="177" fontId="8" fillId="0" borderId="1">
      <alignment horizontal="right" vertical="center"/>
    </xf>
    <xf numFmtId="178" fontId="8" fillId="0" borderId="1">
      <alignment horizontal="right" vertical="center"/>
    </xf>
    <xf numFmtId="179" fontId="8" fillId="0" borderId="1">
      <alignment horizontal="right" vertical="center"/>
    </xf>
    <xf numFmtId="10" fontId="8" fillId="0" borderId="1">
      <alignment horizontal="right" vertical="center"/>
    </xf>
    <xf numFmtId="180" fontId="8" fillId="0" borderId="1">
      <alignment horizontal="right" vertical="center"/>
    </xf>
    <xf numFmtId="0" fontId="1" fillId="0" borderId="0"/>
    <xf numFmtId="0" fontId="6" fillId="0" borderId="0">
      <alignment horizontal="center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0" fontId="28" fillId="0" borderId="4">
      <alignment horizontal="center" vertical="center"/>
    </xf>
    <xf numFmtId="0" fontId="28" fillId="0" borderId="4">
      <alignment horizontal="center" vertical="center"/>
      <protection locked="0"/>
    </xf>
    <xf numFmtId="0" fontId="2" fillId="0" borderId="0">
      <alignment horizontal="center" vertical="top"/>
    </xf>
    <xf numFmtId="0" fontId="27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1">
      <alignment horizontal="right" vertical="center"/>
      <protection locked="0"/>
    </xf>
    <xf numFmtId="4" fontId="28" fillId="0" borderId="11">
      <alignment horizontal="right" vertical="center"/>
    </xf>
    <xf numFmtId="4" fontId="3" fillId="0" borderId="11">
      <alignment horizontal="right" vertical="center"/>
    </xf>
    <xf numFmtId="0" fontId="28" fillId="0" borderId="1">
      <alignment horizontal="center" vertical="center"/>
    </xf>
    <xf numFmtId="0" fontId="3" fillId="0" borderId="0">
      <alignment horizontal="right"/>
    </xf>
    <xf numFmtId="4" fontId="28" fillId="0" borderId="1">
      <alignment horizontal="right" vertical="center"/>
    </xf>
    <xf numFmtId="0" fontId="3" fillId="0" borderId="1">
      <alignment horizontal="right" vertical="center"/>
    </xf>
    <xf numFmtId="4" fontId="28" fillId="0" borderId="1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/>
    <xf numFmtId="0" fontId="6" fillId="0" borderId="0">
      <alignment horizontal="center" vertical="center"/>
      <protection locked="0"/>
    </xf>
    <xf numFmtId="0" fontId="3" fillId="0" borderId="0">
      <alignment horizontal="left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1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2" fillId="0" borderId="0">
      <alignment horizontal="center" vertical="center"/>
    </xf>
    <xf numFmtId="0" fontId="4" fillId="0" borderId="0"/>
    <xf numFmtId="0" fontId="1" fillId="0" borderId="12">
      <alignment horizontal="center" vertical="center" wrapText="1"/>
      <protection locked="0"/>
    </xf>
    <xf numFmtId="0" fontId="1" fillId="0" borderId="13">
      <alignment horizontal="center" vertical="center" wrapText="1"/>
    </xf>
    <xf numFmtId="0" fontId="1" fillId="0" borderId="14">
      <alignment horizontal="center" vertical="center"/>
    </xf>
    <xf numFmtId="0" fontId="1" fillId="0" borderId="1">
      <alignment horizontal="center" vertical="center"/>
    </xf>
    <xf numFmtId="0" fontId="3" fillId="0" borderId="7">
      <alignment horizontal="right" vertical="center"/>
      <protection locked="0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1" fillId="0" borderId="6">
      <alignment horizontal="center" vertical="center"/>
      <protection locked="0"/>
    </xf>
    <xf numFmtId="0" fontId="1" fillId="0" borderId="15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5">
      <alignment horizontal="center" vertical="center" wrapText="1"/>
    </xf>
    <xf numFmtId="0" fontId="1" fillId="0" borderId="14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4">
      <alignment horizontal="center" vertical="center" wrapText="1"/>
    </xf>
    <xf numFmtId="0" fontId="1" fillId="0" borderId="13">
      <alignment horizontal="center" vertical="center" wrapText="1"/>
      <protection locked="0"/>
    </xf>
    <xf numFmtId="0" fontId="1" fillId="0" borderId="14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4">
      <alignment horizontal="center" vertical="center"/>
    </xf>
    <xf numFmtId="4" fontId="3" fillId="0" borderId="14">
      <alignment horizontal="right" vertical="center"/>
      <protection locked="0"/>
    </xf>
    <xf numFmtId="0" fontId="3" fillId="0" borderId="14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2">
      <alignment horizontal="center" vertical="center" wrapText="1"/>
    </xf>
    <xf numFmtId="0" fontId="3" fillId="0" borderId="14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8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4">
      <alignment horizontal="left" vertical="center" wrapText="1"/>
    </xf>
    <xf numFmtId="0" fontId="1" fillId="0" borderId="11">
      <alignment horizontal="center" vertical="center" wrapText="1"/>
      <protection locked="0"/>
    </xf>
    <xf numFmtId="0" fontId="4" fillId="0" borderId="0">
      <alignment horizontal="left" vertical="center" wrapText="1"/>
    </xf>
    <xf numFmtId="0" fontId="4" fillId="0" borderId="12">
      <alignment horizontal="center" vertical="center" wrapText="1"/>
    </xf>
    <xf numFmtId="0" fontId="4" fillId="0" borderId="14">
      <alignment horizontal="center" vertical="center"/>
    </xf>
    <xf numFmtId="0" fontId="3" fillId="0" borderId="14">
      <alignment horizontal="left" vertical="center" wrapText="1"/>
    </xf>
    <xf numFmtId="0" fontId="1" fillId="0" borderId="14">
      <alignment horizontal="center" vertical="center" wrapText="1"/>
    </xf>
    <xf numFmtId="0" fontId="4" fillId="0" borderId="0">
      <alignment wrapText="1"/>
    </xf>
    <xf numFmtId="0" fontId="4" fillId="0" borderId="12">
      <alignment horizontal="center" vertical="center"/>
    </xf>
    <xf numFmtId="4" fontId="3" fillId="0" borderId="14">
      <alignment horizontal="right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/>
    </xf>
    <xf numFmtId="3" fontId="4" fillId="0" borderId="14">
      <alignment horizontal="center" vertical="center"/>
      <protection locked="0"/>
    </xf>
    <xf numFmtId="3" fontId="4" fillId="0" borderId="14">
      <alignment horizontal="center" vertical="center"/>
    </xf>
    <xf numFmtId="4" fontId="3" fillId="0" borderId="14">
      <alignment horizontal="right" vertical="center"/>
      <protection locked="0"/>
    </xf>
    <xf numFmtId="0" fontId="4" fillId="0" borderId="14">
      <alignment horizontal="center" vertical="center"/>
      <protection locked="0"/>
    </xf>
    <xf numFmtId="0" fontId="1" fillId="0" borderId="12">
      <alignment horizontal="center" vertical="center"/>
    </xf>
    <xf numFmtId="0" fontId="1" fillId="0" borderId="12">
      <alignment horizontal="center" vertical="center" wrapText="1"/>
    </xf>
    <xf numFmtId="0" fontId="4" fillId="0" borderId="12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4">
      <alignment horizontal="center" vertical="center" wrapText="1"/>
      <protection locked="0"/>
    </xf>
    <xf numFmtId="3" fontId="4" fillId="0" borderId="14">
      <alignment horizontal="center" vertical="top"/>
      <protection locked="0"/>
    </xf>
    <xf numFmtId="0" fontId="1" fillId="0" borderId="14">
      <alignment horizontal="center" vertical="top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3" fillId="0" borderId="1">
      <alignment horizontal="left" vertical="center"/>
    </xf>
    <xf numFmtId="0" fontId="28" fillId="0" borderId="1">
      <alignment horizontal="center" vertical="center"/>
    </xf>
    <xf numFmtId="0" fontId="28" fillId="0" borderId="1">
      <alignment horizontal="center" vertical="center"/>
      <protection locked="0"/>
    </xf>
    <xf numFmtId="0" fontId="49" fillId="0" borderId="0">
      <alignment horizontal="center" vertical="center"/>
    </xf>
    <xf numFmtId="0" fontId="27" fillId="0" borderId="0">
      <alignment horizontal="center" vertical="center"/>
    </xf>
    <xf numFmtId="0" fontId="4" fillId="0" borderId="7">
      <alignment horizontal="center" vertical="center"/>
    </xf>
    <xf numFmtId="0" fontId="4" fillId="0" borderId="2">
      <alignment horizontal="center" vertical="center"/>
      <protection locked="0"/>
    </xf>
    <xf numFmtId="0" fontId="4" fillId="0" borderId="4">
      <alignment horizontal="center" vertical="center" wrapText="1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0" fontId="28" fillId="0" borderId="1">
      <alignment horizontal="right" vertical="center"/>
    </xf>
    <xf numFmtId="4" fontId="28" fillId="0" borderId="1">
      <alignment horizontal="right" vertical="center"/>
    </xf>
    <xf numFmtId="0" fontId="3" fillId="0" borderId="1">
      <alignment horizontal="left" vertical="center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8" fillId="0" borderId="0">
      <alignment vertical="top"/>
      <protection locked="0"/>
    </xf>
    <xf numFmtId="49" fontId="1" fillId="0" borderId="0"/>
    <xf numFmtId="0" fontId="13" fillId="0" borderId="0">
      <alignment horizontal="center" vertical="center"/>
    </xf>
    <xf numFmtId="0" fontId="3" fillId="0" borderId="0">
      <alignment horizontal="left" vertical="center"/>
      <protection locked="0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1" fillId="0" borderId="0">
      <alignment vertical="top"/>
    </xf>
    <xf numFmtId="0" fontId="4" fillId="0" borderId="5">
      <alignment horizontal="center" vertical="center"/>
      <protection locked="0"/>
    </xf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4" fillId="0" borderId="6">
      <alignment horizontal="center" vertical="center"/>
    </xf>
    <xf numFmtId="0" fontId="1" fillId="0" borderId="0">
      <alignment horizontal="right" vertical="center"/>
    </xf>
    <xf numFmtId="0" fontId="1" fillId="0" borderId="0">
      <alignment horizontal="right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12">
      <alignment horizontal="center" vertical="center"/>
    </xf>
    <xf numFmtId="0" fontId="4" fillId="0" borderId="14">
      <alignment horizontal="center" vertical="center"/>
    </xf>
    <xf numFmtId="0" fontId="1" fillId="0" borderId="1">
      <alignment horizontal="center"/>
    </xf>
    <xf numFmtId="0" fontId="48" fillId="0" borderId="0">
      <alignment vertical="top"/>
      <protection locked="0"/>
    </xf>
    <xf numFmtId="49" fontId="1" fillId="0" borderId="0"/>
    <xf numFmtId="0" fontId="50" fillId="0" borderId="0">
      <alignment horizontal="center" vertical="center"/>
    </xf>
    <xf numFmtId="0" fontId="4" fillId="0" borderId="0">
      <alignment horizontal="left" vertical="center"/>
    </xf>
    <xf numFmtId="0" fontId="4" fillId="0" borderId="5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4" fillId="0" borderId="1">
      <alignment vertical="center" wrapText="1"/>
    </xf>
    <xf numFmtId="49" fontId="1" fillId="0" borderId="1"/>
    <xf numFmtId="0" fontId="51" fillId="0" borderId="5">
      <alignment horizontal="center" vertical="center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49" fontId="1" fillId="0" borderId="1">
      <alignment horizontal="center"/>
    </xf>
    <xf numFmtId="0" fontId="51" fillId="0" borderId="6">
      <alignment horizontal="center" vertical="center"/>
    </xf>
    <xf numFmtId="49" fontId="4" fillId="0" borderId="7">
      <alignment horizontal="center" vertical="center" wrapText="1"/>
    </xf>
    <xf numFmtId="0" fontId="51" fillId="0" borderId="7">
      <alignment horizontal="center" vertical="center"/>
    </xf>
    <xf numFmtId="0" fontId="52" fillId="0" borderId="0">
      <alignment vertical="top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" fontId="4" fillId="0" borderId="1">
      <alignment vertical="center"/>
    </xf>
    <xf numFmtId="0" fontId="52" fillId="0" borderId="1"/>
    <xf numFmtId="0" fontId="52" fillId="0" borderId="0"/>
    <xf numFmtId="0" fontId="1" fillId="0" borderId="0"/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1" fillId="0" borderId="1"/>
    <xf numFmtId="0" fontId="4" fillId="0" borderId="7">
      <alignment horizontal="center" vertical="center"/>
    </xf>
    <xf numFmtId="0" fontId="4" fillId="0" borderId="5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0">
      <alignment horizontal="right" vertical="center"/>
    </xf>
    <xf numFmtId="0" fontId="1" fillId="0" borderId="0">
      <alignment horizontal="right"/>
    </xf>
    <xf numFmtId="0" fontId="52" fillId="0" borderId="1">
      <alignment horizontal="center" vertical="center"/>
    </xf>
    <xf numFmtId="0" fontId="3" fillId="0" borderId="0">
      <alignment horizontal="right" vertical="center"/>
      <protection locked="0"/>
    </xf>
    <xf numFmtId="0" fontId="4" fillId="0" borderId="1">
      <alignment horizontal="center" vertical="center"/>
      <protection locked="0"/>
    </xf>
    <xf numFmtId="0" fontId="1" fillId="0" borderId="7">
      <alignment horizontal="center" vertical="center"/>
    </xf>
    <xf numFmtId="4" fontId="4" fillId="0" borderId="1">
      <alignment vertical="center"/>
      <protection locked="0"/>
    </xf>
    <xf numFmtId="0" fontId="48" fillId="0" borderId="0">
      <alignment vertical="top"/>
      <protection locked="0"/>
    </xf>
    <xf numFmtId="0" fontId="1" fillId="0" borderId="0">
      <alignment horizontal="center" wrapText="1"/>
    </xf>
    <xf numFmtId="0" fontId="20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21" fillId="0" borderId="1">
      <alignment horizontal="center" vertical="center" wrapText="1"/>
    </xf>
    <xf numFmtId="4" fontId="3" fillId="0" borderId="1">
      <alignment horizontal="right" vertical="center"/>
    </xf>
    <xf numFmtId="0" fontId="21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21" fillId="0" borderId="5">
      <alignment horizontal="center" vertical="center" wrapText="1"/>
    </xf>
    <xf numFmtId="4" fontId="3" fillId="0" borderId="5">
      <alignment horizontal="right" vertical="center"/>
    </xf>
    <xf numFmtId="0" fontId="21" fillId="0" borderId="0">
      <alignment wrapText="1"/>
    </xf>
    <xf numFmtId="0" fontId="1" fillId="0" borderId="0"/>
    <xf numFmtId="0" fontId="4" fillId="0" borderId="6">
      <alignment horizontal="center" vertical="center"/>
    </xf>
    <xf numFmtId="0" fontId="21" fillId="0" borderId="0"/>
    <xf numFmtId="0" fontId="4" fillId="0" borderId="7">
      <alignment horizontal="center" vertical="center"/>
    </xf>
    <xf numFmtId="0" fontId="3" fillId="0" borderId="0">
      <alignment horizontal="right" wrapText="1"/>
    </xf>
    <xf numFmtId="0" fontId="48" fillId="0" borderId="0">
      <alignment vertical="top"/>
      <protection locked="0"/>
    </xf>
    <xf numFmtId="0" fontId="21" fillId="0" borderId="0">
      <alignment horizontal="center"/>
    </xf>
    <xf numFmtId="0" fontId="1" fillId="0" borderId="0"/>
    <xf numFmtId="0" fontId="2" fillId="0" borderId="0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left" vertical="center"/>
    </xf>
    <xf numFmtId="0" fontId="3" fillId="0" borderId="1">
      <alignment horizontal="left" vertical="center" wrapText="1"/>
      <protection locked="0"/>
    </xf>
    <xf numFmtId="0" fontId="1" fillId="0" borderId="5">
      <alignment horizontal="center" vertical="center" wrapText="1"/>
      <protection locked="0"/>
    </xf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4" fillId="0" borderId="3">
      <alignment horizontal="center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1" fillId="0" borderId="0">
      <protection locked="0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4" fillId="0" borderId="6">
      <alignment horizontal="center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1" fillId="0" borderId="1"/>
    <xf numFmtId="0" fontId="4" fillId="0" borderId="7">
      <alignment horizontal="center" vertical="center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 wrapText="1"/>
      <protection locked="0"/>
    </xf>
    <xf numFmtId="0" fontId="1" fillId="0" borderId="1">
      <alignment horizontal="center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1" fillId="0" borderId="7">
      <alignment horizontal="center"/>
    </xf>
    <xf numFmtId="0" fontId="48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3" fillId="0" borderId="1">
      <alignment horizontal="left" vertical="top" wrapText="1"/>
    </xf>
    <xf numFmtId="0" fontId="1" fillId="0" borderId="1"/>
    <xf numFmtId="0" fontId="1" fillId="0" borderId="5">
      <alignment horizontal="center" vertical="center" wrapText="1"/>
      <protection locked="0"/>
    </xf>
    <xf numFmtId="0" fontId="1" fillId="0" borderId="0">
      <alignment vertical="top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6">
      <alignment horizontal="left" vertical="center"/>
    </xf>
    <xf numFmtId="0" fontId="3" fillId="0" borderId="1">
      <alignment horizontal="left" vertical="center" wrapText="1"/>
      <protection locked="0"/>
    </xf>
    <xf numFmtId="0" fontId="3" fillId="0" borderId="1">
      <alignment horizontal="left" vertical="center" wrapText="1"/>
    </xf>
    <xf numFmtId="49" fontId="1" fillId="0" borderId="0"/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4" fontId="3" fillId="0" borderId="1">
      <alignment horizontal="right" vertical="center" wrapText="1"/>
      <protection locked="0"/>
    </xf>
    <xf numFmtId="4" fontId="3" fillId="0" borderId="1">
      <alignment horizontal="right" vertical="center" wrapText="1"/>
    </xf>
    <xf numFmtId="0" fontId="4" fillId="0" borderId="5">
      <alignment horizontal="center" vertical="center"/>
    </xf>
    <xf numFmtId="0" fontId="4" fillId="0" borderId="9">
      <alignment horizontal="center" vertical="center"/>
    </xf>
    <xf numFmtId="0" fontId="4" fillId="0" borderId="11">
      <alignment horizontal="center" vertical="center" wrapText="1"/>
      <protection locked="0"/>
    </xf>
    <xf numFmtId="0" fontId="4" fillId="0" borderId="1">
      <alignment horizontal="center" vertical="center" wrapText="1"/>
    </xf>
    <xf numFmtId="0" fontId="4" fillId="0" borderId="6">
      <alignment horizontal="center" vertical="center"/>
    </xf>
    <xf numFmtId="0" fontId="4" fillId="0" borderId="12">
      <alignment horizontal="center" vertical="center"/>
    </xf>
    <xf numFmtId="0" fontId="4" fillId="0" borderId="14">
      <alignment horizontal="center" vertical="center"/>
    </xf>
    <xf numFmtId="0" fontId="1" fillId="0" borderId="1">
      <alignment horizontal="center" vertical="center"/>
      <protection locked="0"/>
    </xf>
    <xf numFmtId="0" fontId="4" fillId="0" borderId="7">
      <alignment horizontal="center" vertical="center"/>
    </xf>
    <xf numFmtId="4" fontId="3" fillId="0" borderId="1">
      <alignment horizontal="right" vertical="center"/>
      <protection locked="0"/>
    </xf>
    <xf numFmtId="4" fontId="3" fillId="0" borderId="1">
      <alignment horizontal="right" vertical="center"/>
    </xf>
    <xf numFmtId="0" fontId="3" fillId="0" borderId="1">
      <alignment horizontal="right" vertical="center" wrapText="1"/>
      <protection locked="0"/>
    </xf>
    <xf numFmtId="0" fontId="3" fillId="0" borderId="1">
      <alignment horizontal="right" vertical="center" wrapText="1"/>
    </xf>
    <xf numFmtId="0" fontId="3" fillId="0" borderId="0">
      <alignment horizontal="right" vertical="center"/>
    </xf>
    <xf numFmtId="0" fontId="3" fillId="0" borderId="0">
      <alignment horizontal="right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2" fillId="0" borderId="0">
      <alignment horizontal="center"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2" fillId="0" borderId="0">
      <alignment horizontal="right"/>
      <protection locked="0"/>
    </xf>
    <xf numFmtId="0" fontId="13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0" fontId="1" fillId="0" borderId="0"/>
    <xf numFmtId="49" fontId="12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3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3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4" fontId="3" fillId="0" borderId="1">
      <alignment horizontal="right" vertical="center"/>
      <protection locked="0"/>
    </xf>
    <xf numFmtId="4" fontId="3" fillId="0" borderId="1">
      <alignment horizontal="right" vertical="center"/>
    </xf>
    <xf numFmtId="0" fontId="4" fillId="0" borderId="6">
      <alignment horizontal="center" vertical="center"/>
    </xf>
    <xf numFmtId="4" fontId="3" fillId="0" borderId="1">
      <alignment horizontal="right" vertical="center" wrapText="1"/>
      <protection locked="0"/>
    </xf>
    <xf numFmtId="4" fontId="3" fillId="0" borderId="1">
      <alignment horizontal="right" vertical="center" wrapText="1"/>
    </xf>
    <xf numFmtId="0" fontId="3" fillId="0" borderId="0">
      <alignment horizontal="right"/>
    </xf>
    <xf numFmtId="0" fontId="4" fillId="0" borderId="7">
      <alignment horizontal="center" vertical="center"/>
    </xf>
    <xf numFmtId="0" fontId="48" fillId="0" borderId="0">
      <alignment vertical="top"/>
      <protection locked="0"/>
    </xf>
    <xf numFmtId="0" fontId="12" fillId="0" borderId="0">
      <alignment horizontal="right"/>
      <protection locked="0"/>
    </xf>
    <xf numFmtId="0" fontId="13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49" fontId="12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3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3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181" fontId="3" fillId="0" borderId="1">
      <alignment horizontal="right" vertical="center"/>
      <protection locked="0"/>
    </xf>
    <xf numFmtId="181" fontId="3" fillId="0" borderId="1">
      <alignment horizontal="right" vertical="center"/>
    </xf>
    <xf numFmtId="0" fontId="4" fillId="0" borderId="6">
      <alignment horizontal="center" vertical="center"/>
    </xf>
    <xf numFmtId="181" fontId="3" fillId="0" borderId="1">
      <alignment horizontal="right" vertical="center" wrapText="1"/>
      <protection locked="0"/>
    </xf>
    <xf numFmtId="181" fontId="3" fillId="0" borderId="1">
      <alignment horizontal="right" vertical="center" wrapText="1"/>
    </xf>
    <xf numFmtId="0" fontId="3" fillId="0" borderId="0">
      <alignment horizontal="right"/>
    </xf>
    <xf numFmtId="0" fontId="4" fillId="0" borderId="7">
      <alignment horizontal="center" vertical="center"/>
    </xf>
    <xf numFmtId="0" fontId="48" fillId="0" borderId="0">
      <alignment vertical="top"/>
      <protection locked="0"/>
    </xf>
    <xf numFmtId="0" fontId="1" fillId="0" borderId="0"/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2" fillId="0" borderId="0">
      <alignment horizontal="center" vertical="center"/>
    </xf>
    <xf numFmtId="0" fontId="4" fillId="0" borderId="0"/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4" fillId="0" borderId="14">
      <alignment horizontal="center" vertical="center"/>
    </xf>
    <xf numFmtId="0" fontId="3" fillId="0" borderId="14">
      <alignment horizontal="left" vertical="center" wrapText="1"/>
    </xf>
    <xf numFmtId="0" fontId="3" fillId="0" borderId="15">
      <alignment horizontal="left" vertical="center"/>
    </xf>
    <xf numFmtId="0" fontId="3" fillId="0" borderId="14">
      <alignment horizontal="right" vertical="center"/>
    </xf>
    <xf numFmtId="0" fontId="3" fillId="0" borderId="14">
      <alignment horizontal="right" vertical="center"/>
      <protection locked="0"/>
    </xf>
    <xf numFmtId="0" fontId="4" fillId="0" borderId="6">
      <alignment horizontal="center" vertical="center" wrapText="1"/>
    </xf>
    <xf numFmtId="0" fontId="4" fillId="0" borderId="14">
      <alignment horizontal="center" vertical="center"/>
      <protection locked="0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4" fillId="0" borderId="15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5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4" fillId="0" borderId="15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48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1" fillId="0" borderId="0"/>
    <xf numFmtId="0" fontId="2" fillId="0" borderId="0">
      <alignment horizontal="center" vertical="center" wrapText="1"/>
    </xf>
    <xf numFmtId="0" fontId="4" fillId="0" borderId="0">
      <alignment wrapText="1"/>
    </xf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3" fillId="0" borderId="14">
      <alignment horizontal="left" vertical="center" wrapText="1"/>
    </xf>
    <xf numFmtId="0" fontId="3" fillId="0" borderId="15">
      <alignment horizontal="left" vertical="center"/>
    </xf>
    <xf numFmtId="0" fontId="3" fillId="0" borderId="14">
      <alignment horizontal="left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4" fillId="0" borderId="12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3" fillId="0" borderId="14">
      <alignment horizontal="right" vertical="center"/>
      <protection locked="0"/>
    </xf>
    <xf numFmtId="0" fontId="3" fillId="0" borderId="14">
      <alignment horizontal="left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4">
      <alignment horizontal="right" vertical="center"/>
    </xf>
    <xf numFmtId="0" fontId="3" fillId="0" borderId="0">
      <alignment vertical="top" wrapText="1"/>
      <protection locked="0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5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5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5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4" fillId="0" borderId="7">
      <alignment horizontal="center" vertical="center" wrapText="1"/>
    </xf>
    <xf numFmtId="0" fontId="48" fillId="0" borderId="0">
      <alignment vertical="top"/>
      <protection locked="0"/>
    </xf>
    <xf numFmtId="0" fontId="1" fillId="0" borderId="0"/>
    <xf numFmtId="0" fontId="53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53" fillId="0" borderId="0">
      <alignment horizontal="center" vertical="center"/>
    </xf>
    <xf numFmtId="0" fontId="4" fillId="0" borderId="0">
      <alignment wrapText="1"/>
    </xf>
    <xf numFmtId="0" fontId="4" fillId="0" borderId="5">
      <alignment horizontal="center" vertical="center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9">
      <alignment horizontal="center" vertical="center" wrapText="1"/>
    </xf>
    <xf numFmtId="4" fontId="4" fillId="0" borderId="5">
      <alignment vertical="center"/>
    </xf>
    <xf numFmtId="4" fontId="4" fillId="0" borderId="5">
      <alignment vertical="center"/>
      <protection locked="0"/>
    </xf>
    <xf numFmtId="0" fontId="4" fillId="0" borderId="1">
      <alignment horizontal="center" vertical="center"/>
      <protection locked="0"/>
    </xf>
    <xf numFmtId="0" fontId="52" fillId="0" borderId="0">
      <alignment vertical="top"/>
    </xf>
    <xf numFmtId="0" fontId="4" fillId="0" borderId="0">
      <protection locked="0"/>
    </xf>
    <xf numFmtId="0" fontId="52" fillId="0" borderId="0"/>
    <xf numFmtId="0" fontId="4" fillId="0" borderId="5">
      <alignment horizontal="center" vertical="center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1" fillId="0" borderId="1">
      <alignment horizontal="center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48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1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48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" fontId="3" fillId="0" borderId="1">
      <alignment horizontal="right" vertical="center" wrapText="1"/>
      <protection locked="0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8" fillId="0" borderId="0">
      <alignment vertical="top"/>
      <protection locked="0"/>
    </xf>
    <xf numFmtId="0" fontId="8" fillId="0" borderId="0">
      <alignment vertical="top"/>
      <protection locked="0"/>
    </xf>
    <xf numFmtId="0" fontId="9" fillId="0" borderId="0"/>
  </cellStyleXfs>
  <cellXfs count="305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2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0" fontId="0" fillId="0" borderId="1" xfId="0" applyFont="1" applyBorder="1"/>
    <xf numFmtId="176" fontId="5" fillId="0" borderId="1" xfId="0" applyNumberFormat="1" applyFont="1" applyBorder="1" applyAlignment="1">
      <alignment horizontal="right" vertical="center"/>
    </xf>
    <xf numFmtId="0" fontId="3" fillId="0" borderId="1" xfId="645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3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7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4" applyFont="1" applyBorder="1"/>
    <xf numFmtId="0" fontId="4" fillId="0" borderId="2" xfId="639" applyFont="1" applyBorder="1">
      <alignment horizontal="center" vertical="center" wrapText="1"/>
      <protection locked="0"/>
    </xf>
    <xf numFmtId="0" fontId="4" fillId="0" borderId="2" xfId="650" applyFont="1" applyBorder="1">
      <alignment horizontal="center" vertical="center" wrapText="1"/>
    </xf>
    <xf numFmtId="0" fontId="4" fillId="0" borderId="2" xfId="656" applyFont="1" applyBorder="1">
      <alignment horizontal="center" vertical="center"/>
    </xf>
    <xf numFmtId="0" fontId="4" fillId="0" borderId="3" xfId="640" applyFont="1" applyBorder="1">
      <alignment horizontal="center" vertical="center" wrapText="1"/>
      <protection locked="0"/>
    </xf>
    <xf numFmtId="0" fontId="4" fillId="0" borderId="3" xfId="651" applyFont="1" applyBorder="1">
      <alignment horizontal="center" vertical="center" wrapText="1"/>
    </xf>
    <xf numFmtId="0" fontId="4" fillId="0" borderId="3" xfId="625" applyFont="1" applyBorder="1">
      <alignment horizontal="center" vertical="center"/>
    </xf>
    <xf numFmtId="0" fontId="4" fillId="0" borderId="4" xfId="641" applyFont="1" applyBorder="1">
      <alignment horizontal="center" vertical="center" wrapText="1"/>
      <protection locked="0"/>
    </xf>
    <xf numFmtId="0" fontId="4" fillId="0" borderId="4" xfId="652" applyFont="1" applyBorder="1">
      <alignment horizontal="center" vertical="center" wrapText="1"/>
    </xf>
    <xf numFmtId="0" fontId="4" fillId="0" borderId="4" xfId="657" applyFont="1" applyBorder="1">
      <alignment horizontal="center" vertical="center"/>
    </xf>
    <xf numFmtId="0" fontId="3" fillId="0" borderId="1" xfId="613" applyFont="1" applyBorder="1">
      <alignment horizontal="left" vertical="center" wrapText="1"/>
    </xf>
    <xf numFmtId="0" fontId="1" fillId="0" borderId="5" xfId="615" applyFont="1" applyBorder="1">
      <alignment horizontal="center" vertical="center" wrapText="1"/>
      <protection locked="0"/>
    </xf>
    <xf numFmtId="0" fontId="3" fillId="0" borderId="6" xfId="617" applyFont="1" applyBorder="1">
      <alignment horizontal="left" vertical="center"/>
    </xf>
    <xf numFmtId="0" fontId="3" fillId="0" borderId="7" xfId="622" applyFont="1" applyBorder="1">
      <alignment horizontal="left" vertical="center"/>
    </xf>
    <xf numFmtId="0" fontId="0" fillId="0" borderId="0" xfId="0" applyFont="1" applyBorder="1" applyAlignment="1">
      <alignment horizont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5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03" applyFont="1" applyBorder="1">
      <alignment horizontal="right" vertical="center"/>
    </xf>
    <xf numFmtId="0" fontId="6" fillId="0" borderId="0" xfId="587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597" applyFont="1" applyBorder="1">
      <alignment horizontal="center" vertical="center" wrapText="1"/>
    </xf>
    <xf numFmtId="0" fontId="4" fillId="0" borderId="6" xfId="600" applyFont="1" applyBorder="1">
      <alignment horizontal="center" vertical="center" wrapText="1"/>
    </xf>
    <xf numFmtId="0" fontId="4" fillId="0" borderId="7" xfId="604" applyFont="1" applyBorder="1">
      <alignment horizontal="center" vertical="center" wrapText="1"/>
    </xf>
    <xf numFmtId="0" fontId="4" fillId="0" borderId="1" xfId="591" applyFont="1" applyBorder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/>
    <xf numFmtId="0" fontId="3" fillId="0" borderId="1" xfId="593" applyFont="1" applyBorder="1">
      <alignment horizontal="center" vertical="center" wrapText="1"/>
      <protection locked="0"/>
    </xf>
    <xf numFmtId="0" fontId="3" fillId="0" borderId="7" xfId="596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76" applyFont="1" applyBorder="1">
      <alignment horizontal="center" vertical="center"/>
      <protection locked="0"/>
    </xf>
    <xf numFmtId="0" fontId="4" fillId="0" borderId="1" xfId="579" applyFont="1" applyBorder="1">
      <alignment horizontal="center" vertical="center" wrapText="1"/>
      <protection locked="0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horizontal="right"/>
    </xf>
    <xf numFmtId="0" fontId="8" fillId="0" borderId="0" xfId="665" applyFont="1" applyFill="1" applyBorder="1" applyAlignment="1" applyProtection="1">
      <alignment vertical="top"/>
      <protection locked="0"/>
    </xf>
    <xf numFmtId="0" fontId="8" fillId="2" borderId="0" xfId="665" applyFont="1" applyFill="1" applyBorder="1" applyAlignment="1" applyProtection="1">
      <alignment vertical="top"/>
      <protection locked="0"/>
    </xf>
    <xf numFmtId="0" fontId="9" fillId="0" borderId="0" xfId="665" applyFont="1" applyFill="1" applyBorder="1" applyAlignment="1" applyProtection="1"/>
    <xf numFmtId="0" fontId="1" fillId="0" borderId="0" xfId="665" applyFont="1" applyFill="1" applyBorder="1" applyAlignment="1" applyProtection="1"/>
    <xf numFmtId="0" fontId="1" fillId="0" borderId="0" xfId="665" applyFont="1" applyFill="1" applyBorder="1" applyAlignment="1" applyProtection="1">
      <alignment horizontal="right" vertical="center"/>
    </xf>
    <xf numFmtId="0" fontId="10" fillId="2" borderId="0" xfId="665" applyFont="1" applyFill="1" applyBorder="1" applyAlignment="1" applyProtection="1">
      <alignment horizontal="center" vertical="center" wrapText="1"/>
    </xf>
    <xf numFmtId="0" fontId="11" fillId="2" borderId="0" xfId="665" applyFont="1" applyFill="1" applyBorder="1" applyAlignment="1" applyProtection="1">
      <alignment horizontal="center" vertical="center"/>
    </xf>
    <xf numFmtId="0" fontId="2" fillId="2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 wrapText="1"/>
    </xf>
    <xf numFmtId="0" fontId="4" fillId="0" borderId="0" xfId="665" applyFont="1" applyFill="1" applyBorder="1" applyAlignment="1" applyProtection="1">
      <alignment wrapText="1"/>
    </xf>
    <xf numFmtId="0" fontId="1" fillId="0" borderId="0" xfId="665" applyFont="1" applyFill="1" applyBorder="1" applyAlignment="1" applyProtection="1">
      <alignment horizontal="right" wrapText="1"/>
    </xf>
    <xf numFmtId="0" fontId="9" fillId="0" borderId="0" xfId="665" applyFont="1" applyFill="1" applyBorder="1" applyAlignment="1" applyProtection="1">
      <alignment wrapText="1"/>
    </xf>
    <xf numFmtId="0" fontId="4" fillId="0" borderId="9" xfId="665" applyFont="1" applyFill="1" applyBorder="1" applyAlignment="1" applyProtection="1">
      <alignment horizontal="center" vertical="center"/>
    </xf>
    <xf numFmtId="0" fontId="4" fillId="0" borderId="10" xfId="665" applyFont="1" applyFill="1" applyBorder="1" applyAlignment="1" applyProtection="1">
      <alignment horizontal="center" vertical="center"/>
    </xf>
    <xf numFmtId="0" fontId="4" fillId="0" borderId="11" xfId="665" applyFont="1" applyFill="1" applyBorder="1" applyAlignment="1" applyProtection="1">
      <alignment horizontal="center" vertical="center"/>
    </xf>
    <xf numFmtId="0" fontId="4" fillId="0" borderId="10" xfId="665" applyFont="1" applyFill="1" applyBorder="1" applyAlignment="1" applyProtection="1">
      <alignment horizontal="center" vertical="center" wrapText="1"/>
    </xf>
    <xf numFmtId="0" fontId="4" fillId="0" borderId="10" xfId="665" applyFont="1" applyFill="1" applyBorder="1" applyAlignment="1" applyProtection="1">
      <alignment horizontal="center" vertical="center"/>
      <protection locked="0"/>
    </xf>
    <xf numFmtId="0" fontId="4" fillId="0" borderId="5" xfId="665" applyFont="1" applyFill="1" applyBorder="1" applyAlignment="1" applyProtection="1">
      <alignment horizontal="center" vertical="center"/>
    </xf>
    <xf numFmtId="0" fontId="3" fillId="0" borderId="5" xfId="665" applyFont="1" applyFill="1" applyBorder="1" applyAlignment="1" applyProtection="1">
      <alignment horizontal="left" vertical="center" wrapText="1"/>
    </xf>
    <xf numFmtId="0" fontId="3" fillId="0" borderId="10" xfId="665" applyFont="1" applyFill="1" applyBorder="1" applyAlignment="1" applyProtection="1">
      <alignment horizontal="right" vertical="center"/>
      <protection locked="0"/>
    </xf>
    <xf numFmtId="0" fontId="8" fillId="0" borderId="10" xfId="665" applyFont="1" applyFill="1" applyBorder="1" applyAlignment="1" applyProtection="1">
      <alignment horizontal="right" vertical="center"/>
      <protection locked="0"/>
    </xf>
    <xf numFmtId="0" fontId="3" fillId="0" borderId="5" xfId="665" applyFont="1" applyFill="1" applyBorder="1" applyAlignment="1" applyProtection="1">
      <alignment vertical="center" wrapText="1"/>
    </xf>
    <xf numFmtId="0" fontId="3" fillId="0" borderId="0" xfId="665" applyFont="1" applyFill="1" applyBorder="1" applyAlignment="1" applyProtection="1">
      <alignment horizontal="right" vertical="center"/>
      <protection locked="0"/>
    </xf>
    <xf numFmtId="0" fontId="3" fillId="0" borderId="0" xfId="665" applyFont="1" applyFill="1" applyBorder="1" applyAlignment="1" applyProtection="1">
      <alignment horizontal="right"/>
      <protection locked="0"/>
    </xf>
    <xf numFmtId="0" fontId="1" fillId="0" borderId="0" xfId="491" applyFont="1" applyBorder="1">
      <alignment wrapText="1"/>
    </xf>
    <xf numFmtId="0" fontId="1" fillId="0" borderId="0" xfId="508" applyFont="1" applyBorder="1">
      <protection locked="0"/>
    </xf>
    <xf numFmtId="0" fontId="2" fillId="0" borderId="0" xfId="500" applyFont="1" applyBorder="1">
      <alignment horizontal="center" vertical="center" wrapText="1"/>
    </xf>
    <xf numFmtId="0" fontId="2" fillId="0" borderId="0" xfId="582" applyFont="1" applyBorder="1">
      <alignment horizontal="center" vertical="center"/>
      <protection locked="0"/>
    </xf>
    <xf numFmtId="0" fontId="3" fillId="0" borderId="0" xfId="493" applyFont="1" applyBorder="1">
      <alignment horizontal="left" vertical="center" wrapText="1"/>
    </xf>
    <xf numFmtId="0" fontId="4" fillId="0" borderId="0" xfId="544" applyFont="1" applyBorder="1">
      <alignment wrapText="1"/>
    </xf>
    <xf numFmtId="0" fontId="4" fillId="0" borderId="0" xfId="558" applyFont="1" applyBorder="1">
      <protection locked="0"/>
    </xf>
    <xf numFmtId="0" fontId="4" fillId="0" borderId="12" xfId="502" applyFont="1" applyBorder="1">
      <alignment horizontal="center" vertical="center" wrapText="1"/>
    </xf>
    <xf numFmtId="0" fontId="4" fillId="0" borderId="12" xfId="511" applyFont="1" applyBorder="1">
      <alignment horizontal="center" vertical="center" wrapText="1"/>
      <protection locked="0"/>
    </xf>
    <xf numFmtId="0" fontId="4" fillId="0" borderId="13" xfId="503" applyFont="1" applyBorder="1">
      <alignment horizontal="center" vertical="center" wrapText="1"/>
    </xf>
    <xf numFmtId="0" fontId="4" fillId="0" borderId="13" xfId="512" applyFont="1" applyBorder="1">
      <alignment horizontal="center" vertical="center" wrapText="1"/>
      <protection locked="0"/>
    </xf>
    <xf numFmtId="0" fontId="4" fillId="0" borderId="14" xfId="504" applyFont="1" applyBorder="1">
      <alignment horizontal="center" vertical="center" wrapText="1"/>
    </xf>
    <xf numFmtId="0" fontId="4" fillId="0" borderId="14" xfId="513" applyFont="1" applyBorder="1">
      <alignment horizontal="center" vertical="center" wrapText="1"/>
      <protection locked="0"/>
    </xf>
    <xf numFmtId="0" fontId="3" fillId="0" borderId="14" xfId="505" applyFont="1" applyBorder="1">
      <alignment horizontal="left" vertical="center" wrapText="1"/>
    </xf>
    <xf numFmtId="0" fontId="3" fillId="0" borderId="14" xfId="514" applyFont="1" applyBorder="1">
      <alignment horizontal="right" vertical="center"/>
      <protection locked="0"/>
    </xf>
    <xf numFmtId="49" fontId="5" fillId="0" borderId="2" xfId="50" applyNumberFormat="1" applyFont="1" applyBorder="1">
      <alignment horizontal="left" vertical="center" wrapText="1"/>
    </xf>
    <xf numFmtId="0" fontId="3" fillId="0" borderId="10" xfId="498" applyFont="1" applyBorder="1">
      <alignment horizontal="center" vertical="center"/>
    </xf>
    <xf numFmtId="0" fontId="3" fillId="0" borderId="10" xfId="506" applyFont="1" applyBorder="1">
      <alignment horizontal="left" vertical="center"/>
    </xf>
    <xf numFmtId="0" fontId="3" fillId="0" borderId="10" xfId="507" applyFont="1" applyBorder="1">
      <alignment horizontal="left" vertical="center"/>
    </xf>
    <xf numFmtId="0" fontId="3" fillId="0" borderId="0" xfId="519" applyFont="1" applyBorder="1">
      <alignment vertical="top" wrapText="1"/>
      <protection locked="0"/>
    </xf>
    <xf numFmtId="0" fontId="3" fillId="0" borderId="0" xfId="584" applyFont="1" applyBorder="1">
      <alignment horizontal="right" vertical="center"/>
      <protection locked="0"/>
    </xf>
    <xf numFmtId="0" fontId="2" fillId="0" borderId="0" xfId="520" applyFont="1" applyBorder="1">
      <alignment horizontal="center" vertical="center" wrapText="1"/>
      <protection locked="0"/>
    </xf>
    <xf numFmtId="0" fontId="3" fillId="0" borderId="0" xfId="524" applyFont="1" applyBorder="1">
      <alignment horizontal="right"/>
      <protection locked="0"/>
    </xf>
    <xf numFmtId="0" fontId="4" fillId="0" borderId="6" xfId="521" applyFont="1" applyBorder="1">
      <alignment horizontal="center" vertical="center" wrapText="1"/>
      <protection locked="0"/>
    </xf>
    <xf numFmtId="0" fontId="4" fillId="0" borderId="6" xfId="525" applyFont="1" applyBorder="1">
      <alignment horizontal="center" vertical="center"/>
      <protection locked="0"/>
    </xf>
    <xf numFmtId="0" fontId="4" fillId="0" borderId="15" xfId="522" applyFont="1" applyBorder="1">
      <alignment horizontal="center" vertical="center" wrapText="1"/>
    </xf>
    <xf numFmtId="0" fontId="4" fillId="0" borderId="15" xfId="526" applyFont="1" applyBorder="1">
      <alignment horizontal="center" vertical="center"/>
      <protection locked="0"/>
    </xf>
    <xf numFmtId="0" fontId="3" fillId="0" borderId="0" xfId="529" applyFont="1" applyBorder="1">
      <alignment horizontal="right" vertical="center" wrapText="1"/>
      <protection locked="0"/>
    </xf>
    <xf numFmtId="0" fontId="3" fillId="0" borderId="0" xfId="532" applyFont="1" applyBorder="1">
      <alignment horizontal="right" vertical="center" wrapText="1"/>
    </xf>
    <xf numFmtId="0" fontId="3" fillId="0" borderId="0" xfId="530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5" xfId="531" applyFont="1" applyBorder="1">
      <alignment horizontal="center" vertical="center" wrapText="1"/>
      <protection locked="0"/>
    </xf>
    <xf numFmtId="0" fontId="4" fillId="0" borderId="14" xfId="467" applyFont="1" applyBorder="1">
      <alignment horizontal="center" vertical="center"/>
    </xf>
    <xf numFmtId="0" fontId="4" fillId="0" borderId="14" xfId="473" applyFont="1" applyBorder="1">
      <alignment horizontal="center" vertical="center"/>
      <protection locked="0"/>
    </xf>
    <xf numFmtId="0" fontId="3" fillId="0" borderId="14" xfId="518" applyFont="1" applyBorder="1">
      <alignment horizontal="right" vertical="center"/>
    </xf>
    <xf numFmtId="0" fontId="3" fillId="0" borderId="11" xfId="498" applyFont="1" applyBorder="1">
      <alignment horizontal="center" vertical="center"/>
    </xf>
    <xf numFmtId="0" fontId="3" fillId="0" borderId="15" xfId="506" applyFont="1" applyBorder="1">
      <alignment horizontal="left" vertical="center"/>
    </xf>
    <xf numFmtId="0" fontId="3" fillId="0" borderId="0" xfId="0" applyFont="1" applyBorder="1" applyAlignment="1">
      <alignment horizontal="right"/>
    </xf>
    <xf numFmtId="0" fontId="12" fillId="0" borderId="0" xfId="424" applyFont="1" applyBorder="1">
      <alignment horizontal="right"/>
      <protection locked="0"/>
    </xf>
    <xf numFmtId="49" fontId="12" fillId="0" borderId="0" xfId="433" applyNumberFormat="1" applyFont="1" applyBorder="1">
      <protection locked="0"/>
    </xf>
    <xf numFmtId="0" fontId="1" fillId="0" borderId="0" xfId="440" applyFont="1" applyBorder="1">
      <alignment horizontal="right"/>
    </xf>
    <xf numFmtId="0" fontId="3" fillId="0" borderId="0" xfId="488" applyFont="1" applyBorder="1">
      <alignment horizontal="right"/>
    </xf>
    <xf numFmtId="0" fontId="13" fillId="0" borderId="0" xfId="425" applyFont="1" applyBorder="1">
      <alignment horizontal="center" vertical="center" wrapText="1"/>
      <protection locked="0"/>
    </xf>
    <xf numFmtId="0" fontId="13" fillId="0" borderId="0" xfId="438" applyFont="1" applyBorder="1">
      <alignment horizontal="center" vertical="center"/>
      <protection locked="0"/>
    </xf>
    <xf numFmtId="0" fontId="13" fillId="0" borderId="0" xfId="441" applyFont="1" applyBorder="1">
      <alignment horizontal="center" vertical="center"/>
    </xf>
    <xf numFmtId="0" fontId="3" fillId="0" borderId="0" xfId="638" applyFont="1" applyBorder="1">
      <alignment horizontal="left" vertical="center"/>
      <protection locked="0"/>
    </xf>
    <xf numFmtId="0" fontId="4" fillId="0" borderId="2" xfId="427" applyFont="1" applyBorder="1">
      <alignment horizontal="center" vertical="center"/>
      <protection locked="0"/>
    </xf>
    <xf numFmtId="49" fontId="4" fillId="0" borderId="2" xfId="434" applyNumberFormat="1" applyFont="1" applyBorder="1">
      <alignment horizontal="center" vertical="center" wrapText="1"/>
      <protection locked="0"/>
    </xf>
    <xf numFmtId="0" fontId="4" fillId="0" borderId="3" xfId="428" applyFont="1" applyBorder="1">
      <alignment horizontal="center" vertical="center"/>
      <protection locked="0"/>
    </xf>
    <xf numFmtId="49" fontId="4" fillId="0" borderId="3" xfId="435" applyNumberFormat="1" applyFont="1" applyBorder="1">
      <alignment horizontal="center" vertical="center" wrapText="1"/>
      <protection locked="0"/>
    </xf>
    <xf numFmtId="49" fontId="4" fillId="0" borderId="1" xfId="436" applyNumberFormat="1" applyFont="1" applyBorder="1">
      <alignment horizontal="center" vertical="center"/>
      <protection locked="0"/>
    </xf>
    <xf numFmtId="0" fontId="4" fillId="0" borderId="1" xfId="541" applyFont="1" applyBorder="1">
      <alignment horizontal="center" vertical="center"/>
    </xf>
    <xf numFmtId="0" fontId="3" fillId="0" borderId="1" xfId="643" applyFont="1" applyBorder="1">
      <alignment horizontal="left" vertical="center" wrapText="1"/>
      <protection locked="0"/>
    </xf>
    <xf numFmtId="0" fontId="1" fillId="0" borderId="6" xfId="431" applyFont="1" applyBorder="1">
      <alignment horizontal="center" vertical="center"/>
      <protection locked="0"/>
    </xf>
    <xf numFmtId="0" fontId="1" fillId="0" borderId="7" xfId="439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434" applyNumberFormat="1" applyFont="1" applyBorder="1">
      <alignment horizontal="center" vertical="center" wrapText="1"/>
      <protection locked="0"/>
    </xf>
    <xf numFmtId="49" fontId="4" fillId="0" borderId="1" xfId="435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39" applyFont="1" applyBorder="1">
      <alignment horizontal="center" vertical="center"/>
      <protection locked="0"/>
    </xf>
    <xf numFmtId="0" fontId="6" fillId="0" borderId="0" xfId="568" applyFont="1" applyBorder="1">
      <alignment horizontal="center" vertical="center"/>
    </xf>
    <xf numFmtId="0" fontId="14" fillId="0" borderId="0" xfId="0" applyFont="1" applyBorder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3" fillId="0" borderId="1" xfId="592" applyFont="1" applyBorder="1">
      <alignment vertical="center" wrapText="1"/>
    </xf>
    <xf numFmtId="0" fontId="3" fillId="0" borderId="1" xfId="580" applyFont="1" applyBorder="1">
      <alignment horizontal="center" vertical="center" wrapText="1"/>
    </xf>
    <xf numFmtId="0" fontId="3" fillId="0" borderId="1" xfId="583" applyFont="1" applyBorder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1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17" applyFont="1" applyBorder="1">
      <alignment horizontal="left" vertical="center"/>
    </xf>
    <xf numFmtId="0" fontId="3" fillId="0" borderId="1" xfId="622" applyFont="1" applyBorder="1">
      <alignment horizontal="left" vertical="center"/>
    </xf>
    <xf numFmtId="0" fontId="4" fillId="0" borderId="1" xfId="345" applyFont="1" applyBorder="1">
      <alignment horizontal="center" vertical="center"/>
    </xf>
    <xf numFmtId="0" fontId="4" fillId="0" borderId="1" xfId="346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7" applyFont="1" applyBorder="1">
      <alignment vertical="top"/>
      <protection locked="0"/>
    </xf>
    <xf numFmtId="49" fontId="1" fillId="0" borderId="0" xfId="291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28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39" applyFont="1" applyBorder="1">
      <alignment horizontal="center" vertical="center" wrapText="1"/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428" applyFont="1" applyBorder="1">
      <alignment horizontal="center" vertical="center"/>
      <protection locked="0"/>
    </xf>
    <xf numFmtId="0" fontId="4" fillId="0" borderId="1" xfId="625" applyFont="1" applyBorder="1">
      <alignment horizontal="center" vertical="center"/>
    </xf>
    <xf numFmtId="0" fontId="4" fillId="0" borderId="1" xfId="282" applyFont="1" applyBorder="1">
      <alignment horizontal="center" vertical="center"/>
      <protection locked="0"/>
    </xf>
    <xf numFmtId="0" fontId="3" fillId="0" borderId="1" xfId="284" applyFont="1" applyBorder="1">
      <alignment horizontal="left" vertical="center"/>
    </xf>
    <xf numFmtId="49" fontId="5" fillId="0" borderId="1" xfId="50" applyNumberFormat="1" applyFont="1" applyBorder="1" applyAlignment="1">
      <alignment horizontal="left" vertical="center" wrapText="1" indent="1"/>
    </xf>
    <xf numFmtId="0" fontId="1" fillId="0" borderId="1" xfId="615" applyFont="1" applyBorder="1">
      <alignment horizontal="center" vertical="center" wrapText="1"/>
      <protection locked="0"/>
    </xf>
    <xf numFmtId="0" fontId="3" fillId="0" borderId="1" xfId="290" applyFont="1" applyBorder="1">
      <alignment horizontal="left" vertical="center"/>
      <protection locked="0"/>
    </xf>
    <xf numFmtId="0" fontId="3" fillId="0" borderId="1" xfId="292" applyFont="1" applyBorder="1">
      <alignment horizontal="left" vertical="center"/>
      <protection locked="0"/>
    </xf>
    <xf numFmtId="0" fontId="4" fillId="0" borderId="1" xfId="299" applyFont="1" applyBorder="1">
      <alignment horizontal="center" vertical="center" wrapText="1"/>
      <protection locked="0"/>
    </xf>
    <xf numFmtId="0" fontId="4" fillId="0" borderId="1" xfId="304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21" applyFont="1" applyBorder="1">
      <alignment horizontal="center" vertical="center" wrapText="1"/>
      <protection locked="0"/>
    </xf>
    <xf numFmtId="0" fontId="1" fillId="0" borderId="1" xfId="565" applyFont="1" applyBorder="1">
      <alignment horizontal="center"/>
    </xf>
    <xf numFmtId="0" fontId="1" fillId="0" borderId="1" xfId="315" applyFont="1" applyBorder="1">
      <alignment horizontal="center"/>
    </xf>
    <xf numFmtId="0" fontId="1" fillId="0" borderId="0" xfId="253" applyFont="1" applyBorder="1">
      <alignment horizontal="center" wrapText="1"/>
    </xf>
    <xf numFmtId="0" fontId="3" fillId="0" borderId="0" xfId="533" applyFont="1" applyBorder="1">
      <alignment horizontal="right" wrapText="1"/>
    </xf>
    <xf numFmtId="0" fontId="20" fillId="0" borderId="0" xfId="254" applyFont="1" applyBorder="1">
      <alignment horizontal="center" vertical="center" wrapText="1"/>
    </xf>
    <xf numFmtId="0" fontId="21" fillId="0" borderId="1" xfId="258" applyFont="1" applyBorder="1">
      <alignment horizontal="center" vertical="center" wrapText="1"/>
    </xf>
    <xf numFmtId="0" fontId="21" fillId="0" borderId="1" xfId="266" applyFont="1" applyBorder="1">
      <alignment horizontal="center" vertical="center" wrapText="1"/>
    </xf>
    <xf numFmtId="0" fontId="9" fillId="0" borderId="0" xfId="666" applyFill="1" applyBorder="1" applyAlignment="1">
      <alignment vertical="center"/>
    </xf>
    <xf numFmtId="0" fontId="9" fillId="0" borderId="0" xfId="666" applyFont="1" applyFill="1" applyBorder="1" applyAlignment="1">
      <alignment vertical="center"/>
    </xf>
    <xf numFmtId="0" fontId="9" fillId="0" borderId="0" xfId="666" applyFont="1" applyFill="1" applyAlignment="1">
      <alignment vertical="center"/>
    </xf>
    <xf numFmtId="0" fontId="22" fillId="0" borderId="0" xfId="665" applyFont="1" applyFill="1" applyBorder="1" applyAlignment="1" applyProtection="1"/>
    <xf numFmtId="0" fontId="22" fillId="0" borderId="0" xfId="0" applyFont="1" applyFill="1" applyBorder="1" applyAlignment="1"/>
    <xf numFmtId="49" fontId="9" fillId="0" borderId="0" xfId="666" applyNumberFormat="1" applyFill="1" applyBorder="1" applyAlignment="1"/>
    <xf numFmtId="49" fontId="9" fillId="0" borderId="0" xfId="666" applyNumberFormat="1" applyFill="1" applyBorder="1" applyAlignment="1">
      <alignment horizontal="center"/>
    </xf>
    <xf numFmtId="0" fontId="9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9" fillId="0" borderId="0" xfId="665" applyNumberFormat="1" applyFont="1" applyFill="1" applyBorder="1" applyAlignment="1" applyProtection="1"/>
    <xf numFmtId="0" fontId="9" fillId="0" borderId="0" xfId="666" applyFont="1" applyFill="1" applyBorder="1" applyAlignment="1"/>
    <xf numFmtId="0" fontId="23" fillId="0" borderId="16" xfId="666" applyNumberFormat="1" applyFont="1" applyFill="1" applyBorder="1" applyAlignment="1" applyProtection="1">
      <alignment horizontal="center" vertical="center"/>
    </xf>
    <xf numFmtId="0" fontId="23" fillId="0" borderId="17" xfId="666" applyNumberFormat="1" applyFont="1" applyFill="1" applyBorder="1" applyAlignment="1" applyProtection="1">
      <alignment horizontal="center" vertical="center"/>
    </xf>
    <xf numFmtId="4" fontId="24" fillId="0" borderId="1" xfId="665" applyNumberFormat="1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49" fontId="9" fillId="0" borderId="0" xfId="666" applyNumberFormat="1" applyFont="1" applyFill="1" applyBorder="1" applyAlignment="1"/>
    <xf numFmtId="49" fontId="9" fillId="0" borderId="0" xfId="666" applyNumberFormat="1" applyFont="1" applyFill="1" applyBorder="1" applyAlignment="1">
      <alignment horizontal="center"/>
    </xf>
    <xf numFmtId="0" fontId="23" fillId="0" borderId="18" xfId="666" applyNumberFormat="1" applyFont="1" applyFill="1" applyBorder="1" applyAlignment="1" applyProtection="1">
      <alignment horizontal="center" vertical="center"/>
    </xf>
    <xf numFmtId="0" fontId="23" fillId="0" borderId="0" xfId="666" applyNumberFormat="1" applyFont="1" applyFill="1" applyBorder="1" applyAlignment="1" applyProtection="1">
      <alignment horizontal="right" vertical="center"/>
    </xf>
    <xf numFmtId="0" fontId="25" fillId="0" borderId="0" xfId="665" applyFont="1" applyFill="1" applyBorder="1" applyAlignment="1" applyProtection="1">
      <alignment horizontal="center" vertical="center"/>
    </xf>
    <xf numFmtId="0" fontId="23" fillId="0" borderId="0" xfId="666" applyNumberFormat="1" applyFont="1" applyFill="1" applyBorder="1" applyAlignment="1" applyProtection="1">
      <alignment horizontal="right"/>
    </xf>
    <xf numFmtId="0" fontId="23" fillId="0" borderId="10" xfId="666" applyNumberFormat="1" applyFont="1" applyFill="1" applyBorder="1" applyAlignment="1" applyProtection="1">
      <alignment horizontal="center" vertical="center"/>
    </xf>
    <xf numFmtId="49" fontId="23" fillId="0" borderId="10" xfId="666" applyNumberFormat="1" applyFont="1" applyFill="1" applyBorder="1" applyAlignment="1" applyProtection="1">
      <alignment horizontal="center" vertical="center"/>
    </xf>
    <xf numFmtId="4" fontId="24" fillId="0" borderId="1" xfId="665" applyNumberFormat="1" applyFont="1" applyFill="1" applyBorder="1" applyAlignment="1">
      <alignment vertical="center"/>
      <protection locked="0"/>
    </xf>
    <xf numFmtId="0" fontId="1" fillId="0" borderId="0" xfId="329" applyFont="1" applyBorder="1">
      <alignment vertical="top"/>
    </xf>
    <xf numFmtId="0" fontId="1" fillId="0" borderId="0" xfId="551" applyFont="1" applyBorder="1">
      <alignment horizontal="right" vertical="center"/>
    </xf>
    <xf numFmtId="49" fontId="4" fillId="0" borderId="1" xfId="219" applyNumberFormat="1" applyFont="1" applyBorder="1">
      <alignment horizontal="center" vertical="center" wrapText="1"/>
    </xf>
    <xf numFmtId="49" fontId="4" fillId="0" borderId="1" xfId="229" applyNumberFormat="1" applyFont="1" applyBorder="1">
      <alignment horizontal="center" vertical="center" wrapText="1"/>
    </xf>
    <xf numFmtId="0" fontId="4" fillId="0" borderId="1" xfId="560" applyFont="1" applyBorder="1">
      <alignment horizontal="center" vertical="center"/>
      <protection locked="0"/>
    </xf>
    <xf numFmtId="49" fontId="4" fillId="0" borderId="1" xfId="220" applyNumberFormat="1" applyFont="1" applyBorder="1">
      <alignment horizontal="center" vertical="center"/>
    </xf>
    <xf numFmtId="49" fontId="5" fillId="0" borderId="1" xfId="5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50" applyFont="1" applyBorder="1">
      <alignment horizontal="center" vertical="center"/>
    </xf>
    <xf numFmtId="0" fontId="9" fillId="0" borderId="0" xfId="665" applyFont="1" applyFill="1" applyBorder="1" applyAlignment="1" applyProtection="1">
      <alignment vertical="center"/>
    </xf>
    <xf numFmtId="0" fontId="1" fillId="0" borderId="0" xfId="665" applyFont="1" applyFill="1" applyBorder="1" applyAlignment="1" applyProtection="1">
      <alignment vertical="center"/>
    </xf>
    <xf numFmtId="0" fontId="3" fillId="0" borderId="0" xfId="665" applyFont="1" applyFill="1" applyBorder="1" applyAlignment="1" applyProtection="1">
      <alignment horizontal="right" vertical="center"/>
    </xf>
    <xf numFmtId="0" fontId="10" fillId="0" borderId="0" xfId="665" applyFont="1" applyFill="1" applyBorder="1" applyAlignment="1" applyProtection="1">
      <alignment horizontal="center" vertical="center"/>
    </xf>
    <xf numFmtId="0" fontId="26" fillId="0" borderId="0" xfId="665" applyFont="1" applyFill="1" applyBorder="1" applyAlignment="1" applyProtection="1">
      <alignment horizontal="center" vertical="center"/>
    </xf>
    <xf numFmtId="0" fontId="27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right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4" fillId="0" borderId="4" xfId="665" applyFont="1" applyFill="1" applyBorder="1" applyAlignment="1" applyProtection="1">
      <alignment horizontal="center" vertical="center"/>
    </xf>
    <xf numFmtId="0" fontId="4" fillId="0" borderId="4" xfId="665" applyFont="1" applyFill="1" applyBorder="1" applyAlignment="1" applyProtection="1">
      <alignment horizontal="center" vertical="center" wrapText="1"/>
    </xf>
    <xf numFmtId="0" fontId="3" fillId="0" borderId="1" xfId="665" applyFont="1" applyFill="1" applyBorder="1" applyAlignment="1" applyProtection="1">
      <alignment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</xf>
    <xf numFmtId="0" fontId="28" fillId="0" borderId="1" xfId="665" applyFont="1" applyFill="1" applyBorder="1" applyAlignment="1" applyProtection="1">
      <alignment horizontal="right" vertical="center"/>
    </xf>
    <xf numFmtId="0" fontId="9" fillId="0" borderId="1" xfId="665" applyFont="1" applyFill="1" applyBorder="1" applyAlignment="1" applyProtection="1">
      <alignment vertical="center"/>
    </xf>
    <xf numFmtId="0" fontId="28" fillId="0" borderId="1" xfId="665" applyFont="1" applyFill="1" applyBorder="1" applyAlignment="1" applyProtection="1">
      <alignment horizontal="center" vertical="center"/>
    </xf>
    <xf numFmtId="0" fontId="28" fillId="0" borderId="1" xfId="665" applyFont="1" applyFill="1" applyBorder="1" applyAlignment="1" applyProtection="1">
      <alignment horizontal="center" vertical="center"/>
      <protection locked="0"/>
    </xf>
    <xf numFmtId="0" fontId="3" fillId="0" borderId="0" xfId="133" applyFont="1" applyBorder="1">
      <alignment horizontal="left" vertical="center" wrapText="1"/>
      <protection locked="0"/>
    </xf>
    <xf numFmtId="0" fontId="4" fillId="0" borderId="0" xfId="538" applyFont="1" applyBorder="1">
      <alignment horizontal="left" vertical="center" wrapText="1"/>
    </xf>
    <xf numFmtId="0" fontId="4" fillId="0" borderId="1" xfId="650" applyFont="1" applyBorder="1">
      <alignment horizontal="center" vertical="center" wrapText="1"/>
    </xf>
    <xf numFmtId="0" fontId="4" fillId="0" borderId="1" xfId="502" applyFont="1" applyBorder="1">
      <alignment horizontal="center" vertical="center" wrapText="1"/>
    </xf>
    <xf numFmtId="0" fontId="4" fillId="0" borderId="1" xfId="349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153" applyFont="1" applyBorder="1">
      <alignment horizontal="center" vertical="center"/>
    </xf>
    <xf numFmtId="0" fontId="4" fillId="0" borderId="1" xfId="467" applyFont="1" applyBorder="1">
      <alignment horizontal="center" vertical="center"/>
    </xf>
    <xf numFmtId="0" fontId="4" fillId="0" borderId="1" xfId="473" applyFont="1" applyBorder="1">
      <alignment horizontal="center" vertical="center"/>
      <protection locked="0"/>
    </xf>
    <xf numFmtId="3" fontId="4" fillId="0" borderId="1" xfId="149" applyNumberFormat="1" applyFont="1" applyBorder="1">
      <alignment horizontal="center" vertical="center"/>
      <protection locked="0"/>
    </xf>
    <xf numFmtId="3" fontId="4" fillId="0" borderId="1" xfId="150" applyNumberFormat="1" applyFont="1" applyBorder="1">
      <alignment horizontal="center" vertical="center"/>
    </xf>
    <xf numFmtId="0" fontId="1" fillId="0" borderId="1" xfId="137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511" applyFont="1" applyBorder="1">
      <alignment horizontal="center" vertical="center" wrapText="1"/>
      <protection locked="0"/>
    </xf>
    <xf numFmtId="0" fontId="4" fillId="0" borderId="1" xfId="600" applyFont="1" applyBorder="1">
      <alignment horizontal="center" vertical="center" wrapText="1"/>
    </xf>
    <xf numFmtId="0" fontId="4" fillId="0" borderId="1" xfId="513" applyFont="1" applyBorder="1">
      <alignment horizontal="center" vertical="center" wrapText="1"/>
      <protection locked="0"/>
    </xf>
    <xf numFmtId="3" fontId="4" fillId="0" borderId="1" xfId="158" applyNumberFormat="1" applyFont="1" applyBorder="1">
      <alignment horizontal="center" vertical="top"/>
      <protection locked="0"/>
    </xf>
    <xf numFmtId="0" fontId="1" fillId="0" borderId="1" xfId="159" applyFont="1" applyBorder="1">
      <alignment horizontal="center" vertical="top"/>
    </xf>
    <xf numFmtId="0" fontId="4" fillId="0" borderId="1" xfId="604" applyFont="1" applyBorder="1">
      <alignment horizontal="center" vertical="center" wrapText="1"/>
    </xf>
    <xf numFmtId="0" fontId="6" fillId="0" borderId="0" xfId="83" applyFont="1" applyBorder="1">
      <alignment horizontal="center" vertical="center"/>
      <protection locked="0"/>
    </xf>
    <xf numFmtId="0" fontId="1" fillId="0" borderId="1" xfId="85" applyFont="1" applyBorder="1">
      <alignment horizontal="center" vertical="center" wrapText="1"/>
      <protection locked="0"/>
    </xf>
    <xf numFmtId="0" fontId="1" fillId="0" borderId="1" xfId="93" applyFont="1" applyBorder="1">
      <alignment horizontal="center" vertical="center" wrapText="1"/>
      <protection locked="0"/>
    </xf>
    <xf numFmtId="0" fontId="1" fillId="0" borderId="1" xfId="100" applyFont="1" applyBorder="1">
      <alignment horizontal="center" vertical="center" wrapText="1"/>
      <protection locked="0"/>
    </xf>
    <xf numFmtId="0" fontId="1" fillId="0" borderId="1" xfId="101" applyFont="1" applyBorder="1">
      <alignment horizontal="center" vertical="center" wrapText="1"/>
    </xf>
    <xf numFmtId="0" fontId="1" fillId="0" borderId="1" xfId="86" applyFont="1" applyBorder="1">
      <alignment horizontal="center" vertical="center" wrapText="1"/>
    </xf>
    <xf numFmtId="0" fontId="1" fillId="0" borderId="1" xfId="94" applyFont="1" applyBorder="1">
      <alignment horizontal="center" vertical="center" wrapText="1"/>
    </xf>
    <xf numFmtId="0" fontId="1" fillId="0" borderId="1" xfId="87" applyFont="1" applyBorder="1">
      <alignment horizontal="center" vertical="center"/>
    </xf>
    <xf numFmtId="0" fontId="1" fillId="0" borderId="1" xfId="95" applyFont="1" applyBorder="1">
      <alignment horizontal="center" vertical="center"/>
    </xf>
    <xf numFmtId="0" fontId="1" fillId="0" borderId="1" xfId="193" applyFont="1" applyBorder="1">
      <alignment horizontal="center" vertical="center"/>
    </xf>
    <xf numFmtId="3" fontId="1" fillId="0" borderId="1" xfId="102" applyNumberFormat="1" applyFont="1" applyBorder="1">
      <alignment horizontal="center" vertical="center"/>
    </xf>
    <xf numFmtId="3" fontId="1" fillId="0" borderId="1" xfId="103" applyNumberFormat="1" applyFont="1" applyBorder="1">
      <alignment horizontal="center" vertical="center"/>
    </xf>
    <xf numFmtId="0" fontId="3" fillId="0" borderId="1" xfId="90" applyFont="1" applyBorder="1">
      <alignment horizontal="center" vertical="center"/>
      <protection locked="0"/>
    </xf>
    <xf numFmtId="0" fontId="3" fillId="0" borderId="1" xfId="97" applyFont="1" applyBorder="1">
      <alignment horizontal="right" vertical="center"/>
      <protection locked="0"/>
    </xf>
    <xf numFmtId="0" fontId="1" fillId="0" borderId="1" xfId="431" applyFont="1" applyBorder="1">
      <alignment horizontal="center" vertical="center"/>
      <protection locked="0"/>
    </xf>
    <xf numFmtId="0" fontId="1" fillId="0" borderId="1" xfId="113" applyFont="1" applyBorder="1">
      <alignment horizontal="center" vertical="center" wrapText="1"/>
    </xf>
    <xf numFmtId="0" fontId="1" fillId="0" borderId="1" xfId="108" applyFont="1" applyBorder="1">
      <alignment horizontal="center" vertical="center"/>
      <protection locked="0"/>
    </xf>
    <xf numFmtId="0" fontId="1" fillId="0" borderId="1" xfId="111" applyFont="1" applyBorder="1">
      <alignment horizontal="center" vertical="center" wrapText="1"/>
    </xf>
    <xf numFmtId="0" fontId="1" fillId="0" borderId="1" xfId="142" applyFont="1" applyBorder="1">
      <alignment horizontal="center" vertical="center" wrapText="1"/>
    </xf>
    <xf numFmtId="0" fontId="1" fillId="0" borderId="1" xfId="115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  <protection locked="0"/>
    </xf>
    <xf numFmtId="0" fontId="1" fillId="0" borderId="1" xfId="116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129" applyFont="1" applyBorder="1">
      <alignment horizontal="center" vertical="center" wrapText="1"/>
      <protection locked="0"/>
    </xf>
    <xf numFmtId="0" fontId="1" fillId="0" borderId="1" xfId="154" applyFont="1" applyBorder="1">
      <alignment horizontal="center" vertical="center" wrapText="1"/>
    </xf>
    <xf numFmtId="0" fontId="1" fillId="0" borderId="1" xfId="117" applyFont="1" applyBorder="1">
      <alignment horizontal="center" vertical="center"/>
      <protection locked="0"/>
    </xf>
    <xf numFmtId="3" fontId="1" fillId="0" borderId="1" xfId="118" applyNumberFormat="1" applyFont="1" applyBorder="1">
      <alignment horizontal="center" vertical="center"/>
    </xf>
    <xf numFmtId="3" fontId="1" fillId="0" borderId="1" xfId="120" applyNumberFormat="1" applyFont="1" applyBorder="1">
      <alignment horizontal="center" vertical="center"/>
    </xf>
    <xf numFmtId="0" fontId="2" fillId="0" borderId="0" xfId="68" applyFont="1" applyBorder="1">
      <alignment horizontal="center" vertical="top"/>
    </xf>
    <xf numFmtId="0" fontId="3" fillId="0" borderId="0" xfId="588" applyFont="1" applyBorder="1">
      <alignment horizontal="left" vertical="center"/>
    </xf>
    <xf numFmtId="0" fontId="27" fillId="0" borderId="0" xfId="175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6" applyFont="1" applyBorder="1">
      <alignment horizontal="center" vertical="center"/>
    </xf>
    <xf numFmtId="0" fontId="4" fillId="0" borderId="1" xfId="657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488" applyFont="1" applyBorder="1" quotePrefix="1">
      <alignment horizontal="right"/>
    </xf>
    <xf numFmtId="0" fontId="3" fillId="0" borderId="0" xfId="530" applyFont="1" applyBorder="1" quotePrefix="1">
      <alignment horizontal="right" wrapText="1"/>
      <protection locked="0"/>
    </xf>
    <xf numFmtId="0" fontId="3" fillId="0" borderId="0" xfId="603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33" applyFont="1" applyBorder="1" quotePrefix="1">
      <alignment horizontal="right" wrapText="1"/>
    </xf>
    <xf numFmtId="0" fontId="3" fillId="0" borderId="0" xfId="524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__b-1-0" xfId="57"/>
    <cellStyle name="__b-2-0" xfId="58"/>
    <cellStyle name="__b-3-0" xfId="59"/>
    <cellStyle name="__b-4-0" xfId="60"/>
    <cellStyle name="__b-5-0" xfId="61"/>
    <cellStyle name="__b-6-0" xfId="62"/>
    <cellStyle name="__b-7-0" xfId="63"/>
    <cellStyle name="__b-8-0" xfId="64"/>
    <cellStyle name="__b-9-0" xfId="65"/>
    <cellStyle name="__b-10-0" xfId="66"/>
    <cellStyle name="__b-11-0" xfId="67"/>
    <cellStyle name="__b-12-0" xfId="68"/>
    <cellStyle name="__b-13-0" xfId="69"/>
    <cellStyle name="__b-14-0" xfId="70"/>
    <cellStyle name="__b-15-0" xfId="71"/>
    <cellStyle name="__b-16-0" xfId="72"/>
    <cellStyle name="__b-17-0" xfId="73"/>
    <cellStyle name="__b-18-0" xfId="74"/>
    <cellStyle name="__b-19-0" xfId="75"/>
    <cellStyle name="__b-20-0" xfId="76"/>
    <cellStyle name="__b-21-0" xfId="77"/>
    <cellStyle name="__b-22-0" xfId="78"/>
    <cellStyle name="__b-23-0" xfId="79"/>
    <cellStyle name="__b-24-0" xfId="80"/>
    <cellStyle name="__b-25-0" xfId="81"/>
    <cellStyle name="部门收入预算表01-2 __b-1-0" xfId="82"/>
    <cellStyle name="部门收入预算表01-2 __b-2-0" xfId="83"/>
    <cellStyle name="部门收入预算表01-2 __b-3-0" xfId="84"/>
    <cellStyle name="部门收入预算表01-2 __b-4-0" xfId="85"/>
    <cellStyle name="部门收入预算表01-2 __b-5-0" xfId="86"/>
    <cellStyle name="部门收入预算表01-2 __b-6-0" xfId="87"/>
    <cellStyle name="部门收入预算表01-2 __b-7-0" xfId="88"/>
    <cellStyle name="部门收入预算表01-2 __b-8-0" xfId="89"/>
    <cellStyle name="部门收入预算表01-2 __b-9-0" xfId="90"/>
    <cellStyle name="部门收入预算表01-2 __b-10-0" xfId="91"/>
    <cellStyle name="部门收入预算表01-2 __b-11-0" xfId="92"/>
    <cellStyle name="部门收入预算表01-2 __b-12-0" xfId="93"/>
    <cellStyle name="部门收入预算表01-2 __b-13-0" xfId="94"/>
    <cellStyle name="部门收入预算表01-2 __b-14-0" xfId="95"/>
    <cellStyle name="部门收入预算表01-2 __b-15-0" xfId="96"/>
    <cellStyle name="部门收入预算表01-2 __b-16-0" xfId="97"/>
    <cellStyle name="部门收入预算表01-2 __b-17-0" xfId="98"/>
    <cellStyle name="部门收入预算表01-2 __b-18-0" xfId="99"/>
    <cellStyle name="部门收入预算表01-2 __b-19-0" xfId="100"/>
    <cellStyle name="部门收入预算表01-2 __b-20-0" xfId="101"/>
    <cellStyle name="部门收入预算表01-2 __b-21-0" xfId="102"/>
    <cellStyle name="部门收入预算表01-2 __b-22-0" xfId="103"/>
    <cellStyle name="部门收入预算表01-2 __b-23-0" xfId="104"/>
    <cellStyle name="部门收入预算表01-2 __b-24-0" xfId="105"/>
    <cellStyle name="部门收入预算表01-2 __b-25-0" xfId="106"/>
    <cellStyle name="__b-26-0" xfId="107"/>
    <cellStyle name="__b-27-0" xfId="108"/>
    <cellStyle name="__b-28-0" xfId="109"/>
    <cellStyle name="__b-29-0" xfId="110"/>
    <cellStyle name="__b-30-0" xfId="111"/>
    <cellStyle name="__b-31-0" xfId="112"/>
    <cellStyle name="__b-32-0" xfId="113"/>
    <cellStyle name="__b-33-0" xfId="114"/>
    <cellStyle name="__b-34-0" xfId="115"/>
    <cellStyle name="__b-35-0" xfId="116"/>
    <cellStyle name="__b-36-0" xfId="117"/>
    <cellStyle name="__b-37-0" xfId="118"/>
    <cellStyle name="__b-38-0" xfId="119"/>
    <cellStyle name="__b-39-0" xfId="120"/>
    <cellStyle name="__b-40-0" xfId="121"/>
    <cellStyle name="__b-41-0" xfId="122"/>
    <cellStyle name="__b-42-0" xfId="123"/>
    <cellStyle name="__b-43-0" xfId="124"/>
    <cellStyle name="__b-44-0" xfId="125"/>
    <cellStyle name="__b-45-0" xfId="126"/>
    <cellStyle name="__b-46-0" xfId="127"/>
    <cellStyle name="__b-47-0" xfId="128"/>
    <cellStyle name="__b-48-0" xfId="129"/>
    <cellStyle name="__b-49-0" xfId="130"/>
    <cellStyle name="部门支出预算表01-03 __b-1-0" xfId="131"/>
    <cellStyle name="部门支出预算表01-03 __b-2-0" xfId="132"/>
    <cellStyle name="部门支出预算表01-03 __b-3-0" xfId="133"/>
    <cellStyle name="部门支出预算表01-03 __b-4-0" xfId="134"/>
    <cellStyle name="部门支出预算表01-03 __b-5-0" xfId="135"/>
    <cellStyle name="部门支出预算表01-03 __b-6-0" xfId="136"/>
    <cellStyle name="部门支出预算表01-03 __b-7-0" xfId="137"/>
    <cellStyle name="部门支出预算表01-03 __b-8-0" xfId="138"/>
    <cellStyle name="部门支出预算表01-03 __b-9-0" xfId="139"/>
    <cellStyle name="部门支出预算表01-03 __b-10-0" xfId="140"/>
    <cellStyle name="部门支出预算表01-03 __b-11-0" xfId="141"/>
    <cellStyle name="部门支出预算表01-03 __b-12-0" xfId="142"/>
    <cellStyle name="部门支出预算表01-03 __b-13-0" xfId="143"/>
    <cellStyle name="部门支出预算表01-03 __b-14-0" xfId="144"/>
    <cellStyle name="部门支出预算表01-03 __b-15-0" xfId="145"/>
    <cellStyle name="部门支出预算表01-03 __b-16-0" xfId="146"/>
    <cellStyle name="部门支出预算表01-03 __b-17-0" xfId="147"/>
    <cellStyle name="部门支出预算表01-03 __b-18-0" xfId="148"/>
    <cellStyle name="部门支出预算表01-03 __b-19-0" xfId="149"/>
    <cellStyle name="部门支出预算表01-03 __b-20-0" xfId="150"/>
    <cellStyle name="部门支出预算表01-03 __b-21-0" xfId="151"/>
    <cellStyle name="部门支出预算表01-03 __b-22-0" xfId="152"/>
    <cellStyle name="部门支出预算表01-03 __b-23-0" xfId="153"/>
    <cellStyle name="部门支出预算表01-03 __b-24-0" xfId="154"/>
    <cellStyle name="部门支出预算表01-03 __b-25-0" xfId="155"/>
    <cellStyle name="部门支出预算表01-03 __b-26-0" xfId="156"/>
    <cellStyle name="部门支出预算表01-03 __b-27-0" xfId="157"/>
    <cellStyle name="部门支出预算表01-03 __b-28-0" xfId="158"/>
    <cellStyle name="部门支出预算表01-03 __b-29-0" xfId="159"/>
    <cellStyle name="部门支出预算表01-03 __b-30-0" xfId="160"/>
    <cellStyle name="部门支出预算表01-03 __b-31-0" xfId="161"/>
    <cellStyle name="部门支出预算表01-03 __b-32-0" xfId="162"/>
    <cellStyle name="财政拨款收支预算总表02-1 __b-1-0" xfId="163"/>
    <cellStyle name="财政拨款收支预算总表02-1 __b-2-0" xfId="164"/>
    <cellStyle name="财政拨款收支预算总表02-1 __b-3-0" xfId="165"/>
    <cellStyle name="财政拨款收支预算总表02-1 __b-4-0" xfId="166"/>
    <cellStyle name="财政拨款收支预算总表02-1 __b-5-0" xfId="167"/>
    <cellStyle name="财政拨款收支预算总表02-1 __b-6-0" xfId="168"/>
    <cellStyle name="财政拨款收支预算总表02-1 __b-7-0" xfId="169"/>
    <cellStyle name="财政拨款收支预算总表02-1 __b-8-0" xfId="170"/>
    <cellStyle name="财政拨款收支预算总表02-1 __b-9-0" xfId="171"/>
    <cellStyle name="财政拨款收支预算总表02-1 __b-10-0" xfId="172"/>
    <cellStyle name="财政拨款收支预算总表02-1 __b-11-0" xfId="173"/>
    <cellStyle name="财政拨款收支预算总表02-1 __b-12-0" xfId="174"/>
    <cellStyle name="财政拨款收支预算总表02-1 __b-13-0" xfId="175"/>
    <cellStyle name="财政拨款收支预算总表02-1 __b-14-0" xfId="176"/>
    <cellStyle name="财政拨款收支预算总表02-1 __b-15-0" xfId="177"/>
    <cellStyle name="财政拨款收支预算总表02-1 __b-16-0" xfId="178"/>
    <cellStyle name="财政拨款收支预算总表02-1 __b-17-0" xfId="179"/>
    <cellStyle name="财政拨款收支预算总表02-1 __b-18-0" xfId="180"/>
    <cellStyle name="财政拨款收支预算总表02-1 __b-19-0" xfId="181"/>
    <cellStyle name="财政拨款收支预算总表02-1 __b-20-0" xfId="182"/>
    <cellStyle name="财政拨款收支预算总表02-1 __b-21-0" xfId="183"/>
    <cellStyle name="财政拨款收支预算总表02-1 __b-22-0" xfId="184"/>
    <cellStyle name="财政拨款收支预算总表02-1 __b-23-0" xfId="185"/>
    <cellStyle name="财政拨款收支预算总表02-1 __b-24-0" xfId="186"/>
    <cellStyle name="一般公共预算支出预算表（按功能科目分类）02-2 __b-1-0" xfId="187"/>
    <cellStyle name="一般公共预算支出预算表（按功能科目分类）02-2 __b-2-0" xfId="188"/>
    <cellStyle name="一般公共预算支出预算表（按功能科目分类）02-2 __b-3-0" xfId="189"/>
    <cellStyle name="一般公共预算支出预算表（按功能科目分类）02-2 __b-4-0" xfId="190"/>
    <cellStyle name="一般公共预算支出预算表（按功能科目分类）02-2 __b-5-0" xfId="191"/>
    <cellStyle name="一般公共预算支出预算表（按功能科目分类）02-2 __b-6-0" xfId="192"/>
    <cellStyle name="一般公共预算支出预算表（按功能科目分类）02-2 __b-7-0" xfId="193"/>
    <cellStyle name="一般公共预算支出预算表（按功能科目分类）02-2 __b-8-0" xfId="194"/>
    <cellStyle name="一般公共预算支出预算表（按功能科目分类）02-2 __b-9-0" xfId="195"/>
    <cellStyle name="一般公共预算支出预算表（按功能科目分类）02-2 __b-10-0" xfId="196"/>
    <cellStyle name="一般公共预算支出预算表（按功能科目分类）02-2 __b-11-0" xfId="197"/>
    <cellStyle name="一般公共预算支出预算表（按功能科目分类）02-2 __b-12-0" xfId="198"/>
    <cellStyle name="一般公共预算支出预算表（按功能科目分类）02-2 __b-13-0" xfId="199"/>
    <cellStyle name="一般公共预算支出预算表（按功能科目分类）02-2 __b-14-0" xfId="200"/>
    <cellStyle name="一般公共预算支出预算表（按功能科目分类）02-2 __b-15-0" xfId="201"/>
    <cellStyle name="一般公共预算支出预算表（按功能科目分类）02-2 __b-16-0" xfId="202"/>
    <cellStyle name="一般公共预算支出预算表（按功能科目分类）02-2 __b-17-0" xfId="203"/>
    <cellStyle name="一般公共预算支出预算表（按功能科目分类）02-2 __b-18-0" xfId="204"/>
    <cellStyle name="一般公共预算支出预算表（按功能科目分类）02-2 __b-19-0" xfId="205"/>
    <cellStyle name="一般公共预算支出预算表（按功能科目分类）02-2 __b-20-0" xfId="206"/>
    <cellStyle name="一般公共预算支出预算表（按功能科目分类）02-2 __b-21-0" xfId="207"/>
    <cellStyle name="一般公共预算支出预算表（按功能科目分类）02-2 __b-22-0" xfId="208"/>
    <cellStyle name="一般公共预算支出预算表（按功能科目分类）02-2 __b-23-0" xfId="209"/>
    <cellStyle name="一般公共预算支出预算表（按功能科目分类）02-2 __b-24-0" xfId="210"/>
    <cellStyle name="一般公共预算支出预算表（按功能科目分类）02-2 __b-25-0" xfId="211"/>
    <cellStyle name="一般公共预算支出预算表（按功能科目分类）02-2 __b-26-0" xfId="212"/>
    <cellStyle name="一般公共预算支出预算表（按功能科目分类）02-2 __b-27-0" xfId="213"/>
    <cellStyle name="一般公共预算支出预算表（按功能科目分类）02-2 __b-28-0" xfId="214"/>
    <cellStyle name="一般公共预算支出预算表（按经济科目分类）02-3 __b-1-0" xfId="215"/>
    <cellStyle name="一般公共预算支出预算表（按经济科目分类）02-3 __b-2-0" xfId="216"/>
    <cellStyle name="一般公共预算支出预算表（按经济科目分类）02-3 __b-3-0" xfId="217"/>
    <cellStyle name="一般公共预算支出预算表（按经济科目分类）02-3 __b-4-0" xfId="218"/>
    <cellStyle name="一般公共预算支出预算表（按经济科目分类）02-3 __b-5-0" xfId="219"/>
    <cellStyle name="一般公共预算支出预算表（按经济科目分类）02-3 __b-6-0" xfId="220"/>
    <cellStyle name="一般公共预算支出预算表（按经济科目分类）02-3 __b-7-0" xfId="221"/>
    <cellStyle name="一般公共预算支出预算表（按经济科目分类）02-3 __b-8-0" xfId="222"/>
    <cellStyle name="一般公共预算支出预算表（按经济科目分类）02-3 __b-9-0" xfId="223"/>
    <cellStyle name="一般公共预算支出预算表（按经济科目分类）02-3 __b-10-0" xfId="224"/>
    <cellStyle name="一般公共预算支出预算表（按经济科目分类）02-3 __b-11-0" xfId="225"/>
    <cellStyle name="一般公共预算支出预算表（按经济科目分类）02-3 __b-12-0" xfId="226"/>
    <cellStyle name="一般公共预算支出预算表（按经济科目分类）02-3 __b-13-0" xfId="227"/>
    <cellStyle name="一般公共预算支出预算表（按经济科目分类）02-3 __b-14-0" xfId="228"/>
    <cellStyle name="一般公共预算支出预算表（按经济科目分类）02-3 __b-15-0" xfId="229"/>
    <cellStyle name="一般公共预算支出预算表（按经济科目分类）02-3 __b-16-0" xfId="230"/>
    <cellStyle name="一般公共预算支出预算表（按经济科目分类）02-3 __b-17-0" xfId="231"/>
    <cellStyle name="一般公共预算支出预算表（按经济科目分类）02-3 __b-18-0" xfId="232"/>
    <cellStyle name="一般公共预算支出预算表（按经济科目分类）02-3 __b-19-0" xfId="233"/>
    <cellStyle name="一般公共预算支出预算表（按经济科目分类）02-3 __b-20-0" xfId="234"/>
    <cellStyle name="一般公共预算支出预算表（按经济科目分类）02-3 __b-21-0" xfId="235"/>
    <cellStyle name="一般公共预算支出预算表（按经济科目分类）02-3 __b-22-0" xfId="236"/>
    <cellStyle name="一般公共预算支出预算表（按经济科目分类）02-3 __b-23-0" xfId="237"/>
    <cellStyle name="一般公共预算支出预算表（按经济科目分类）02-3 __b-24-0" xfId="238"/>
    <cellStyle name="一般公共预算支出预算表（按经济科目分类）02-3 __b-25-0" xfId="239"/>
    <cellStyle name="一般公共预算支出预算表（按经济科目分类）02-3 __b-26-0" xfId="240"/>
    <cellStyle name="一般公共预算支出预算表（按经济科目分类）02-3 __b-27-0" xfId="241"/>
    <cellStyle name="一般公共预算支出预算表（按经济科目分类）02-3 __b-28-0" xfId="242"/>
    <cellStyle name="一般公共预算支出预算表（按经济科目分类）02-3 __b-29-0" xfId="243"/>
    <cellStyle name="一般公共预算支出预算表（按经济科目分类）02-3 __b-30-0" xfId="244"/>
    <cellStyle name="一般公共预算支出预算表（按经济科目分类）02-3 __b-31-0" xfId="245"/>
    <cellStyle name="一般公共预算支出预算表（按经济科目分类）02-3 __b-32-0" xfId="246"/>
    <cellStyle name="一般公共预算支出预算表（按经济科目分类）02-3 __b-33-0" xfId="247"/>
    <cellStyle name="一般公共预算支出预算表（按经济科目分类）02-3 __b-34-0" xfId="248"/>
    <cellStyle name="一般公共预算支出预算表（按经济科目分类）02-3 __b-35-0" xfId="249"/>
    <cellStyle name="一般公共预算支出预算表（按经济科目分类）02-3 __b-36-0" xfId="250"/>
    <cellStyle name="一般公共预算支出预算表（按经济科目分类）02-3 __b-37-0" xfId="251"/>
    <cellStyle name="一般公共预算支出预算表（按经济科目分类）02-3 __b-38-0" xfId="252"/>
    <cellStyle name="一般公共预算“三公”经费支出预算表03 __b-1-0" xfId="253"/>
    <cellStyle name="一般公共预算“三公”经费支出预算表03 __b-2-0" xfId="254"/>
    <cellStyle name="一般公共预算“三公”经费支出预算表03 __b-3-0" xfId="255"/>
    <cellStyle name="一般公共预算“三公”经费支出预算表03 __b-4-0" xfId="256"/>
    <cellStyle name="一般公共预算“三公”经费支出预算表03 __b-5-0" xfId="257"/>
    <cellStyle name="一般公共预算“三公”经费支出预算表03 __b-6-0" xfId="258"/>
    <cellStyle name="一般公共预算“三公”经费支出预算表03 __b-7-0" xfId="259"/>
    <cellStyle name="一般公共预算“三公”经费支出预算表03 __b-8-0" xfId="260"/>
    <cellStyle name="一般公共预算“三公”经费支出预算表03 __b-9-0" xfId="261"/>
    <cellStyle name="一般公共预算“三公”经费支出预算表03 __b-10-0" xfId="262"/>
    <cellStyle name="一般公共预算“三公”经费支出预算表03 __b-11-0" xfId="263"/>
    <cellStyle name="一般公共预算“三公”经费支出预算表03 __b-12-0" xfId="264"/>
    <cellStyle name="一般公共预算“三公”经费支出预算表03 __b-13-0" xfId="265"/>
    <cellStyle name="一般公共预算“三公”经费支出预算表03 __b-14-0" xfId="266"/>
    <cellStyle name="一般公共预算“三公”经费支出预算表03 __b-15-0" xfId="267"/>
    <cellStyle name="一般公共预算“三公”经费支出预算表03 __b-16-0" xfId="268"/>
    <cellStyle name="一般公共预算“三公”经费支出预算表03 __b-17-0" xfId="269"/>
    <cellStyle name="一般公共预算“三公”经费支出预算表03 __b-18-0" xfId="270"/>
    <cellStyle name="一般公共预算“三公”经费支出预算表03 __b-19-0" xfId="271"/>
    <cellStyle name="一般公共预算“三公”经费支出预算表03 __b-20-0" xfId="272"/>
    <cellStyle name="一般公共预算“三公”经费支出预算表03 __b-21-0" xfId="273"/>
    <cellStyle name="一般公共预算“三公”经费支出预算表03 __b-22-0" xfId="274"/>
    <cellStyle name="一般公共预算“三公”经费支出预算表03 __b-23-0" xfId="275"/>
    <cellStyle name="基本支出预算表（人员类.运转类公用经费项目）04 __b-1-0" xfId="276"/>
    <cellStyle name="基本支出预算表（人员类.运转类公用经费项目）04 __b-2-0" xfId="277"/>
    <cellStyle name="基本支出预算表（人员类.运转类公用经费项目）04 __b-3-0" xfId="278"/>
    <cellStyle name="基本支出预算表（人员类.运转类公用经费项目）04 __b-4-0" xfId="279"/>
    <cellStyle name="基本支出预算表（人员类.运转类公用经费项目）04 __b-5-0" xfId="280"/>
    <cellStyle name="基本支出预算表（人员类.运转类公用经费项目）04 __b-6-0" xfId="281"/>
    <cellStyle name="基本支出预算表（人员类.运转类公用经费项目）04 __b-7-0" xfId="282"/>
    <cellStyle name="基本支出预算表（人员类.运转类公用经费项目）04 __b-8-0" xfId="283"/>
    <cellStyle name="基本支出预算表（人员类.运转类公用经费项目）04 __b-9-0" xfId="284"/>
    <cellStyle name="基本支出预算表（人员类.运转类公用经费项目）04 __b-10-0" xfId="285"/>
    <cellStyle name="基本支出预算表（人员类.运转类公用经费项目）04 __b-11-0" xfId="286"/>
    <cellStyle name="基本支出预算表（人员类.运转类公用经费项目）04 __b-12-0" xfId="287"/>
    <cellStyle name="基本支出预算表（人员类.运转类公用经费项目）04 __b-13-0" xfId="288"/>
    <cellStyle name="基本支出预算表（人员类.运转类公用经费项目）04 __b-14-0" xfId="289"/>
    <cellStyle name="基本支出预算表（人员类.运转类公用经费项目）04 __b-15-0" xfId="290"/>
    <cellStyle name="基本支出预算表（人员类.运转类公用经费项目）04 __b-16-0" xfId="291"/>
    <cellStyle name="基本支出预算表（人员类.运转类公用经费项目）04 __b-17-0" xfId="292"/>
    <cellStyle name="基本支出预算表（人员类.运转类公用经费项目）04 __b-18-0" xfId="293"/>
    <cellStyle name="基本支出预算表（人员类.运转类公用经费项目）04 __b-19-0" xfId="294"/>
    <cellStyle name="基本支出预算表（人员类.运转类公用经费项目）04 __b-20-0" xfId="295"/>
    <cellStyle name="基本支出预算表（人员类.运转类公用经费项目）04 __b-21-0" xfId="296"/>
    <cellStyle name="基本支出预算表（人员类.运转类公用经费项目）04 __b-22-0" xfId="297"/>
    <cellStyle name="基本支出预算表（人员类.运转类公用经费项目）04 __b-23-0" xfId="298"/>
    <cellStyle name="基本支出预算表（人员类.运转类公用经费项目）04 __b-24-0" xfId="299"/>
    <cellStyle name="基本支出预算表（人员类.运转类公用经费项目）04 __b-25-0" xfId="300"/>
    <cellStyle name="基本支出预算表（人员类.运转类公用经费项目）04 __b-26-0" xfId="301"/>
    <cellStyle name="基本支出预算表（人员类.运转类公用经费项目）04 __b-27-0" xfId="302"/>
    <cellStyle name="基本支出预算表（人员类.运转类公用经费项目）04 __b-28-0" xfId="303"/>
    <cellStyle name="基本支出预算表（人员类.运转类公用经费项目）04 __b-29-0" xfId="304"/>
    <cellStyle name="基本支出预算表（人员类.运转类公用经费项目）04 __b-30-0" xfId="305"/>
    <cellStyle name="基本支出预算表（人员类.运转类公用经费项目）04 __b-31-0" xfId="306"/>
    <cellStyle name="基本支出预算表（人员类.运转类公用经费项目）04 __b-32-0" xfId="307"/>
    <cellStyle name="基本支出预算表（人员类.运转类公用经费项目）04 __b-33-0" xfId="308"/>
    <cellStyle name="基本支出预算表（人员类.运转类公用经费项目）04 __b-34-0" xfId="309"/>
    <cellStyle name="基本支出预算表（人员类.运转类公用经费项目）04 __b-35-0" xfId="310"/>
    <cellStyle name="基本支出预算表（人员类.运转类公用经费项目）04 __b-36-0" xfId="311"/>
    <cellStyle name="基本支出预算表（人员类.运转类公用经费项目）04 __b-37-0" xfId="312"/>
    <cellStyle name="基本支出预算表（人员类.运转类公用经费项目）04 __b-38-0" xfId="313"/>
    <cellStyle name="基本支出预算表（人员类.运转类公用经费项目）04 __b-39-0" xfId="314"/>
    <cellStyle name="基本支出预算表（人员类.运转类公用经费项目）04 __b-40-0" xfId="315"/>
    <cellStyle name="基本支出预算表（人员类.运转类公用经费项目）04 __b-41-0" xfId="316"/>
    <cellStyle name="项目支出预算表（其他运转类.特定目标类项目）05-1 __b-1-0" xfId="317"/>
    <cellStyle name="项目支出预算表（其他运转类.特定目标类项目）05-1 __b-2-0" xfId="318"/>
    <cellStyle name="项目支出预算表（其他运转类.特定目标类项目）05-1 __b-3-0" xfId="319"/>
    <cellStyle name="项目支出预算表（其他运转类.特定目标类项目）05-1 __b-4-0" xfId="320"/>
    <cellStyle name="项目支出预算表（其他运转类.特定目标类项目）05-1 __b-5-0" xfId="321"/>
    <cellStyle name="项目支出预算表（其他运转类.特定目标类项目）05-1 __b-6-0" xfId="322"/>
    <cellStyle name="项目支出预算表（其他运转类.特定目标类项目）05-1 __b-7-0" xfId="323"/>
    <cellStyle name="项目支出预算表（其他运转类.特定目标类项目）05-1 __b-8-0" xfId="324"/>
    <cellStyle name="项目支出预算表（其他运转类.特定目标类项目）05-1 __b-9-0" xfId="325"/>
    <cellStyle name="项目支出预算表（其他运转类.特定目标类项目）05-1 __b-10-0" xfId="326"/>
    <cellStyle name="项目支出预算表（其他运转类.特定目标类项目）05-1 __b-11-0" xfId="327"/>
    <cellStyle name="项目支出预算表（其他运转类.特定目标类项目）05-1 __b-12-0" xfId="328"/>
    <cellStyle name="项目支出预算表（其他运转类.特定目标类项目）05-1 __b-13-0" xfId="329"/>
    <cellStyle name="项目支出预算表（其他运转类.特定目标类项目）05-1 __b-14-0" xfId="330"/>
    <cellStyle name="项目支出预算表（其他运转类.特定目标类项目）05-1 __b-15-0" xfId="331"/>
    <cellStyle name="项目支出预算表（其他运转类.特定目标类项目）05-1 __b-16-0" xfId="332"/>
    <cellStyle name="项目支出预算表（其他运转类.特定目标类项目）05-1 __b-17-0" xfId="333"/>
    <cellStyle name="项目支出预算表（其他运转类.特定目标类项目）05-1 __b-18-0" xfId="334"/>
    <cellStyle name="项目支出预算表（其他运转类.特定目标类项目）05-1 __b-19-0" xfId="335"/>
    <cellStyle name="项目支出预算表（其他运转类.特定目标类项目）05-1 __b-20-0" xfId="336"/>
    <cellStyle name="项目支出预算表（其他运转类.特定目标类项目）05-1 __b-21-0" xfId="337"/>
    <cellStyle name="项目支出预算表（其他运转类.特定目标类项目）05-1 __b-22-0" xfId="338"/>
    <cellStyle name="项目支出预算表（其他运转类.特定目标类项目）05-1 __b-23-0" xfId="339"/>
    <cellStyle name="项目支出预算表（其他运转类.特定目标类项目）05-1 __b-24-0" xfId="340"/>
    <cellStyle name="项目支出预算表（其他运转类.特定目标类项目）05-1 __b-25-0" xfId="341"/>
    <cellStyle name="项目支出预算表（其他运转类.特定目标类项目）05-1 __b-26-0" xfId="342"/>
    <cellStyle name="项目支出预算表（其他运转类.特定目标类项目）05-1 __b-27-0" xfId="343"/>
    <cellStyle name="项目支出预算表（其他运转类.特定目标类项目）05-1 __b-28-0" xfId="344"/>
    <cellStyle name="项目支出预算表（其他运转类.特定目标类项目）05-1 __b-29-0" xfId="345"/>
    <cellStyle name="项目支出预算表（其他运转类.特定目标类项目）05-1 __b-30-0" xfId="346"/>
    <cellStyle name="项目支出预算表（其他运转类.特定目标类项目）05-1 __b-31-0" xfId="347"/>
    <cellStyle name="项目支出预算表（其他运转类.特定目标类项目）05-1 __b-32-0" xfId="348"/>
    <cellStyle name="项目支出预算表（其他运转类.特定目标类项目）05-1 __b-33-0" xfId="349"/>
    <cellStyle name="项目支出预算表（其他运转类.特定目标类项目）05-1 __b-34-0" xfId="350"/>
    <cellStyle name="项目支出预算表（其他运转类.特定目标类项目）05-1 __b-35-0" xfId="351"/>
    <cellStyle name="项目支出预算表（其他运转类.特定目标类项目）05-1 __b-36-0" xfId="352"/>
    <cellStyle name="项目支出预算表（其他运转类.特定目标类项目）05-1 __b-37-0" xfId="353"/>
    <cellStyle name="项目支出预算表（其他运转类.特定目标类项目）05-1 __b-38-0" xfId="354"/>
    <cellStyle name="项目支出预算表（其他运转类.特定目标类项目）05-1 __b-39-0" xfId="355"/>
    <cellStyle name="项目支出预算表（其他运转类.特定目标类项目）05-1 __b-40-0" xfId="356"/>
    <cellStyle name="项目支出预算表（其他运转类.特定目标类项目）05-1 __b-41-0" xfId="357"/>
    <cellStyle name="项目支出预算表（其他运转类.特定目标类项目）05-1 __b-42-0" xfId="358"/>
    <cellStyle name="项目支出预算表（其他运转类.特定目标类项目）05-1 __b-43-0" xfId="359"/>
    <cellStyle name="项目支出绩效目标表（本级下达）05-2 __b-1-0" xfId="360"/>
    <cellStyle name="项目支出绩效目标表（本级下达）05-2 __b-2-0" xfId="361"/>
    <cellStyle name="项目支出绩效目标表（本级下达）05-2 __b-3-0" xfId="362"/>
    <cellStyle name="项目支出绩效目标表（本级下达）05-2 __b-4-0" xfId="363"/>
    <cellStyle name="项目支出绩效目标表（本级下达）05-2 __b-5-0" xfId="364"/>
    <cellStyle name="项目支出绩效目标表（本级下达）05-2 __b-6-0" xfId="365"/>
    <cellStyle name="项目支出绩效目标表（本级下达）05-2 __b-7-0" xfId="366"/>
    <cellStyle name="项目支出绩效目标表（本级下达）05-2 __b-8-0" xfId="367"/>
    <cellStyle name="项目支出绩效目标表（本级下达）05-2 __b-9-0" xfId="368"/>
    <cellStyle name="项目支出绩效目标表（本级下达）05-2 __b-10-0" xfId="369"/>
    <cellStyle name="项目支出绩效目标表（本级下达）05-2 __b-11-0" xfId="370"/>
    <cellStyle name="项目支出绩效目标表（本级下达）05-2 __b-12-0" xfId="371"/>
    <cellStyle name="项目支出绩效目标表（本级下达）05-2 __b-13-0" xfId="372"/>
    <cellStyle name="项目支出绩效目标表（本级下达）05-2 __b-14-0" xfId="373"/>
    <cellStyle name="项目支出绩效目标表（本级下达）05-2 __b-15-0" xfId="374"/>
    <cellStyle name="项目支出绩效目标表（本级下达）05-2 __b-16-0" xfId="375"/>
    <cellStyle name="项目支出绩效目标表（本级下达）05-2 __b-17-0" xfId="376"/>
    <cellStyle name="项目支出绩效目标表（本级下达）05-2 __b-18-0" xfId="377"/>
    <cellStyle name="项目支出绩效目标表（另文下达）05-3 __b-1-0" xfId="378"/>
    <cellStyle name="项目支出绩效目标表（另文下达）05-3 __b-2-0" xfId="379"/>
    <cellStyle name="项目支出绩效目标表（另文下达）05-3 __b-3-0" xfId="380"/>
    <cellStyle name="项目支出绩效目标表（另文下达）05-3 __b-4-0" xfId="381"/>
    <cellStyle name="项目支出绩效目标表（另文下达）05-3 __b-5-0" xfId="382"/>
    <cellStyle name="项目支出绩效目标表（另文下达）05-3 __b-6-0" xfId="383"/>
    <cellStyle name="项目支出绩效目标表（另文下达）05-3 __b-7-0" xfId="384"/>
    <cellStyle name="项目支出绩效目标表（另文下达）05-3 __b-8-0" xfId="385"/>
    <cellStyle name="项目支出绩效目标表（另文下达）05-3 __b-9-0" xfId="386"/>
    <cellStyle name="项目支出绩效目标表（另文下达）05-3 __b-10-0" xfId="387"/>
    <cellStyle name="项目支出绩效目标表（另文下达）05-3 __b-11-0" xfId="388"/>
    <cellStyle name="项目支出绩效目标表（另文下达）05-3 __b-12-0" xfId="389"/>
    <cellStyle name="项目支出绩效目标表（另文下达）05-3 __b-13-0" xfId="390"/>
    <cellStyle name="项目支出绩效目标表（另文下达）05-3 __b-14-0" xfId="391"/>
    <cellStyle name="项目支出绩效目标表（另文下达）05-3 __b-15-0" xfId="392"/>
    <cellStyle name="项目支出绩效目标表（另文下达）05-3 __b-16-0" xfId="393"/>
    <cellStyle name="政府性基金预算支出预算表06 __b-1-0" xfId="394"/>
    <cellStyle name="政府性基金预算支出预算表06 __b-2-0" xfId="395"/>
    <cellStyle name="政府性基金预算支出预算表06 __b-3-0" xfId="396"/>
    <cellStyle name="政府性基金预算支出预算表06 __b-4-0" xfId="397"/>
    <cellStyle name="政府性基金预算支出预算表06 __b-5-0" xfId="398"/>
    <cellStyle name="政府性基金预算支出预算表06 __b-6-0" xfId="399"/>
    <cellStyle name="政府性基金预算支出预算表06 __b-7-0" xfId="400"/>
    <cellStyle name="政府性基金预算支出预算表06 __b-8-0" xfId="401"/>
    <cellStyle name="政府性基金预算支出预算表06 __b-9-0" xfId="402"/>
    <cellStyle name="政府性基金预算支出预算表06 __b-10-0" xfId="403"/>
    <cellStyle name="政府性基金预算支出预算表06 __b-11-0" xfId="404"/>
    <cellStyle name="政府性基金预算支出预算表06 __b-12-0" xfId="405"/>
    <cellStyle name="政府性基金预算支出预算表06 __b-13-0" xfId="406"/>
    <cellStyle name="政府性基金预算支出预算表06 __b-14-0" xfId="407"/>
    <cellStyle name="政府性基金预算支出预算表06 __b-15-0" xfId="408"/>
    <cellStyle name="政府性基金预算支出预算表06 __b-16-0" xfId="409"/>
    <cellStyle name="政府性基金预算支出预算表06 __b-17-0" xfId="410"/>
    <cellStyle name="政府性基金预算支出预算表06 __b-18-0" xfId="411"/>
    <cellStyle name="政府性基金预算支出预算表06 __b-19-0" xfId="412"/>
    <cellStyle name="政府性基金预算支出预算表06 __b-20-0" xfId="413"/>
    <cellStyle name="政府性基金预算支出预算表06 __b-21-0" xfId="414"/>
    <cellStyle name="政府性基金预算支出预算表06 __b-22-0" xfId="415"/>
    <cellStyle name="政府性基金预算支出预算表06 __b-23-0" xfId="416"/>
    <cellStyle name="政府性基金预算支出预算表06 __b-24-0" xfId="417"/>
    <cellStyle name="政府性基金预算支出预算表06 __b-25-0" xfId="418"/>
    <cellStyle name="政府性基金预算支出预算表06 __b-26-0" xfId="419"/>
    <cellStyle name="政府性基金预算支出预算表06 __b-27-0" xfId="420"/>
    <cellStyle name="政府性基金预算支出预算表06 __b-28-0" xfId="421"/>
    <cellStyle name="政府性基金预算支出预算表06 __b-29-0" xfId="422"/>
    <cellStyle name="政府性基金预算支出预算表06 __b-30-0" xfId="423"/>
    <cellStyle name="国有资本经营预算支出表07 __b-1-0" xfId="424"/>
    <cellStyle name="国有资本经营预算支出表07 __b-2-0" xfId="425"/>
    <cellStyle name="国有资本经营预算支出表07 __b-3-0" xfId="426"/>
    <cellStyle name="国有资本经营预算支出表07 __b-4-0" xfId="427"/>
    <cellStyle name="国有资本经营预算支出表07 __b-5-0" xfId="428"/>
    <cellStyle name="国有资本经营预算支出表07 __b-6-0" xfId="429"/>
    <cellStyle name="国有资本经营预算支出表07 __b-7-0" xfId="430"/>
    <cellStyle name="国有资本经营预算支出表07 __b-8-0" xfId="431"/>
    <cellStyle name="国有资本经营预算支出表07 __b-9-0" xfId="432"/>
    <cellStyle name="国有资本经营预算支出表07 __b-10-0" xfId="433"/>
    <cellStyle name="国有资本经营预算支出表07 __b-11-0" xfId="434"/>
    <cellStyle name="国有资本经营预算支出表07 __b-12-0" xfId="435"/>
    <cellStyle name="国有资本经营预算支出表07 __b-13-0" xfId="436"/>
    <cellStyle name="国有资本经营预算支出表07 __b-14-0" xfId="437"/>
    <cellStyle name="国有资本经营预算支出表07 __b-15-0" xfId="438"/>
    <cellStyle name="国有资本经营预算支出表07 __b-16-0" xfId="439"/>
    <cellStyle name="国有资本经营预算支出表07 __b-17-0" xfId="440"/>
    <cellStyle name="国有资本经营预算支出表07 __b-18-0" xfId="441"/>
    <cellStyle name="国有资本经营预算支出表07 __b-19-0" xfId="442"/>
    <cellStyle name="国有资本经营预算支出表07 __b-20-0" xfId="443"/>
    <cellStyle name="国有资本经营预算支出表07 __b-21-0" xfId="444"/>
    <cellStyle name="国有资本经营预算支出表07 __b-22-0" xfId="445"/>
    <cellStyle name="国有资本经营预算支出表07 __b-23-0" xfId="446"/>
    <cellStyle name="国有资本经营预算支出表07 __b-24-0" xfId="447"/>
    <cellStyle name="国有资本经营预算支出表07 __b-25-0" xfId="448"/>
    <cellStyle name="国有资本经营预算支出表07 __b-26-0" xfId="449"/>
    <cellStyle name="国有资本经营预算支出表07 __b-27-0" xfId="450"/>
    <cellStyle name="国有资本经营预算支出表07 __b-28-0" xfId="451"/>
    <cellStyle name="国有资本经营预算支出表07 __b-29-0" xfId="452"/>
    <cellStyle name="部门政府采购预算表08 __b-1-0" xfId="453"/>
    <cellStyle name="部门政府采购预算表08 __b-2-0" xfId="454"/>
    <cellStyle name="部门政府采购预算表08 __b-3-0" xfId="455"/>
    <cellStyle name="部门政府采购预算表08 __b-4-0" xfId="456"/>
    <cellStyle name="部门政府采购预算表08 __b-5-0" xfId="457"/>
    <cellStyle name="部门政府采购预算表08 __b-6-0" xfId="458"/>
    <cellStyle name="部门政府采购预算表08 __b-7-0" xfId="459"/>
    <cellStyle name="部门政府采购预算表08 __b-8-0" xfId="460"/>
    <cellStyle name="部门政府采购预算表08 __b-9-0" xfId="461"/>
    <cellStyle name="部门政府采购预算表08 __b-10-0" xfId="462"/>
    <cellStyle name="部门政府采购预算表08 __b-11-0" xfId="463"/>
    <cellStyle name="部门政府采购预算表08 __b-12-0" xfId="464"/>
    <cellStyle name="部门政府采购预算表08 __b-13-0" xfId="465"/>
    <cellStyle name="部门政府采购预算表08 __b-14-0" xfId="466"/>
    <cellStyle name="部门政府采购预算表08 __b-15-0" xfId="467"/>
    <cellStyle name="部门政府采购预算表08 __b-16-0" xfId="468"/>
    <cellStyle name="部门政府采购预算表08 __b-17-0" xfId="469"/>
    <cellStyle name="部门政府采购预算表08 __b-18-0" xfId="470"/>
    <cellStyle name="部门政府采购预算表08 __b-19-0" xfId="471"/>
    <cellStyle name="部门政府采购预算表08 __b-20-0" xfId="472"/>
    <cellStyle name="部门政府采购预算表08 __b-21-0" xfId="473"/>
    <cellStyle name="部门政府采购预算表08 __b-22-0" xfId="474"/>
    <cellStyle name="部门政府采购预算表08 __b-23-0" xfId="475"/>
    <cellStyle name="部门政府采购预算表08 __b-24-0" xfId="476"/>
    <cellStyle name="部门政府采购预算表08 __b-25-0" xfId="477"/>
    <cellStyle name="部门政府采购预算表08 __b-26-0" xfId="478"/>
    <cellStyle name="部门政府采购预算表08 __b-27-0" xfId="479"/>
    <cellStyle name="部门政府采购预算表08 __b-28-0" xfId="480"/>
    <cellStyle name="部门政府采购预算表08 __b-29-0" xfId="481"/>
    <cellStyle name="部门政府采购预算表08 __b-30-0" xfId="482"/>
    <cellStyle name="部门政府采购预算表08 __b-31-0" xfId="483"/>
    <cellStyle name="部门政府采购预算表08 __b-32-0" xfId="484"/>
    <cellStyle name="部门政府采购预算表08 __b-33-0" xfId="485"/>
    <cellStyle name="部门政府采购预算表08 __b-34-0" xfId="486"/>
    <cellStyle name="部门政府采购预算表08 __b-35-0" xfId="487"/>
    <cellStyle name="部门政府采购预算表08 __b-36-0" xfId="488"/>
    <cellStyle name="部门政府采购预算表08 __b-37-0" xfId="489"/>
    <cellStyle name="部门政府采购预算表08 __b-38-0" xfId="490"/>
    <cellStyle name="政府购买服务预算表09 __b-1-0" xfId="491"/>
    <cellStyle name="政府购买服务预算表09 __b-2-0" xfId="492"/>
    <cellStyle name="政府购买服务预算表09 __b-3-0" xfId="493"/>
    <cellStyle name="政府购买服务预算表09 __b-4-0" xfId="494"/>
    <cellStyle name="政府购买服务预算表09 __b-5-0" xfId="495"/>
    <cellStyle name="政府购买服务预算表09 __b-6-0" xfId="496"/>
    <cellStyle name="政府购买服务预算表09 __b-7-0" xfId="497"/>
    <cellStyle name="政府购买服务预算表09 __b-8-0" xfId="498"/>
    <cellStyle name="政府购买服务预算表09 __b-9-0" xfId="499"/>
    <cellStyle name="政府购买服务预算表09 __b-10-0" xfId="500"/>
    <cellStyle name="政府购买服务预算表09 __b-11-0" xfId="501"/>
    <cellStyle name="政府购买服务预算表09 __b-12-0" xfId="502"/>
    <cellStyle name="政府购买服务预算表09 __b-13-0" xfId="503"/>
    <cellStyle name="政府购买服务预算表09 __b-14-0" xfId="504"/>
    <cellStyle name="政府购买服务预算表09 __b-15-0" xfId="505"/>
    <cellStyle name="政府购买服务预算表09 __b-16-0" xfId="506"/>
    <cellStyle name="政府购买服务预算表09 __b-17-0" xfId="507"/>
    <cellStyle name="政府购买服务预算表09 __b-18-0" xfId="508"/>
    <cellStyle name="政府购买服务预算表09 __b-19-0" xfId="509"/>
    <cellStyle name="政府购买服务预算表09 __b-20-0" xfId="510"/>
    <cellStyle name="政府购买服务预算表09 __b-21-0" xfId="511"/>
    <cellStyle name="政府购买服务预算表09 __b-22-0" xfId="512"/>
    <cellStyle name="政府购买服务预算表09 __b-23-0" xfId="513"/>
    <cellStyle name="政府购买服务预算表09 __b-24-0" xfId="514"/>
    <cellStyle name="政府购买服务预算表09 __b-25-0" xfId="515"/>
    <cellStyle name="政府购买服务预算表09 __b-26-0" xfId="516"/>
    <cellStyle name="政府购买服务预算表09 __b-27-0" xfId="517"/>
    <cellStyle name="政府购买服务预算表09 __b-28-0" xfId="518"/>
    <cellStyle name="政府购买服务预算表09 __b-29-0" xfId="519"/>
    <cellStyle name="政府购买服务预算表09 __b-30-0" xfId="520"/>
    <cellStyle name="政府购买服务预算表09 __b-31-0" xfId="521"/>
    <cellStyle name="政府购买服务预算表09 __b-32-0" xfId="522"/>
    <cellStyle name="政府购买服务预算表09 __b-33-0" xfId="523"/>
    <cellStyle name="政府购买服务预算表09 __b-34-0" xfId="524"/>
    <cellStyle name="政府购买服务预算表09 __b-35-0" xfId="525"/>
    <cellStyle name="政府购买服务预算表09 __b-36-0" xfId="526"/>
    <cellStyle name="政府购买服务预算表09 __b-37-0" xfId="527"/>
    <cellStyle name="政府购买服务预算表09 __b-38-0" xfId="528"/>
    <cellStyle name="政府购买服务预算表09 __b-39-0" xfId="529"/>
    <cellStyle name="政府购买服务预算表09 __b-40-0" xfId="530"/>
    <cellStyle name="政府购买服务预算表09 __b-41-0" xfId="531"/>
    <cellStyle name="政府购买服务预算表09 __b-42-0" xfId="532"/>
    <cellStyle name="政府购买服务预算表09 __b-43-0" xfId="533"/>
    <cellStyle name="政府购买服务预算表09 __b-44-0" xfId="534"/>
    <cellStyle name="政府购买服务预算表09 __b-45-0" xfId="535"/>
    <cellStyle name="市对下转移支付预算表10-1 __b-1-0" xfId="536"/>
    <cellStyle name="市对下转移支付预算表10-1 __b-2-0" xfId="537"/>
    <cellStyle name="市对下转移支付预算表10-1 __b-3-0" xfId="538"/>
    <cellStyle name="市对下转移支付预算表10-1 __b-4-0" xfId="539"/>
    <cellStyle name="市对下转移支付预算表10-1 __b-5-0" xfId="540"/>
    <cellStyle name="市对下转移支付预算表10-1 __b-6-0" xfId="541"/>
    <cellStyle name="市对下转移支付预算表10-1 __b-7-0" xfId="542"/>
    <cellStyle name="市对下转移支付预算表10-1 __b-8-0" xfId="543"/>
    <cellStyle name="市对下转移支付预算表10-1 __b-9-0" xfId="544"/>
    <cellStyle name="市对下转移支付预算表10-1 __b-10-0" xfId="545"/>
    <cellStyle name="市对下转移支付预算表10-1 __b-11-0" xfId="546"/>
    <cellStyle name="市对下转移支付预算表10-1 __b-12-0" xfId="547"/>
    <cellStyle name="市对下转移支付预算表10-1 __b-13-0" xfId="548"/>
    <cellStyle name="市对下转移支付预算表10-1 __b-14-0" xfId="549"/>
    <cellStyle name="市对下转移支付预算表10-1 __b-15-0" xfId="550"/>
    <cellStyle name="市对下转移支付预算表10-1 __b-16-0" xfId="551"/>
    <cellStyle name="市对下转移支付预算表10-1 __b-17-0" xfId="552"/>
    <cellStyle name="市对下转移支付预算表10-1 __b-18-0" xfId="553"/>
    <cellStyle name="市对下转移支付预算表10-1 __b-19-0" xfId="554"/>
    <cellStyle name="市对下转移支付预算表10-1 __b-20-0" xfId="555"/>
    <cellStyle name="市对下转移支付预算表10-1 __b-21-0" xfId="556"/>
    <cellStyle name="市对下转移支付预算表10-1 __b-22-0" xfId="557"/>
    <cellStyle name="市对下转移支付预算表10-1 __b-23-0" xfId="558"/>
    <cellStyle name="市对下转移支付预算表10-1 __b-24-0" xfId="559"/>
    <cellStyle name="市对下转移支付预算表10-1 __b-25-0" xfId="560"/>
    <cellStyle name="市对下转移支付预算表10-1 __b-26-0" xfId="561"/>
    <cellStyle name="市对下转移支付预算表10-1 __b-27-0" xfId="562"/>
    <cellStyle name="市对下转移支付预算表10-1 __b-28-0" xfId="563"/>
    <cellStyle name="市对下转移支付预算表10-1 __b-29-0" xfId="564"/>
    <cellStyle name="市对下转移支付预算表10-1 __b-30-0" xfId="565"/>
    <cellStyle name="市对下转移支付预算表10-1 __b-31-0" xfId="566"/>
    <cellStyle name="市对下转移支付绩效目标表10-2 __b-1-0" xfId="567"/>
    <cellStyle name="市对下转移支付绩效目标表10-2 __b-2-0" xfId="568"/>
    <cellStyle name="市对下转移支付绩效目标表10-2 __b-3-0" xfId="569"/>
    <cellStyle name="市对下转移支付绩效目标表10-2 __b-4-0" xfId="570"/>
    <cellStyle name="市对下转移支付绩效目标表10-2 __b-5-0" xfId="571"/>
    <cellStyle name="市对下转移支付绩效目标表10-2 __b-6-0" xfId="572"/>
    <cellStyle name="市对下转移支付绩效目标表10-2 __b-7-0" xfId="573"/>
    <cellStyle name="市对下转移支付绩效目标表10-2 __b-8-0" xfId="574"/>
    <cellStyle name="市对下转移支付绩效目标表10-2 __b-9-0" xfId="575"/>
    <cellStyle name="市对下转移支付绩效目标表10-2 __b-10-0" xfId="576"/>
    <cellStyle name="市对下转移支付绩效目标表10-2 __b-11-0" xfId="577"/>
    <cellStyle name="市对下转移支付绩效目标表10-2 __b-12-0" xfId="578"/>
    <cellStyle name="市对下转移支付绩效目标表10-2 __b-13-0" xfId="579"/>
    <cellStyle name="市对下转移支付绩效目标表10-2 __b-14-0" xfId="580"/>
    <cellStyle name="市对下转移支付绩效目标表10-2 __b-15-0" xfId="581"/>
    <cellStyle name="市对下转移支付绩效目标表10-2 __b-16-0" xfId="582"/>
    <cellStyle name="市对下转移支付绩效目标表10-2 __b-17-0" xfId="583"/>
    <cellStyle name="市对下转移支付绩效目标表10-2 __b-18-0" xfId="584"/>
    <cellStyle name="市对下转移支付绩效目标表10-2 __b-19-0" xfId="585"/>
    <cellStyle name="新增资产配置表11 __b-1-0" xfId="586"/>
    <cellStyle name="新增资产配置表11 __b-2-0" xfId="587"/>
    <cellStyle name="新增资产配置表11 __b-3-0" xfId="588"/>
    <cellStyle name="新增资产配置表11 __b-4-0" xfId="589"/>
    <cellStyle name="新增资产配置表11 __b-5-0" xfId="590"/>
    <cellStyle name="新增资产配置表11 __b-6-0" xfId="591"/>
    <cellStyle name="新增资产配置表11 __b-7-0" xfId="592"/>
    <cellStyle name="新增资产配置表11 __b-8-0" xfId="593"/>
    <cellStyle name="新增资产配置表11 __b-9-0" xfId="594"/>
    <cellStyle name="新增资产配置表11 __b-10-0" xfId="595"/>
    <cellStyle name="新增资产配置表11 __b-11-0" xfId="596"/>
    <cellStyle name="新增资产配置表11 __b-12-0" xfId="597"/>
    <cellStyle name="新增资产配置表11 __b-13-0" xfId="598"/>
    <cellStyle name="新增资产配置表11 __b-14-0" xfId="599"/>
    <cellStyle name="新增资产配置表11 __b-15-0" xfId="600"/>
    <cellStyle name="新增资产配置表11 __b-16-0" xfId="601"/>
    <cellStyle name="新增资产配置表11 __b-17-0" xfId="602"/>
    <cellStyle name="新增资产配置表11 __b-18-0" xfId="603"/>
    <cellStyle name="新增资产配置表11 __b-19-0" xfId="604"/>
    <cellStyle name="新增资产配置表11 __b-20-0" xfId="605"/>
    <cellStyle name="上级补助项目支出预算表12 __b-1-0" xfId="606"/>
    <cellStyle name="上级补助项目支出预算表12 __b-2-0" xfId="607"/>
    <cellStyle name="上级补助项目支出预算表12 __b-3-0" xfId="608"/>
    <cellStyle name="上级补助项目支出预算表12 __b-4-0" xfId="609"/>
    <cellStyle name="上级补助项目支出预算表12 __b-5-0" xfId="610"/>
    <cellStyle name="上级补助项目支出预算表12 __b-6-0" xfId="611"/>
    <cellStyle name="上级补助项目支出预算表12 __b-7-0" xfId="612"/>
    <cellStyle name="上级补助项目支出预算表12 __b-8-0" xfId="613"/>
    <cellStyle name="上级补助项目支出预算表12 __b-9-0" xfId="614"/>
    <cellStyle name="上级补助项目支出预算表12 __b-10-0" xfId="615"/>
    <cellStyle name="上级补助项目支出预算表12 __b-11-0" xfId="616"/>
    <cellStyle name="上级补助项目支出预算表12 __b-12-0" xfId="617"/>
    <cellStyle name="上级补助项目支出预算表12 __b-13-0" xfId="618"/>
    <cellStyle name="上级补助项目支出预算表12 __b-14-0" xfId="619"/>
    <cellStyle name="上级补助项目支出预算表12 __b-15-0" xfId="620"/>
    <cellStyle name="上级补助项目支出预算表12 __b-16-0" xfId="621"/>
    <cellStyle name="上级补助项目支出预算表12 __b-17-0" xfId="622"/>
    <cellStyle name="上级补助项目支出预算表12 __b-18-0" xfId="623"/>
    <cellStyle name="上级补助项目支出预算表12 __b-19-0" xfId="624"/>
    <cellStyle name="上级补助项目支出预算表12 __b-20-0" xfId="625"/>
    <cellStyle name="上级补助项目支出预算表12 __b-21-0" xfId="626"/>
    <cellStyle name="上级补助项目支出预算表12 __b-22-0" xfId="627"/>
    <cellStyle name="上级补助项目支出预算表12 __b-23-0" xfId="628"/>
    <cellStyle name="上级补助项目支出预算表12 __b-24-0" xfId="629"/>
    <cellStyle name="上级补助项目支出预算表12 __b-25-0" xfId="630"/>
    <cellStyle name="上级补助项目支出预算表12 __b-26-0" xfId="631"/>
    <cellStyle name="上级补助项目支出预算表12 __b-27-0" xfId="632"/>
    <cellStyle name="上级补助项目支出预算表12 __b-28-0" xfId="633"/>
    <cellStyle name="上级补助项目支出预算表12 __b-29-0" xfId="634"/>
    <cellStyle name="上级补助项目支出预算表12 __b-30-0" xfId="635"/>
    <cellStyle name="部门项目中期规划预算表13 __b-1-0" xfId="636"/>
    <cellStyle name="部门项目中期规划预算表13 __b-2-0" xfId="637"/>
    <cellStyle name="部门项目中期规划预算表13 __b-3-0" xfId="638"/>
    <cellStyle name="部门项目中期规划预算表13 __b-4-0" xfId="639"/>
    <cellStyle name="部门项目中期规划预算表13 __b-5-0" xfId="640"/>
    <cellStyle name="部门项目中期规划预算表13 __b-6-0" xfId="641"/>
    <cellStyle name="部门项目中期规划预算表13 __b-7-0" xfId="642"/>
    <cellStyle name="部门项目中期规划预算表13 __b-8-0" xfId="643"/>
    <cellStyle name="部门项目中期规划预算表13 __b-9-0" xfId="644"/>
    <cellStyle name="部门项目中期规划预算表13 __b-10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15-0" xfId="650"/>
    <cellStyle name="部门项目中期规划预算表13 __b-16-0" xfId="651"/>
    <cellStyle name="部门项目中期规划预算表13 __b-17-0" xfId="652"/>
    <cellStyle name="部门项目中期规划预算表13 __b-18-0" xfId="653"/>
    <cellStyle name="部门项目中期规划预算表13 __b-19-0" xfId="654"/>
    <cellStyle name="部门项目中期规划预算表13 __b-20-0" xfId="655"/>
    <cellStyle name="部门项目中期规划预算表13 __b-21-0" xfId="656"/>
    <cellStyle name="部门项目中期规划预算表13 __b-22-0" xfId="657"/>
    <cellStyle name="部门项目中期规划预算表13 __b-23-0" xfId="658"/>
    <cellStyle name="部门项目中期规划预算表13 __b-24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12" workbookViewId="0">
      <selection activeCell="J19" sqref="J19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24" t="s">
        <v>0</v>
      </c>
    </row>
    <row r="2" ht="36" customHeight="1" spans="1:4">
      <c r="A2" s="145" t="s">
        <v>1</v>
      </c>
      <c r="B2" s="297"/>
      <c r="C2" s="297"/>
      <c r="D2" s="297"/>
    </row>
    <row r="3" ht="21" customHeight="1" spans="1:4">
      <c r="A3" s="298" t="str">
        <f>"单位名称："&amp;"罗平县退役军人事务局"</f>
        <v>单位名称：罗平县退役军人事务局</v>
      </c>
      <c r="B3" s="299"/>
      <c r="C3" s="299"/>
      <c r="D3" s="305" t="s">
        <v>2</v>
      </c>
    </row>
    <row r="4" ht="19.5" customHeight="1" spans="1:4">
      <c r="A4" s="300" t="s">
        <v>3</v>
      </c>
      <c r="B4" s="301"/>
      <c r="C4" s="300" t="s">
        <v>4</v>
      </c>
      <c r="D4" s="301"/>
    </row>
    <row r="5" ht="19.5" customHeight="1" spans="1:4">
      <c r="A5" s="302" t="s">
        <v>5</v>
      </c>
      <c r="B5" s="302" t="s">
        <v>6</v>
      </c>
      <c r="C5" s="302" t="s">
        <v>7</v>
      </c>
      <c r="D5" s="302" t="s">
        <v>6</v>
      </c>
    </row>
    <row r="6" ht="19.5" customHeight="1" spans="1:4">
      <c r="A6" s="303"/>
      <c r="B6" s="303"/>
      <c r="C6" s="303"/>
      <c r="D6" s="303"/>
    </row>
    <row r="7" ht="20.25" customHeight="1" spans="1:4">
      <c r="A7" s="13" t="s">
        <v>8</v>
      </c>
      <c r="B7" s="15">
        <v>2357.720526</v>
      </c>
      <c r="C7" s="304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304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304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304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280</v>
      </c>
      <c r="C11" s="304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304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304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>
        <v>150</v>
      </c>
      <c r="C14" s="304" t="str">
        <f>"八"&amp;"、"&amp;"社会保障和就业支出"</f>
        <v>八、社会保障和就业支出</v>
      </c>
      <c r="D14" s="15">
        <v>2612.369593</v>
      </c>
    </row>
    <row r="15" ht="20.25" customHeight="1" spans="1:4">
      <c r="A15" s="13" t="s">
        <v>16</v>
      </c>
      <c r="B15" s="15"/>
      <c r="C15" s="304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130</v>
      </c>
      <c r="C16" s="304" t="str">
        <f>"十"&amp;"、"&amp;"卫生健康支出"</f>
        <v>十、卫生健康支出</v>
      </c>
      <c r="D16" s="15">
        <v>6.816607</v>
      </c>
    </row>
    <row r="17" ht="20.25" customHeight="1" spans="1:4">
      <c r="A17" s="13"/>
      <c r="B17" s="15"/>
      <c r="C17" s="304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304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304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304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304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304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304" t="str">
        <f>"十七"&amp;"、"&amp;"金融支出"</f>
        <v>十七、金融支出</v>
      </c>
      <c r="D23" s="15"/>
    </row>
    <row r="24" ht="20.25" customHeight="1" spans="1:4">
      <c r="A24" s="13"/>
      <c r="B24" s="13"/>
      <c r="C24" s="304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304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304" t="str">
        <f>"二十"&amp;"、"&amp;"住房保障支出"</f>
        <v>二十、住房保障支出</v>
      </c>
      <c r="D26" s="15">
        <v>18.534326</v>
      </c>
    </row>
    <row r="27" ht="20.25" customHeight="1" spans="1:4">
      <c r="A27" s="13"/>
      <c r="B27" s="13"/>
      <c r="C27" s="304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304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304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304" t="str">
        <f>"二十四"&amp;"、"&amp;"预备费"</f>
        <v>二十四、预备费</v>
      </c>
      <c r="D30" s="15"/>
    </row>
    <row r="31" ht="20.25" customHeight="1" spans="1:4">
      <c r="A31" s="13"/>
      <c r="B31" s="13"/>
      <c r="C31" s="304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304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304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304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304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304" t="str">
        <f>"三十"&amp;"、"&amp;"抗疫特别国债安排的支出"</f>
        <v>三十、抗疫特别国债安排的支出</v>
      </c>
      <c r="D36" s="15"/>
    </row>
    <row r="37" ht="20.25" customHeight="1" spans="1:4">
      <c r="A37" s="48" t="s">
        <v>18</v>
      </c>
      <c r="B37" s="15">
        <v>2637.720526</v>
      </c>
      <c r="C37" s="48" t="s">
        <v>19</v>
      </c>
      <c r="D37" s="15">
        <v>2637.720526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48" t="s">
        <v>22</v>
      </c>
      <c r="B39" s="15">
        <v>2637.720526</v>
      </c>
      <c r="C39" s="48" t="s">
        <v>23</v>
      </c>
      <c r="D39" s="15">
        <v>2637.720526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3"/>
  <sheetViews>
    <sheetView showZeros="0" tabSelected="1" topLeftCell="A2" workbookViewId="0">
      <selection activeCell="B2" sqref="B2:K2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7" t="s">
        <v>481</v>
      </c>
    </row>
    <row r="2" ht="28.5" customHeight="1" spans="2:11">
      <c r="B2" s="52" t="s">
        <v>482</v>
      </c>
      <c r="C2" s="3"/>
      <c r="D2" s="3"/>
      <c r="E2" s="3"/>
      <c r="F2" s="3"/>
      <c r="G2" s="53"/>
      <c r="H2" s="3"/>
      <c r="I2" s="53"/>
      <c r="J2" s="53"/>
      <c r="K2" s="3"/>
    </row>
    <row r="3" ht="17.25" customHeight="1" spans="1:2">
      <c r="A3" t="str">
        <f>"单位名称："&amp;"罗平县退役军人事务局"</f>
        <v>单位名称：罗平县退役军人事务局</v>
      </c>
      <c r="B3" s="4"/>
    </row>
    <row r="4" ht="44.25" customHeight="1" spans="1:11">
      <c r="A4" s="155" t="s">
        <v>373</v>
      </c>
      <c r="B4" s="47" t="s">
        <v>483</v>
      </c>
      <c r="C4" s="47" t="s">
        <v>484</v>
      </c>
      <c r="D4" s="47" t="s">
        <v>485</v>
      </c>
      <c r="E4" s="47" t="s">
        <v>486</v>
      </c>
      <c r="F4" s="47" t="s">
        <v>487</v>
      </c>
      <c r="G4" s="54" t="s">
        <v>488</v>
      </c>
      <c r="H4" s="47" t="s">
        <v>489</v>
      </c>
      <c r="I4" s="54" t="s">
        <v>490</v>
      </c>
      <c r="J4" s="54" t="s">
        <v>491</v>
      </c>
      <c r="K4" s="47" t="s">
        <v>492</v>
      </c>
    </row>
    <row r="5" ht="18.75" customHeight="1" spans="1:11">
      <c r="A5" s="156">
        <v>1</v>
      </c>
      <c r="B5" s="157">
        <v>2</v>
      </c>
      <c r="C5" s="157">
        <v>3</v>
      </c>
      <c r="D5" s="157">
        <v>4</v>
      </c>
      <c r="E5" s="157">
        <v>5</v>
      </c>
      <c r="F5" s="157">
        <v>6</v>
      </c>
      <c r="G5" s="158">
        <v>7</v>
      </c>
      <c r="H5" s="157">
        <v>8</v>
      </c>
      <c r="I5" s="158">
        <v>9</v>
      </c>
      <c r="J5" s="158">
        <v>10</v>
      </c>
      <c r="K5" s="157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59" t="s">
        <v>461</v>
      </c>
      <c r="B7" s="13" t="s">
        <v>460</v>
      </c>
      <c r="C7" s="13" t="s">
        <v>493</v>
      </c>
      <c r="D7" s="13" t="s">
        <v>494</v>
      </c>
      <c r="E7" s="13" t="s">
        <v>495</v>
      </c>
      <c r="F7" s="13" t="s">
        <v>496</v>
      </c>
      <c r="G7" s="13" t="s">
        <v>497</v>
      </c>
      <c r="H7" s="13" t="s">
        <v>498</v>
      </c>
      <c r="I7" s="13" t="s">
        <v>499</v>
      </c>
      <c r="J7" s="13" t="s">
        <v>500</v>
      </c>
      <c r="K7" s="13" t="s">
        <v>501</v>
      </c>
    </row>
    <row r="8" ht="19.5" customHeight="1" spans="1:11">
      <c r="A8" s="159" t="s">
        <v>461</v>
      </c>
      <c r="B8" s="13" t="s">
        <v>460</v>
      </c>
      <c r="C8" s="13" t="s">
        <v>493</v>
      </c>
      <c r="D8" s="13" t="s">
        <v>502</v>
      </c>
      <c r="E8" s="13" t="s">
        <v>503</v>
      </c>
      <c r="F8" s="13" t="s">
        <v>504</v>
      </c>
      <c r="G8" s="13" t="s">
        <v>497</v>
      </c>
      <c r="H8" s="13" t="s">
        <v>505</v>
      </c>
      <c r="I8" s="13"/>
      <c r="J8" s="13" t="s">
        <v>506</v>
      </c>
      <c r="K8" s="13" t="s">
        <v>507</v>
      </c>
    </row>
    <row r="9" ht="19.5" customHeight="1" spans="1:11">
      <c r="A9" s="159" t="s">
        <v>461</v>
      </c>
      <c r="B9" s="13" t="s">
        <v>460</v>
      </c>
      <c r="C9" s="13" t="s">
        <v>493</v>
      </c>
      <c r="D9" s="13" t="s">
        <v>508</v>
      </c>
      <c r="E9" s="13" t="s">
        <v>509</v>
      </c>
      <c r="F9" s="13" t="s">
        <v>510</v>
      </c>
      <c r="G9" s="13" t="s">
        <v>497</v>
      </c>
      <c r="H9" s="13" t="s">
        <v>511</v>
      </c>
      <c r="I9" s="13" t="s">
        <v>512</v>
      </c>
      <c r="J9" s="13" t="s">
        <v>506</v>
      </c>
      <c r="K9" s="13" t="s">
        <v>513</v>
      </c>
    </row>
    <row r="10" ht="19.5" customHeight="1" spans="1:11">
      <c r="A10" s="159" t="s">
        <v>476</v>
      </c>
      <c r="B10" s="13" t="s">
        <v>475</v>
      </c>
      <c r="C10" s="13" t="s">
        <v>514</v>
      </c>
      <c r="D10" s="13" t="s">
        <v>494</v>
      </c>
      <c r="E10" s="13" t="s">
        <v>495</v>
      </c>
      <c r="F10" s="13" t="s">
        <v>496</v>
      </c>
      <c r="G10" s="13" t="s">
        <v>497</v>
      </c>
      <c r="H10" s="13" t="s">
        <v>515</v>
      </c>
      <c r="I10" s="13" t="s">
        <v>499</v>
      </c>
      <c r="J10" s="13" t="s">
        <v>500</v>
      </c>
      <c r="K10" s="13" t="s">
        <v>501</v>
      </c>
    </row>
    <row r="11" ht="19.5" customHeight="1" spans="1:11">
      <c r="A11" s="159" t="s">
        <v>476</v>
      </c>
      <c r="B11" s="13" t="s">
        <v>475</v>
      </c>
      <c r="C11" s="13" t="s">
        <v>514</v>
      </c>
      <c r="D11" s="13" t="s">
        <v>502</v>
      </c>
      <c r="E11" s="13" t="s">
        <v>503</v>
      </c>
      <c r="F11" s="13" t="s">
        <v>504</v>
      </c>
      <c r="G11" s="13" t="s">
        <v>497</v>
      </c>
      <c r="H11" s="13" t="s">
        <v>516</v>
      </c>
      <c r="I11" s="13"/>
      <c r="J11" s="13" t="s">
        <v>506</v>
      </c>
      <c r="K11" s="13" t="s">
        <v>507</v>
      </c>
    </row>
    <row r="12" ht="19.5" customHeight="1" spans="1:11">
      <c r="A12" s="159" t="s">
        <v>476</v>
      </c>
      <c r="B12" s="13" t="s">
        <v>475</v>
      </c>
      <c r="C12" s="13" t="s">
        <v>514</v>
      </c>
      <c r="D12" s="13" t="s">
        <v>508</v>
      </c>
      <c r="E12" s="13" t="s">
        <v>509</v>
      </c>
      <c r="F12" s="13" t="s">
        <v>510</v>
      </c>
      <c r="G12" s="13" t="s">
        <v>497</v>
      </c>
      <c r="H12" s="13" t="s">
        <v>517</v>
      </c>
      <c r="I12" s="13" t="s">
        <v>512</v>
      </c>
      <c r="J12" s="13" t="s">
        <v>506</v>
      </c>
      <c r="K12" s="13" t="s">
        <v>513</v>
      </c>
    </row>
    <row r="13" ht="19.5" customHeight="1" spans="1:11">
      <c r="A13" s="159" t="s">
        <v>474</v>
      </c>
      <c r="B13" s="13" t="s">
        <v>473</v>
      </c>
      <c r="C13" s="13" t="s">
        <v>493</v>
      </c>
      <c r="D13" s="13" t="s">
        <v>494</v>
      </c>
      <c r="E13" s="13" t="s">
        <v>495</v>
      </c>
      <c r="F13" s="13" t="s">
        <v>496</v>
      </c>
      <c r="G13" s="13" t="s">
        <v>497</v>
      </c>
      <c r="H13" s="13" t="s">
        <v>518</v>
      </c>
      <c r="I13" s="13" t="s">
        <v>499</v>
      </c>
      <c r="J13" s="13" t="s">
        <v>500</v>
      </c>
      <c r="K13" s="13" t="s">
        <v>501</v>
      </c>
    </row>
    <row r="14" ht="19.5" customHeight="1" spans="1:11">
      <c r="A14" s="159" t="s">
        <v>474</v>
      </c>
      <c r="B14" s="13" t="s">
        <v>473</v>
      </c>
      <c r="C14" s="13" t="s">
        <v>493</v>
      </c>
      <c r="D14" s="13" t="s">
        <v>502</v>
      </c>
      <c r="E14" s="13" t="s">
        <v>503</v>
      </c>
      <c r="F14" s="13" t="s">
        <v>504</v>
      </c>
      <c r="G14" s="13" t="s">
        <v>497</v>
      </c>
      <c r="H14" s="13" t="s">
        <v>516</v>
      </c>
      <c r="I14" s="13"/>
      <c r="J14" s="13" t="s">
        <v>506</v>
      </c>
      <c r="K14" s="13" t="s">
        <v>507</v>
      </c>
    </row>
    <row r="15" ht="19.5" customHeight="1" spans="1:11">
      <c r="A15" s="159" t="s">
        <v>474</v>
      </c>
      <c r="B15" s="13" t="s">
        <v>473</v>
      </c>
      <c r="C15" s="13" t="s">
        <v>493</v>
      </c>
      <c r="D15" s="13" t="s">
        <v>508</v>
      </c>
      <c r="E15" s="13" t="s">
        <v>509</v>
      </c>
      <c r="F15" s="13" t="s">
        <v>510</v>
      </c>
      <c r="G15" s="13" t="s">
        <v>497</v>
      </c>
      <c r="H15" s="13" t="s">
        <v>519</v>
      </c>
      <c r="I15" s="13" t="s">
        <v>512</v>
      </c>
      <c r="J15" s="13" t="s">
        <v>506</v>
      </c>
      <c r="K15" s="13" t="s">
        <v>513</v>
      </c>
    </row>
    <row r="16" ht="19.5" customHeight="1" spans="1:11">
      <c r="A16" s="159" t="s">
        <v>453</v>
      </c>
      <c r="B16" s="13" t="s">
        <v>451</v>
      </c>
      <c r="C16" s="13" t="s">
        <v>520</v>
      </c>
      <c r="D16" s="13" t="s">
        <v>494</v>
      </c>
      <c r="E16" s="13" t="s">
        <v>495</v>
      </c>
      <c r="F16" s="13" t="s">
        <v>496</v>
      </c>
      <c r="G16" s="13" t="s">
        <v>497</v>
      </c>
      <c r="H16" s="13" t="s">
        <v>521</v>
      </c>
      <c r="I16" s="13" t="s">
        <v>499</v>
      </c>
      <c r="J16" s="13" t="s">
        <v>500</v>
      </c>
      <c r="K16" s="13" t="s">
        <v>501</v>
      </c>
    </row>
    <row r="17" ht="19.5" customHeight="1" spans="1:11">
      <c r="A17" s="159" t="s">
        <v>453</v>
      </c>
      <c r="B17" s="13" t="s">
        <v>451</v>
      </c>
      <c r="C17" s="13" t="s">
        <v>520</v>
      </c>
      <c r="D17" s="13" t="s">
        <v>502</v>
      </c>
      <c r="E17" s="13" t="s">
        <v>503</v>
      </c>
      <c r="F17" s="13" t="s">
        <v>522</v>
      </c>
      <c r="G17" s="13" t="s">
        <v>497</v>
      </c>
      <c r="H17" s="13" t="s">
        <v>523</v>
      </c>
      <c r="I17" s="13" t="s">
        <v>512</v>
      </c>
      <c r="J17" s="13" t="s">
        <v>506</v>
      </c>
      <c r="K17" s="13" t="s">
        <v>524</v>
      </c>
    </row>
    <row r="18" ht="19.5" customHeight="1" spans="1:11">
      <c r="A18" s="159" t="s">
        <v>453</v>
      </c>
      <c r="B18" s="13" t="s">
        <v>451</v>
      </c>
      <c r="C18" s="13" t="s">
        <v>520</v>
      </c>
      <c r="D18" s="13" t="s">
        <v>508</v>
      </c>
      <c r="E18" s="13" t="s">
        <v>509</v>
      </c>
      <c r="F18" s="13" t="s">
        <v>510</v>
      </c>
      <c r="G18" s="13" t="s">
        <v>497</v>
      </c>
      <c r="H18" s="13" t="s">
        <v>525</v>
      </c>
      <c r="I18" s="13" t="s">
        <v>512</v>
      </c>
      <c r="J18" s="13" t="s">
        <v>506</v>
      </c>
      <c r="K18" s="13" t="s">
        <v>513</v>
      </c>
    </row>
    <row r="19" ht="19.5" customHeight="1" spans="1:11">
      <c r="A19" s="159" t="s">
        <v>478</v>
      </c>
      <c r="B19" s="13" t="s">
        <v>477</v>
      </c>
      <c r="C19" s="13" t="s">
        <v>526</v>
      </c>
      <c r="D19" s="13" t="s">
        <v>494</v>
      </c>
      <c r="E19" s="13" t="s">
        <v>527</v>
      </c>
      <c r="F19" s="13" t="s">
        <v>528</v>
      </c>
      <c r="G19" s="13" t="s">
        <v>497</v>
      </c>
      <c r="H19" s="13" t="s">
        <v>512</v>
      </c>
      <c r="I19" s="13" t="s">
        <v>529</v>
      </c>
      <c r="J19" s="13" t="s">
        <v>506</v>
      </c>
      <c r="K19" s="13" t="s">
        <v>528</v>
      </c>
    </row>
    <row r="20" ht="19.5" customHeight="1" spans="1:11">
      <c r="A20" s="159" t="s">
        <v>478</v>
      </c>
      <c r="B20" s="13" t="s">
        <v>477</v>
      </c>
      <c r="C20" s="13" t="s">
        <v>526</v>
      </c>
      <c r="D20" s="13" t="s">
        <v>502</v>
      </c>
      <c r="E20" s="13" t="s">
        <v>503</v>
      </c>
      <c r="F20" s="13" t="s">
        <v>530</v>
      </c>
      <c r="G20" s="13" t="s">
        <v>497</v>
      </c>
      <c r="H20" s="13" t="s">
        <v>512</v>
      </c>
      <c r="I20" s="13" t="s">
        <v>529</v>
      </c>
      <c r="J20" s="13" t="s">
        <v>506</v>
      </c>
      <c r="K20" s="13" t="s">
        <v>528</v>
      </c>
    </row>
    <row r="21" ht="19.5" customHeight="1" spans="1:11">
      <c r="A21" s="159" t="s">
        <v>478</v>
      </c>
      <c r="B21" s="13" t="s">
        <v>477</v>
      </c>
      <c r="C21" s="13" t="s">
        <v>526</v>
      </c>
      <c r="D21" s="13" t="s">
        <v>508</v>
      </c>
      <c r="E21" s="13" t="s">
        <v>509</v>
      </c>
      <c r="F21" s="13" t="s">
        <v>531</v>
      </c>
      <c r="G21" s="13" t="s">
        <v>497</v>
      </c>
      <c r="H21" s="13" t="s">
        <v>512</v>
      </c>
      <c r="I21" s="13" t="s">
        <v>529</v>
      </c>
      <c r="J21" s="13" t="s">
        <v>506</v>
      </c>
      <c r="K21" s="13" t="s">
        <v>528</v>
      </c>
    </row>
    <row r="22" ht="19.5" customHeight="1" spans="1:11">
      <c r="A22" s="159" t="s">
        <v>459</v>
      </c>
      <c r="B22" s="13" t="s">
        <v>458</v>
      </c>
      <c r="C22" s="13" t="s">
        <v>532</v>
      </c>
      <c r="D22" s="13" t="s">
        <v>494</v>
      </c>
      <c r="E22" s="13" t="s">
        <v>533</v>
      </c>
      <c r="F22" s="13" t="s">
        <v>534</v>
      </c>
      <c r="G22" s="13" t="s">
        <v>497</v>
      </c>
      <c r="H22" s="13" t="s">
        <v>535</v>
      </c>
      <c r="I22" s="13" t="s">
        <v>512</v>
      </c>
      <c r="J22" s="13" t="s">
        <v>506</v>
      </c>
      <c r="K22" s="13" t="s">
        <v>535</v>
      </c>
    </row>
    <row r="23" ht="19.5" customHeight="1" spans="1:11">
      <c r="A23" s="159" t="s">
        <v>459</v>
      </c>
      <c r="B23" s="13" t="s">
        <v>458</v>
      </c>
      <c r="C23" s="13" t="s">
        <v>532</v>
      </c>
      <c r="D23" s="13" t="s">
        <v>502</v>
      </c>
      <c r="E23" s="13" t="s">
        <v>503</v>
      </c>
      <c r="F23" s="13" t="s">
        <v>536</v>
      </c>
      <c r="G23" s="13" t="s">
        <v>497</v>
      </c>
      <c r="H23" s="13" t="s">
        <v>535</v>
      </c>
      <c r="I23" s="13" t="s">
        <v>512</v>
      </c>
      <c r="J23" s="13" t="s">
        <v>506</v>
      </c>
      <c r="K23" s="13" t="s">
        <v>535</v>
      </c>
    </row>
    <row r="24" ht="19.5" customHeight="1" spans="1:11">
      <c r="A24" s="159" t="s">
        <v>459</v>
      </c>
      <c r="B24" s="13" t="s">
        <v>458</v>
      </c>
      <c r="C24" s="13" t="s">
        <v>532</v>
      </c>
      <c r="D24" s="13" t="s">
        <v>508</v>
      </c>
      <c r="E24" s="13" t="s">
        <v>509</v>
      </c>
      <c r="F24" s="13" t="s">
        <v>531</v>
      </c>
      <c r="G24" s="13" t="s">
        <v>497</v>
      </c>
      <c r="H24" s="13" t="s">
        <v>537</v>
      </c>
      <c r="I24" s="13" t="s">
        <v>512</v>
      </c>
      <c r="J24" s="13" t="s">
        <v>506</v>
      </c>
      <c r="K24" s="13" t="s">
        <v>537</v>
      </c>
    </row>
    <row r="25" ht="19.5" customHeight="1" spans="1:11">
      <c r="A25" s="159" t="s">
        <v>480</v>
      </c>
      <c r="B25" s="13" t="s">
        <v>479</v>
      </c>
      <c r="C25" s="13" t="s">
        <v>493</v>
      </c>
      <c r="D25" s="13" t="s">
        <v>494</v>
      </c>
      <c r="E25" s="13" t="s">
        <v>495</v>
      </c>
      <c r="F25" s="13" t="s">
        <v>496</v>
      </c>
      <c r="G25" s="13" t="s">
        <v>497</v>
      </c>
      <c r="H25" s="13" t="s">
        <v>538</v>
      </c>
      <c r="I25" s="13" t="s">
        <v>499</v>
      </c>
      <c r="J25" s="13" t="s">
        <v>500</v>
      </c>
      <c r="K25" s="13" t="s">
        <v>501</v>
      </c>
    </row>
    <row r="26" ht="19.5" customHeight="1" spans="1:11">
      <c r="A26" s="159" t="s">
        <v>480</v>
      </c>
      <c r="B26" s="13" t="s">
        <v>479</v>
      </c>
      <c r="C26" s="13" t="s">
        <v>493</v>
      </c>
      <c r="D26" s="13" t="s">
        <v>502</v>
      </c>
      <c r="E26" s="13" t="s">
        <v>503</v>
      </c>
      <c r="F26" s="13" t="s">
        <v>504</v>
      </c>
      <c r="G26" s="13" t="s">
        <v>497</v>
      </c>
      <c r="H26" s="13" t="s">
        <v>505</v>
      </c>
      <c r="I26" s="13" t="s">
        <v>512</v>
      </c>
      <c r="J26" s="13" t="s">
        <v>506</v>
      </c>
      <c r="K26" s="13" t="s">
        <v>507</v>
      </c>
    </row>
    <row r="27" ht="19.5" customHeight="1" spans="1:11">
      <c r="A27" s="159" t="s">
        <v>480</v>
      </c>
      <c r="B27" s="13" t="s">
        <v>479</v>
      </c>
      <c r="C27" s="13" t="s">
        <v>493</v>
      </c>
      <c r="D27" s="13" t="s">
        <v>508</v>
      </c>
      <c r="E27" s="13" t="s">
        <v>509</v>
      </c>
      <c r="F27" s="13" t="s">
        <v>510</v>
      </c>
      <c r="G27" s="13" t="s">
        <v>497</v>
      </c>
      <c r="H27" s="13" t="s">
        <v>511</v>
      </c>
      <c r="I27" s="13" t="s">
        <v>512</v>
      </c>
      <c r="J27" s="13" t="s">
        <v>506</v>
      </c>
      <c r="K27" s="13" t="s">
        <v>513</v>
      </c>
    </row>
    <row r="28" ht="19.5" customHeight="1" spans="1:11">
      <c r="A28" s="159" t="s">
        <v>470</v>
      </c>
      <c r="B28" s="13" t="s">
        <v>468</v>
      </c>
      <c r="C28" s="13" t="s">
        <v>539</v>
      </c>
      <c r="D28" s="13" t="s">
        <v>494</v>
      </c>
      <c r="E28" s="13" t="s">
        <v>495</v>
      </c>
      <c r="F28" s="13" t="s">
        <v>496</v>
      </c>
      <c r="G28" s="13" t="s">
        <v>497</v>
      </c>
      <c r="H28" s="13" t="s">
        <v>540</v>
      </c>
      <c r="I28" s="13" t="s">
        <v>499</v>
      </c>
      <c r="J28" s="13" t="s">
        <v>500</v>
      </c>
      <c r="K28" s="13" t="s">
        <v>501</v>
      </c>
    </row>
    <row r="29" ht="19.5" customHeight="1" spans="1:11">
      <c r="A29" s="159" t="s">
        <v>470</v>
      </c>
      <c r="B29" s="13" t="s">
        <v>468</v>
      </c>
      <c r="C29" s="13" t="s">
        <v>539</v>
      </c>
      <c r="D29" s="13" t="s">
        <v>502</v>
      </c>
      <c r="E29" s="13" t="s">
        <v>503</v>
      </c>
      <c r="F29" s="13" t="s">
        <v>541</v>
      </c>
      <c r="G29" s="13" t="s">
        <v>497</v>
      </c>
      <c r="H29" s="13" t="s">
        <v>542</v>
      </c>
      <c r="I29" s="13" t="s">
        <v>512</v>
      </c>
      <c r="J29" s="13" t="s">
        <v>506</v>
      </c>
      <c r="K29" s="13" t="s">
        <v>543</v>
      </c>
    </row>
    <row r="30" ht="19.5" customHeight="1" spans="1:11">
      <c r="A30" s="159" t="s">
        <v>470</v>
      </c>
      <c r="B30" s="13" t="s">
        <v>468</v>
      </c>
      <c r="C30" s="13" t="s">
        <v>539</v>
      </c>
      <c r="D30" s="13" t="s">
        <v>508</v>
      </c>
      <c r="E30" s="13" t="s">
        <v>509</v>
      </c>
      <c r="F30" s="13" t="s">
        <v>510</v>
      </c>
      <c r="G30" s="13" t="s">
        <v>497</v>
      </c>
      <c r="H30" s="13" t="s">
        <v>544</v>
      </c>
      <c r="I30" s="13" t="s">
        <v>512</v>
      </c>
      <c r="J30" s="13" t="s">
        <v>506</v>
      </c>
      <c r="K30" s="13" t="s">
        <v>513</v>
      </c>
    </row>
    <row r="31" ht="19.5" customHeight="1" spans="1:11">
      <c r="A31" s="159" t="s">
        <v>465</v>
      </c>
      <c r="B31" s="13" t="s">
        <v>464</v>
      </c>
      <c r="C31" s="13" t="s">
        <v>545</v>
      </c>
      <c r="D31" s="13" t="s">
        <v>494</v>
      </c>
      <c r="E31" s="13" t="s">
        <v>495</v>
      </c>
      <c r="F31" s="13" t="s">
        <v>496</v>
      </c>
      <c r="G31" s="13" t="s">
        <v>497</v>
      </c>
      <c r="H31" s="13" t="s">
        <v>546</v>
      </c>
      <c r="I31" s="13" t="s">
        <v>499</v>
      </c>
      <c r="J31" s="13" t="s">
        <v>500</v>
      </c>
      <c r="K31" s="13" t="s">
        <v>501</v>
      </c>
    </row>
    <row r="32" ht="19.5" customHeight="1" spans="1:11">
      <c r="A32" s="159" t="s">
        <v>465</v>
      </c>
      <c r="B32" s="13" t="s">
        <v>464</v>
      </c>
      <c r="C32" s="13" t="s">
        <v>545</v>
      </c>
      <c r="D32" s="13" t="s">
        <v>502</v>
      </c>
      <c r="E32" s="13" t="s">
        <v>503</v>
      </c>
      <c r="F32" s="13" t="s">
        <v>504</v>
      </c>
      <c r="G32" s="13" t="s">
        <v>497</v>
      </c>
      <c r="H32" s="13" t="s">
        <v>547</v>
      </c>
      <c r="I32" s="13"/>
      <c r="J32" s="13" t="s">
        <v>506</v>
      </c>
      <c r="K32" s="13" t="s">
        <v>507</v>
      </c>
    </row>
    <row r="33" ht="19.5" customHeight="1" spans="1:11">
      <c r="A33" s="159" t="s">
        <v>465</v>
      </c>
      <c r="B33" s="13" t="s">
        <v>464</v>
      </c>
      <c r="C33" s="13" t="s">
        <v>545</v>
      </c>
      <c r="D33" s="13" t="s">
        <v>508</v>
      </c>
      <c r="E33" s="13" t="s">
        <v>509</v>
      </c>
      <c r="F33" s="13" t="s">
        <v>510</v>
      </c>
      <c r="G33" s="13" t="s">
        <v>497</v>
      </c>
      <c r="H33" s="13" t="s">
        <v>548</v>
      </c>
      <c r="I33" s="13" t="s">
        <v>512</v>
      </c>
      <c r="J33" s="13" t="s">
        <v>506</v>
      </c>
      <c r="K33" s="13" t="s">
        <v>513</v>
      </c>
    </row>
  </sheetData>
  <mergeCells count="28">
    <mergeCell ref="B2:K2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B12" sqref="B12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103" t="s">
        <v>549</v>
      </c>
    </row>
    <row r="2" ht="28.5" customHeight="1" spans="2:11">
      <c r="B2" s="145" t="s">
        <v>550</v>
      </c>
      <c r="C2" s="20"/>
      <c r="D2" s="20"/>
      <c r="E2" s="20"/>
      <c r="F2" s="20"/>
      <c r="G2" s="86"/>
      <c r="H2" s="20"/>
      <c r="I2" s="86"/>
      <c r="J2" s="86"/>
      <c r="K2" s="20"/>
    </row>
    <row r="3" ht="17.25" customHeight="1" spans="1:2">
      <c r="A3" t="str">
        <f>"单位名称："&amp;"罗平县退役军人事务局"</f>
        <v>单位名称：罗平县退役军人事务局</v>
      </c>
      <c r="B3" s="146"/>
    </row>
    <row r="4" ht="44.25" customHeight="1" spans="1:11">
      <c r="A4" s="147" t="s">
        <v>373</v>
      </c>
      <c r="B4" s="47" t="s">
        <v>483</v>
      </c>
      <c r="C4" s="47" t="s">
        <v>484</v>
      </c>
      <c r="D4" s="47" t="s">
        <v>485</v>
      </c>
      <c r="E4" s="47" t="s">
        <v>486</v>
      </c>
      <c r="F4" s="47" t="s">
        <v>487</v>
      </c>
      <c r="G4" s="54" t="s">
        <v>488</v>
      </c>
      <c r="H4" s="47" t="s">
        <v>489</v>
      </c>
      <c r="I4" s="54" t="s">
        <v>490</v>
      </c>
      <c r="J4" s="54" t="s">
        <v>491</v>
      </c>
      <c r="K4" s="47" t="s">
        <v>492</v>
      </c>
    </row>
    <row r="5" ht="14.25" customHeight="1" spans="1:11">
      <c r="A5" s="148">
        <v>1</v>
      </c>
      <c r="B5" s="149">
        <v>2</v>
      </c>
      <c r="C5" s="150">
        <v>3</v>
      </c>
      <c r="D5" s="151">
        <v>4</v>
      </c>
      <c r="E5" s="151">
        <v>5</v>
      </c>
      <c r="F5" s="151">
        <v>6</v>
      </c>
      <c r="G5" s="151">
        <v>7</v>
      </c>
      <c r="H5" s="150">
        <v>8</v>
      </c>
      <c r="I5" s="151">
        <v>8</v>
      </c>
      <c r="J5" s="150">
        <v>10</v>
      </c>
      <c r="K5" s="150">
        <v>11</v>
      </c>
    </row>
    <row r="6" ht="42" customHeight="1" spans="1:11">
      <c r="A6" s="14"/>
      <c r="B6" s="13"/>
      <c r="C6" s="152"/>
      <c r="D6" s="152"/>
      <c r="E6" s="152"/>
      <c r="F6" s="153"/>
      <c r="G6" s="154"/>
      <c r="H6" s="153"/>
      <c r="I6" s="154"/>
      <c r="J6" s="154"/>
      <c r="K6" s="153"/>
    </row>
    <row r="7" ht="51.75" customHeight="1" spans="1:11">
      <c r="A7" s="148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2">
      <c r="A8" s="56" t="s">
        <v>551</v>
      </c>
      <c r="B8" s="56"/>
    </row>
  </sheetData>
  <mergeCells count="2">
    <mergeCell ref="B2:K2"/>
    <mergeCell ref="A8:B8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21">
        <v>1</v>
      </c>
      <c r="B1" s="122">
        <v>0</v>
      </c>
      <c r="C1" s="121">
        <v>1</v>
      </c>
      <c r="D1" s="138"/>
      <c r="E1" s="138"/>
      <c r="F1" s="120" t="s">
        <v>552</v>
      </c>
    </row>
    <row r="2" ht="26.25" customHeight="1" spans="1:6">
      <c r="A2" s="125" t="s">
        <v>553</v>
      </c>
      <c r="B2" s="125" t="s">
        <v>553</v>
      </c>
      <c r="C2" s="126"/>
      <c r="D2" s="139"/>
      <c r="E2" s="139"/>
      <c r="F2" s="139"/>
    </row>
    <row r="3" ht="13.5" customHeight="1" spans="1:6">
      <c r="A3" s="4" t="str">
        <f>"单位名称："&amp;"罗平县退役军人事务局"</f>
        <v>单位名称：罗平县退役军人事务局</v>
      </c>
      <c r="B3" s="4" t="s">
        <v>554</v>
      </c>
      <c r="C3" s="121"/>
      <c r="D3" s="138"/>
      <c r="E3" s="138"/>
      <c r="F3" s="308" t="s">
        <v>2</v>
      </c>
    </row>
    <row r="4" ht="19.5" customHeight="1" spans="1:6">
      <c r="A4" s="140" t="s">
        <v>555</v>
      </c>
      <c r="B4" s="141" t="s">
        <v>46</v>
      </c>
      <c r="C4" s="140" t="s">
        <v>47</v>
      </c>
      <c r="D4" s="10" t="s">
        <v>556</v>
      </c>
      <c r="E4" s="10"/>
      <c r="F4" s="10"/>
    </row>
    <row r="5" ht="18.75" customHeight="1" spans="1:6">
      <c r="A5" s="140"/>
      <c r="B5" s="142"/>
      <c r="C5" s="140"/>
      <c r="D5" s="10" t="s">
        <v>29</v>
      </c>
      <c r="E5" s="10" t="s">
        <v>48</v>
      </c>
      <c r="F5" s="10" t="s">
        <v>49</v>
      </c>
    </row>
    <row r="6" ht="23.25" customHeight="1" spans="1:6">
      <c r="A6" s="54">
        <v>1</v>
      </c>
      <c r="B6" s="133" t="s">
        <v>155</v>
      </c>
      <c r="C6" s="54">
        <v>3</v>
      </c>
      <c r="D6" s="134">
        <v>4</v>
      </c>
      <c r="E6" s="134">
        <v>5</v>
      </c>
      <c r="F6" s="134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43" t="s">
        <v>113</v>
      </c>
      <c r="B9" s="143" t="s">
        <v>113</v>
      </c>
      <c r="C9" s="144" t="s">
        <v>113</v>
      </c>
      <c r="D9" s="15"/>
      <c r="E9" s="15"/>
      <c r="F9" s="15"/>
    </row>
    <row r="10" customHeight="1" spans="1:2">
      <c r="A10" s="56" t="s">
        <v>557</v>
      </c>
      <c r="B10" s="56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B10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4" t="s">
        <v>552</v>
      </c>
    </row>
    <row r="2" ht="26.25" customHeight="1" spans="1:6">
      <c r="A2" s="125" t="s">
        <v>558</v>
      </c>
      <c r="B2" s="125" t="s">
        <v>553</v>
      </c>
      <c r="C2" s="126"/>
      <c r="D2" s="127"/>
      <c r="E2" s="127"/>
      <c r="F2" s="127"/>
    </row>
    <row r="3" ht="13.5" customHeight="1" spans="1:6">
      <c r="A3" s="4" t="str">
        <f>"单位名称："&amp;"罗平县退役军人事务局"</f>
        <v>单位名称：罗平县退役军人事务局</v>
      </c>
      <c r="B3" s="128" t="s">
        <v>554</v>
      </c>
      <c r="C3" s="121"/>
      <c r="D3" s="123"/>
      <c r="E3" s="123"/>
      <c r="F3" s="308" t="s">
        <v>2</v>
      </c>
    </row>
    <row r="4" ht="19.5" customHeight="1" spans="1:6">
      <c r="A4" s="129" t="s">
        <v>555</v>
      </c>
      <c r="B4" s="130" t="s">
        <v>46</v>
      </c>
      <c r="C4" s="129" t="s">
        <v>47</v>
      </c>
      <c r="D4" s="38" t="s">
        <v>559</v>
      </c>
      <c r="E4" s="39"/>
      <c r="F4" s="40"/>
    </row>
    <row r="5" ht="18.75" customHeight="1" spans="1:6">
      <c r="A5" s="131"/>
      <c r="B5" s="132"/>
      <c r="C5" s="131"/>
      <c r="D5" s="25" t="s">
        <v>29</v>
      </c>
      <c r="E5" s="38" t="s">
        <v>48</v>
      </c>
      <c r="F5" s="25" t="s">
        <v>49</v>
      </c>
    </row>
    <row r="6" ht="18.75" customHeight="1" spans="1:6">
      <c r="A6" s="54">
        <v>1</v>
      </c>
      <c r="B6" s="133" t="s">
        <v>155</v>
      </c>
      <c r="C6" s="54">
        <v>3</v>
      </c>
      <c r="D6" s="134">
        <v>4</v>
      </c>
      <c r="E6" s="134">
        <v>5</v>
      </c>
      <c r="F6" s="134">
        <v>6</v>
      </c>
    </row>
    <row r="7" ht="21" customHeight="1" spans="1:6">
      <c r="A7" s="13"/>
      <c r="B7" s="135"/>
      <c r="C7" s="135"/>
      <c r="D7" s="15"/>
      <c r="E7" s="15"/>
      <c r="F7" s="15"/>
    </row>
    <row r="8" ht="21" customHeight="1" spans="1:6">
      <c r="A8" s="135"/>
      <c r="B8" s="13"/>
      <c r="C8" s="13"/>
      <c r="D8" s="15"/>
      <c r="E8" s="15"/>
      <c r="F8" s="15"/>
    </row>
    <row r="9" ht="18.75" customHeight="1" spans="1:6">
      <c r="A9" s="136" t="s">
        <v>113</v>
      </c>
      <c r="B9" s="136" t="s">
        <v>113</v>
      </c>
      <c r="C9" s="137" t="s">
        <v>113</v>
      </c>
      <c r="D9" s="15"/>
      <c r="E9" s="15"/>
      <c r="F9" s="15"/>
    </row>
    <row r="10" customHeight="1" spans="1:2">
      <c r="A10" s="56" t="s">
        <v>560</v>
      </c>
      <c r="B10" s="56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7"/>
  <sheetViews>
    <sheetView showZeros="0" workbookViewId="0">
      <selection activeCell="F27" sqref="F27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103"/>
      <c r="P1" s="103"/>
      <c r="Q1" s="41" t="s">
        <v>561</v>
      </c>
    </row>
    <row r="2" ht="27.75" customHeight="1" spans="1:17">
      <c r="A2" s="42" t="s">
        <v>562</v>
      </c>
      <c r="B2" s="20"/>
      <c r="C2" s="20"/>
      <c r="D2" s="20"/>
      <c r="E2" s="20"/>
      <c r="F2" s="20"/>
      <c r="G2" s="20"/>
      <c r="H2" s="20"/>
      <c r="I2" s="20"/>
      <c r="J2" s="20"/>
      <c r="K2" s="86"/>
      <c r="L2" s="20"/>
      <c r="M2" s="20"/>
      <c r="N2" s="20"/>
      <c r="O2" s="86"/>
      <c r="P2" s="86"/>
      <c r="Q2" s="20"/>
    </row>
    <row r="3" ht="18.75" customHeight="1" spans="1:17">
      <c r="A3" s="43" t="str">
        <f>"单位名称："&amp;"罗平县退役军人事务局"</f>
        <v>单位名称：罗平县退役军人事务局</v>
      </c>
      <c r="B3" s="22"/>
      <c r="C3" s="22"/>
      <c r="D3" s="22"/>
      <c r="E3" s="22"/>
      <c r="F3" s="22"/>
      <c r="G3" s="22"/>
      <c r="H3" s="22"/>
      <c r="I3" s="22"/>
      <c r="J3" s="22"/>
      <c r="O3" s="105"/>
      <c r="P3" s="105"/>
      <c r="Q3" s="308" t="s">
        <v>2</v>
      </c>
    </row>
    <row r="4" ht="15.75" customHeight="1" spans="1:17">
      <c r="A4" s="24" t="s">
        <v>563</v>
      </c>
      <c r="B4" s="90" t="s">
        <v>564</v>
      </c>
      <c r="C4" s="90" t="s">
        <v>565</v>
      </c>
      <c r="D4" s="90" t="s">
        <v>566</v>
      </c>
      <c r="E4" s="90" t="s">
        <v>567</v>
      </c>
      <c r="F4" s="90" t="s">
        <v>568</v>
      </c>
      <c r="G4" s="45" t="s">
        <v>379</v>
      </c>
      <c r="H4" s="45"/>
      <c r="I4" s="45"/>
      <c r="J4" s="45"/>
      <c r="K4" s="106"/>
      <c r="L4" s="45"/>
      <c r="M4" s="45"/>
      <c r="N4" s="45"/>
      <c r="O4" s="107"/>
      <c r="P4" s="106"/>
      <c r="Q4" s="46"/>
    </row>
    <row r="5" ht="17.25" customHeight="1" spans="1:17">
      <c r="A5" s="27"/>
      <c r="B5" s="92"/>
      <c r="C5" s="92"/>
      <c r="D5" s="92"/>
      <c r="E5" s="92"/>
      <c r="F5" s="92"/>
      <c r="G5" s="92" t="s">
        <v>29</v>
      </c>
      <c r="H5" s="92" t="s">
        <v>32</v>
      </c>
      <c r="I5" s="92" t="s">
        <v>569</v>
      </c>
      <c r="J5" s="92" t="s">
        <v>570</v>
      </c>
      <c r="K5" s="93" t="s">
        <v>571</v>
      </c>
      <c r="L5" s="108" t="s">
        <v>36</v>
      </c>
      <c r="M5" s="108"/>
      <c r="N5" s="108"/>
      <c r="O5" s="109"/>
      <c r="P5" s="114"/>
      <c r="Q5" s="94"/>
    </row>
    <row r="6" ht="54" customHeight="1" spans="1:17">
      <c r="A6" s="30"/>
      <c r="B6" s="94"/>
      <c r="C6" s="94"/>
      <c r="D6" s="94"/>
      <c r="E6" s="94"/>
      <c r="F6" s="94"/>
      <c r="G6" s="94"/>
      <c r="H6" s="94" t="s">
        <v>31</v>
      </c>
      <c r="I6" s="94"/>
      <c r="J6" s="94"/>
      <c r="K6" s="95"/>
      <c r="L6" s="94" t="s">
        <v>31</v>
      </c>
      <c r="M6" s="94" t="s">
        <v>37</v>
      </c>
      <c r="N6" s="94" t="s">
        <v>388</v>
      </c>
      <c r="O6" s="55" t="s">
        <v>39</v>
      </c>
      <c r="P6" s="95" t="s">
        <v>40</v>
      </c>
      <c r="Q6" s="94" t="s">
        <v>41</v>
      </c>
    </row>
    <row r="7" ht="15" customHeight="1" spans="1:17">
      <c r="A7" s="31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21" customHeight="1" spans="1:17">
      <c r="A8" s="13" t="s">
        <v>43</v>
      </c>
      <c r="B8" s="96"/>
      <c r="C8" s="96"/>
      <c r="D8" s="96"/>
      <c r="E8" s="117"/>
      <c r="F8" s="15">
        <v>6.732</v>
      </c>
      <c r="G8" s="15">
        <v>6.732</v>
      </c>
      <c r="H8" s="15">
        <v>6.732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 t="s">
        <v>421</v>
      </c>
      <c r="B9" s="13" t="s">
        <v>572</v>
      </c>
      <c r="C9" s="13" t="s">
        <v>572</v>
      </c>
      <c r="D9" s="13" t="s">
        <v>573</v>
      </c>
      <c r="E9" s="13" t="s">
        <v>158</v>
      </c>
      <c r="F9" s="15">
        <v>0.11</v>
      </c>
      <c r="G9" s="15">
        <v>0.11</v>
      </c>
      <c r="H9" s="15">
        <v>0.11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421</v>
      </c>
      <c r="B10" s="13" t="s">
        <v>574</v>
      </c>
      <c r="C10" s="13" t="s">
        <v>574</v>
      </c>
      <c r="D10" s="13" t="s">
        <v>575</v>
      </c>
      <c r="E10" s="13" t="s">
        <v>154</v>
      </c>
      <c r="F10" s="15">
        <v>0.16</v>
      </c>
      <c r="G10" s="15">
        <v>0.16</v>
      </c>
      <c r="H10" s="15">
        <v>0.16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421</v>
      </c>
      <c r="B11" s="13" t="s">
        <v>576</v>
      </c>
      <c r="C11" s="13" t="s">
        <v>577</v>
      </c>
      <c r="D11" s="13" t="s">
        <v>578</v>
      </c>
      <c r="E11" s="13" t="s">
        <v>154</v>
      </c>
      <c r="F11" s="15">
        <v>0.31</v>
      </c>
      <c r="G11" s="15">
        <v>0.31</v>
      </c>
      <c r="H11" s="15">
        <v>0.31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421</v>
      </c>
      <c r="B12" s="13" t="s">
        <v>579</v>
      </c>
      <c r="C12" s="13" t="s">
        <v>580</v>
      </c>
      <c r="D12" s="13" t="s">
        <v>581</v>
      </c>
      <c r="E12" s="13" t="s">
        <v>582</v>
      </c>
      <c r="F12" s="15">
        <v>0.378</v>
      </c>
      <c r="G12" s="15">
        <v>0.378</v>
      </c>
      <c r="H12" s="15">
        <v>0.378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421</v>
      </c>
      <c r="B13" s="13" t="s">
        <v>583</v>
      </c>
      <c r="C13" s="13" t="s">
        <v>583</v>
      </c>
      <c r="D13" s="13" t="s">
        <v>578</v>
      </c>
      <c r="E13" s="13" t="s">
        <v>154</v>
      </c>
      <c r="F13" s="15">
        <v>0.16</v>
      </c>
      <c r="G13" s="15">
        <v>0.16</v>
      </c>
      <c r="H13" s="15">
        <v>0.16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25.5" customHeight="1" spans="1:17">
      <c r="A14" s="13" t="s">
        <v>421</v>
      </c>
      <c r="B14" s="13" t="s">
        <v>584</v>
      </c>
      <c r="C14" s="13" t="s">
        <v>585</v>
      </c>
      <c r="D14" s="13" t="s">
        <v>586</v>
      </c>
      <c r="E14" s="13" t="s">
        <v>157</v>
      </c>
      <c r="F14" s="15">
        <v>4</v>
      </c>
      <c r="G14" s="15">
        <v>4</v>
      </c>
      <c r="H14" s="15">
        <v>4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25.5" customHeight="1" spans="1:17">
      <c r="A15" s="13" t="s">
        <v>421</v>
      </c>
      <c r="B15" s="13" t="s">
        <v>587</v>
      </c>
      <c r="C15" s="13" t="s">
        <v>588</v>
      </c>
      <c r="D15" s="13" t="s">
        <v>578</v>
      </c>
      <c r="E15" s="13" t="s">
        <v>173</v>
      </c>
      <c r="F15" s="15">
        <v>1.56</v>
      </c>
      <c r="G15" s="15">
        <v>1.56</v>
      </c>
      <c r="H15" s="15">
        <v>1.56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25.5" customHeight="1" spans="1:17">
      <c r="A16" s="13" t="s">
        <v>421</v>
      </c>
      <c r="B16" s="13" t="s">
        <v>589</v>
      </c>
      <c r="C16" s="13" t="s">
        <v>590</v>
      </c>
      <c r="D16" s="13" t="s">
        <v>578</v>
      </c>
      <c r="E16" s="13" t="s">
        <v>154</v>
      </c>
      <c r="F16" s="15">
        <v>0.054</v>
      </c>
      <c r="G16" s="15">
        <v>0.054</v>
      </c>
      <c r="H16" s="15">
        <v>0.054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21" customHeight="1" spans="1:17">
      <c r="A17" s="118" t="s">
        <v>113</v>
      </c>
      <c r="B17" s="119"/>
      <c r="C17" s="119"/>
      <c r="D17" s="119"/>
      <c r="E17" s="117"/>
      <c r="F17" s="15">
        <v>6.732</v>
      </c>
      <c r="G17" s="15">
        <v>6.732</v>
      </c>
      <c r="H17" s="15">
        <v>6.732</v>
      </c>
      <c r="I17" s="15"/>
      <c r="J17" s="15"/>
      <c r="K17" s="15"/>
      <c r="L17" s="15"/>
      <c r="M17" s="15"/>
      <c r="N17" s="15"/>
      <c r="O17" s="15"/>
      <c r="P17" s="15"/>
      <c r="Q17" s="15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C15" sqref="C15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83"/>
      <c r="B1" s="83"/>
      <c r="C1" s="83"/>
      <c r="D1" s="84"/>
      <c r="E1" s="84"/>
      <c r="F1" s="84"/>
      <c r="G1" s="84"/>
      <c r="H1" s="83"/>
      <c r="I1" s="83"/>
      <c r="J1" s="83"/>
      <c r="K1" s="83"/>
      <c r="L1" s="102"/>
      <c r="M1" s="83"/>
      <c r="N1" s="83"/>
      <c r="O1" s="83"/>
      <c r="P1" s="103"/>
      <c r="Q1" s="110"/>
      <c r="R1" s="111" t="s">
        <v>591</v>
      </c>
    </row>
    <row r="2" ht="27.75" customHeight="1" spans="1:18">
      <c r="A2" s="42" t="s">
        <v>592</v>
      </c>
      <c r="B2" s="85"/>
      <c r="C2" s="85"/>
      <c r="D2" s="86"/>
      <c r="E2" s="86"/>
      <c r="F2" s="86"/>
      <c r="G2" s="86"/>
      <c r="H2" s="85"/>
      <c r="I2" s="85"/>
      <c r="J2" s="85"/>
      <c r="K2" s="85"/>
      <c r="L2" s="104"/>
      <c r="M2" s="85"/>
      <c r="N2" s="85"/>
      <c r="O2" s="85"/>
      <c r="P2" s="86"/>
      <c r="Q2" s="104"/>
      <c r="R2" s="85"/>
    </row>
    <row r="3" ht="18.75" customHeight="1" spans="1:18">
      <c r="A3" s="87" t="str">
        <f>"单位名称："&amp;"罗平县退役军人事务局"</f>
        <v>单位名称：罗平县退役军人事务局</v>
      </c>
      <c r="B3" s="88"/>
      <c r="C3" s="88"/>
      <c r="D3" s="89"/>
      <c r="E3" s="89"/>
      <c r="F3" s="89"/>
      <c r="G3" s="89"/>
      <c r="H3" s="88"/>
      <c r="I3" s="88"/>
      <c r="J3" s="88"/>
      <c r="K3" s="88"/>
      <c r="L3" s="102"/>
      <c r="M3" s="83"/>
      <c r="N3" s="83"/>
      <c r="O3" s="83"/>
      <c r="P3" s="105"/>
      <c r="Q3" s="112"/>
      <c r="R3" s="311" t="s">
        <v>2</v>
      </c>
    </row>
    <row r="4" ht="15.75" customHeight="1" spans="1:18">
      <c r="A4" s="24" t="s">
        <v>563</v>
      </c>
      <c r="B4" s="90" t="s">
        <v>593</v>
      </c>
      <c r="C4" s="90" t="s">
        <v>594</v>
      </c>
      <c r="D4" s="91" t="s">
        <v>595</v>
      </c>
      <c r="E4" s="91" t="s">
        <v>596</v>
      </c>
      <c r="F4" s="91" t="s">
        <v>597</v>
      </c>
      <c r="G4" s="91" t="s">
        <v>598</v>
      </c>
      <c r="H4" s="45" t="s">
        <v>379</v>
      </c>
      <c r="I4" s="45"/>
      <c r="J4" s="45"/>
      <c r="K4" s="45"/>
      <c r="L4" s="106"/>
      <c r="M4" s="45"/>
      <c r="N4" s="45"/>
      <c r="O4" s="45"/>
      <c r="P4" s="107"/>
      <c r="Q4" s="106"/>
      <c r="R4" s="46"/>
    </row>
    <row r="5" ht="17.25" customHeight="1" spans="1:18">
      <c r="A5" s="27"/>
      <c r="B5" s="92"/>
      <c r="C5" s="92"/>
      <c r="D5" s="93"/>
      <c r="E5" s="93"/>
      <c r="F5" s="93"/>
      <c r="G5" s="93"/>
      <c r="H5" s="92" t="s">
        <v>29</v>
      </c>
      <c r="I5" s="92" t="s">
        <v>32</v>
      </c>
      <c r="J5" s="92" t="s">
        <v>569</v>
      </c>
      <c r="K5" s="92" t="s">
        <v>570</v>
      </c>
      <c r="L5" s="93" t="s">
        <v>571</v>
      </c>
      <c r="M5" s="108" t="s">
        <v>599</v>
      </c>
      <c r="N5" s="108"/>
      <c r="O5" s="108"/>
      <c r="P5" s="109"/>
      <c r="Q5" s="114"/>
      <c r="R5" s="94"/>
    </row>
    <row r="6" ht="54" customHeight="1" spans="1:18">
      <c r="A6" s="30"/>
      <c r="B6" s="94"/>
      <c r="C6" s="94"/>
      <c r="D6" s="95"/>
      <c r="E6" s="95"/>
      <c r="F6" s="95"/>
      <c r="G6" s="95"/>
      <c r="H6" s="94"/>
      <c r="I6" s="94" t="s">
        <v>31</v>
      </c>
      <c r="J6" s="94"/>
      <c r="K6" s="94"/>
      <c r="L6" s="95"/>
      <c r="M6" s="94" t="s">
        <v>31</v>
      </c>
      <c r="N6" s="94" t="s">
        <v>37</v>
      </c>
      <c r="O6" s="94" t="s">
        <v>388</v>
      </c>
      <c r="P6" s="55" t="s">
        <v>39</v>
      </c>
      <c r="Q6" s="95" t="s">
        <v>40</v>
      </c>
      <c r="R6" s="94" t="s">
        <v>41</v>
      </c>
    </row>
    <row r="7" ht="15" customHeight="1" spans="1:18">
      <c r="A7" s="30">
        <v>1</v>
      </c>
      <c r="B7" s="94">
        <v>2</v>
      </c>
      <c r="C7" s="94">
        <v>3</v>
      </c>
      <c r="D7" s="95">
        <v>4</v>
      </c>
      <c r="E7" s="95">
        <v>5</v>
      </c>
      <c r="F7" s="95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  <c r="R7" s="95">
        <v>18</v>
      </c>
    </row>
    <row r="8" ht="21" customHeight="1" spans="1:18">
      <c r="A8" s="13"/>
      <c r="B8" s="96"/>
      <c r="C8" s="96"/>
      <c r="D8" s="97"/>
      <c r="E8" s="97"/>
      <c r="F8" s="97"/>
      <c r="G8" s="9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98"/>
      <c r="B9" s="98"/>
      <c r="C9" s="98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9" t="s">
        <v>600</v>
      </c>
      <c r="B10" s="100"/>
      <c r="C10" s="101"/>
      <c r="D10" s="97"/>
      <c r="E10" s="97"/>
      <c r="F10" s="97"/>
      <c r="G10" s="97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2">
      <c r="A11" s="36" t="s">
        <v>601</v>
      </c>
      <c r="B11" s="36"/>
    </row>
  </sheetData>
  <mergeCells count="18">
    <mergeCell ref="A2:R2"/>
    <mergeCell ref="A3:C3"/>
    <mergeCell ref="H4:R4"/>
    <mergeCell ref="M5:R5"/>
    <mergeCell ref="A10:C10"/>
    <mergeCell ref="A11:B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8"/>
  <sheetViews>
    <sheetView showZeros="0" workbookViewId="0">
      <selection activeCell="H17" sqref="H17"/>
    </sheetView>
  </sheetViews>
  <sheetFormatPr defaultColWidth="7.76666666666667" defaultRowHeight="14.25" customHeight="1" outlineLevelRow="7"/>
  <cols>
    <col min="1" max="1" width="33" style="61" customWidth="1"/>
    <col min="2" max="4" width="11.75" style="61" customWidth="1"/>
    <col min="5" max="16" width="9" style="61" customWidth="1"/>
    <col min="17" max="17" width="10.9833333333333" style="61" customWidth="1"/>
    <col min="18" max="248" width="7.99166666666667" style="59"/>
    <col min="249" max="16384" width="7.76666666666667" style="59"/>
  </cols>
  <sheetData>
    <row r="1" s="59" customFormat="1" ht="13.5" customHeight="1" spans="1:17">
      <c r="A1" s="62"/>
      <c r="B1" s="62"/>
      <c r="C1" s="62"/>
      <c r="D1" s="63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81"/>
    </row>
    <row r="2" s="60" customFormat="1" ht="27.75" customHeight="1" spans="1:17">
      <c r="A2" s="64" t="s">
        <v>602</v>
      </c>
      <c r="B2" s="65"/>
      <c r="C2" s="65"/>
      <c r="D2" s="6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="59" customFormat="1" ht="18" customHeight="1" spans="1:17">
      <c r="A3" s="67" t="s">
        <v>116</v>
      </c>
      <c r="B3" s="68"/>
      <c r="C3" s="68"/>
      <c r="D3" s="69"/>
      <c r="E3" s="70"/>
      <c r="F3" s="70"/>
      <c r="G3" s="70"/>
      <c r="H3" s="70"/>
      <c r="I3" s="61"/>
      <c r="J3" s="61"/>
      <c r="K3" s="61"/>
      <c r="L3" s="61"/>
      <c r="M3" s="61"/>
      <c r="N3" s="61"/>
      <c r="O3" s="61"/>
      <c r="P3" s="61"/>
      <c r="Q3" s="82" t="s">
        <v>2</v>
      </c>
    </row>
    <row r="4" s="59" customFormat="1" ht="19.5" customHeight="1" spans="1:17">
      <c r="A4" s="71" t="s">
        <v>603</v>
      </c>
      <c r="B4" s="72" t="s">
        <v>379</v>
      </c>
      <c r="C4" s="72"/>
      <c r="D4" s="72"/>
      <c r="E4" s="72" t="s">
        <v>604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="59" customFormat="1" ht="40.5" customHeight="1" spans="1:17">
      <c r="A5" s="73"/>
      <c r="B5" s="72" t="s">
        <v>29</v>
      </c>
      <c r="C5" s="74" t="s">
        <v>32</v>
      </c>
      <c r="D5" s="74" t="s">
        <v>605</v>
      </c>
      <c r="E5" s="75" t="s">
        <v>606</v>
      </c>
      <c r="F5" s="75" t="s">
        <v>607</v>
      </c>
      <c r="G5" s="75" t="s">
        <v>608</v>
      </c>
      <c r="H5" s="75" t="s">
        <v>609</v>
      </c>
      <c r="I5" s="75" t="s">
        <v>610</v>
      </c>
      <c r="J5" s="75" t="s">
        <v>611</v>
      </c>
      <c r="K5" s="75" t="s">
        <v>612</v>
      </c>
      <c r="L5" s="75" t="s">
        <v>613</v>
      </c>
      <c r="M5" s="75" t="s">
        <v>614</v>
      </c>
      <c r="N5" s="75" t="s">
        <v>615</v>
      </c>
      <c r="O5" s="75" t="s">
        <v>616</v>
      </c>
      <c r="P5" s="75" t="s">
        <v>617</v>
      </c>
      <c r="Q5" s="75" t="s">
        <v>618</v>
      </c>
    </row>
    <row r="6" s="59" customFormat="1" ht="19.5" customHeight="1" spans="1:17">
      <c r="A6" s="76">
        <v>1</v>
      </c>
      <c r="B6" s="72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  <c r="H6" s="72">
        <v>8</v>
      </c>
      <c r="I6" s="72">
        <v>9</v>
      </c>
      <c r="J6" s="72">
        <v>10</v>
      </c>
      <c r="K6" s="72">
        <v>11</v>
      </c>
      <c r="L6" s="72">
        <v>12</v>
      </c>
      <c r="M6" s="72">
        <v>13</v>
      </c>
      <c r="N6" s="72">
        <v>14</v>
      </c>
      <c r="O6" s="72">
        <v>15</v>
      </c>
      <c r="P6" s="72">
        <v>16</v>
      </c>
      <c r="Q6" s="72">
        <v>17</v>
      </c>
    </row>
    <row r="7" s="59" customFormat="1" ht="19.5" customHeight="1" spans="1:17">
      <c r="A7" s="77" t="s">
        <v>188</v>
      </c>
      <c r="B7" s="78" t="s">
        <v>188</v>
      </c>
      <c r="C7" s="78" t="s">
        <v>188</v>
      </c>
      <c r="D7" s="79" t="s">
        <v>188</v>
      </c>
      <c r="E7" s="78" t="s">
        <v>188</v>
      </c>
      <c r="F7" s="78" t="s">
        <v>188</v>
      </c>
      <c r="G7" s="78" t="s">
        <v>188</v>
      </c>
      <c r="H7" s="78" t="s">
        <v>188</v>
      </c>
      <c r="I7" s="78"/>
      <c r="J7" s="78"/>
      <c r="K7" s="78"/>
      <c r="L7" s="78"/>
      <c r="M7" s="78" t="s">
        <v>188</v>
      </c>
      <c r="N7" s="78" t="s">
        <v>188</v>
      </c>
      <c r="O7" s="78" t="s">
        <v>188</v>
      </c>
      <c r="P7" s="78" t="s">
        <v>188</v>
      </c>
      <c r="Q7" s="78" t="s">
        <v>188</v>
      </c>
    </row>
    <row r="8" s="59" customFormat="1" ht="19.5" customHeight="1" spans="1:17">
      <c r="A8" s="80" t="s">
        <v>188</v>
      </c>
      <c r="B8" s="78" t="s">
        <v>188</v>
      </c>
      <c r="C8" s="78" t="s">
        <v>188</v>
      </c>
      <c r="D8" s="79" t="s">
        <v>188</v>
      </c>
      <c r="E8" s="78" t="s">
        <v>188</v>
      </c>
      <c r="F8" s="78" t="s">
        <v>188</v>
      </c>
      <c r="G8" s="78" t="s">
        <v>188</v>
      </c>
      <c r="H8" s="78" t="s">
        <v>188</v>
      </c>
      <c r="I8" s="78"/>
      <c r="J8" s="78"/>
      <c r="K8" s="78"/>
      <c r="L8" s="78"/>
      <c r="M8" s="78" t="s">
        <v>188</v>
      </c>
      <c r="N8" s="78" t="s">
        <v>188</v>
      </c>
      <c r="O8" s="78" t="s">
        <v>188</v>
      </c>
      <c r="P8" s="78" t="s">
        <v>188</v>
      </c>
      <c r="Q8" s="78" t="s">
        <v>188</v>
      </c>
    </row>
  </sheetData>
  <mergeCells count="5">
    <mergeCell ref="A2:Q2"/>
    <mergeCell ref="A3:H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opLeftCell="B1" workbookViewId="0">
      <selection activeCell="D15" sqref="D15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7" t="s">
        <v>619</v>
      </c>
    </row>
    <row r="2" ht="28.5" customHeight="1" spans="1:10">
      <c r="A2" s="52" t="s">
        <v>620</v>
      </c>
      <c r="B2" s="3"/>
      <c r="C2" s="3"/>
      <c r="D2" s="3"/>
      <c r="E2" s="3"/>
      <c r="F2" s="53"/>
      <c r="G2" s="3"/>
      <c r="H2" s="53"/>
      <c r="I2" s="53"/>
      <c r="J2" s="3"/>
    </row>
    <row r="3" ht="17.25" customHeight="1" spans="1:10">
      <c r="A3" s="4" t="str">
        <f>"单位名称："&amp;"罗平县退役军人事务局"</f>
        <v>单位名称：罗平县退役军人事务局</v>
      </c>
      <c r="J3" s="58" t="s">
        <v>2</v>
      </c>
    </row>
    <row r="4" ht="44.25" customHeight="1" spans="1:10">
      <c r="A4" s="47" t="s">
        <v>483</v>
      </c>
      <c r="B4" s="47" t="s">
        <v>484</v>
      </c>
      <c r="C4" s="47" t="s">
        <v>485</v>
      </c>
      <c r="D4" s="47" t="s">
        <v>486</v>
      </c>
      <c r="E4" s="47" t="s">
        <v>487</v>
      </c>
      <c r="F4" s="54" t="s">
        <v>488</v>
      </c>
      <c r="G4" s="47" t="s">
        <v>489</v>
      </c>
      <c r="H4" s="54" t="s">
        <v>490</v>
      </c>
      <c r="I4" s="54" t="s">
        <v>491</v>
      </c>
      <c r="J4" s="47" t="s">
        <v>492</v>
      </c>
    </row>
    <row r="5" ht="14.25" customHeight="1" spans="1:10">
      <c r="A5" s="47">
        <v>1</v>
      </c>
      <c r="B5" s="54">
        <v>2</v>
      </c>
      <c r="C5" s="55">
        <v>3</v>
      </c>
      <c r="D5" s="55">
        <v>4</v>
      </c>
      <c r="E5" s="55">
        <v>5</v>
      </c>
      <c r="F5" s="55">
        <v>6</v>
      </c>
      <c r="G5" s="54">
        <v>7</v>
      </c>
      <c r="H5" s="55">
        <v>8</v>
      </c>
      <c r="I5" s="54">
        <v>9</v>
      </c>
      <c r="J5" s="54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2">
      <c r="A8" s="56" t="s">
        <v>621</v>
      </c>
      <c r="B8" s="56"/>
    </row>
  </sheetData>
  <mergeCells count="3">
    <mergeCell ref="A2:J2"/>
    <mergeCell ref="A3:H3"/>
    <mergeCell ref="A8:B8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5"/>
  <sheetViews>
    <sheetView showZeros="0" workbookViewId="0">
      <selection activeCell="B25" sqref="B25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1" t="s">
        <v>622</v>
      </c>
    </row>
    <row r="2" ht="28.5" customHeight="1" spans="1:8">
      <c r="A2" s="42" t="s">
        <v>623</v>
      </c>
      <c r="B2" s="20"/>
      <c r="C2" s="20"/>
      <c r="D2" s="20"/>
      <c r="E2" s="20"/>
      <c r="F2" s="20"/>
      <c r="G2" s="20"/>
      <c r="H2" s="20"/>
    </row>
    <row r="3" ht="13.5" customHeight="1" spans="1:2">
      <c r="A3" s="43" t="str">
        <f>"单位名称："&amp;"罗平县退役军人事务局"</f>
        <v>单位名称：罗平县退役军人事务局</v>
      </c>
      <c r="B3" s="21"/>
    </row>
    <row r="4" ht="18" customHeight="1" spans="1:8">
      <c r="A4" s="24" t="s">
        <v>555</v>
      </c>
      <c r="B4" s="24" t="s">
        <v>624</v>
      </c>
      <c r="C4" s="24" t="s">
        <v>625</v>
      </c>
      <c r="D4" s="24" t="s">
        <v>626</v>
      </c>
      <c r="E4" s="24" t="s">
        <v>627</v>
      </c>
      <c r="F4" s="44" t="s">
        <v>628</v>
      </c>
      <c r="G4" s="45"/>
      <c r="H4" s="46"/>
    </row>
    <row r="5" ht="18" customHeight="1" spans="1:8">
      <c r="A5" s="30"/>
      <c r="B5" s="30"/>
      <c r="C5" s="30"/>
      <c r="D5" s="30"/>
      <c r="E5" s="30"/>
      <c r="F5" s="47" t="s">
        <v>567</v>
      </c>
      <c r="G5" s="47" t="s">
        <v>629</v>
      </c>
      <c r="H5" s="47" t="s">
        <v>630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48" t="s">
        <v>43</v>
      </c>
      <c r="B7" s="13" t="s">
        <v>631</v>
      </c>
      <c r="C7" s="49" t="s">
        <v>632</v>
      </c>
      <c r="D7" s="49" t="s">
        <v>633</v>
      </c>
      <c r="E7" s="13" t="s">
        <v>573</v>
      </c>
      <c r="F7" s="13" t="s">
        <v>158</v>
      </c>
      <c r="G7" s="15">
        <v>0.022</v>
      </c>
      <c r="H7" s="15">
        <v>0.11</v>
      </c>
    </row>
    <row r="8" ht="24" customHeight="1" spans="1:8">
      <c r="A8" s="50" t="s">
        <v>43</v>
      </c>
      <c r="B8" s="13" t="s">
        <v>631</v>
      </c>
      <c r="C8" s="49" t="s">
        <v>634</v>
      </c>
      <c r="D8" s="49" t="s">
        <v>635</v>
      </c>
      <c r="E8" s="13" t="s">
        <v>575</v>
      </c>
      <c r="F8" s="13" t="s">
        <v>154</v>
      </c>
      <c r="G8" s="15">
        <v>0.16</v>
      </c>
      <c r="H8" s="15">
        <v>0.16</v>
      </c>
    </row>
    <row r="9" ht="24" customHeight="1" spans="1:8">
      <c r="A9" s="50" t="s">
        <v>43</v>
      </c>
      <c r="B9" s="13" t="s">
        <v>631</v>
      </c>
      <c r="C9" s="49" t="s">
        <v>636</v>
      </c>
      <c r="D9" s="13" t="s">
        <v>576</v>
      </c>
      <c r="E9" s="13" t="s">
        <v>578</v>
      </c>
      <c r="F9" s="13" t="s">
        <v>154</v>
      </c>
      <c r="G9" s="15">
        <v>0.31</v>
      </c>
      <c r="H9" s="15">
        <v>0.31</v>
      </c>
    </row>
    <row r="10" ht="24" customHeight="1" spans="1:8">
      <c r="A10" s="50" t="s">
        <v>43</v>
      </c>
      <c r="B10" s="13" t="s">
        <v>637</v>
      </c>
      <c r="C10" s="49" t="s">
        <v>638</v>
      </c>
      <c r="D10" s="13" t="s">
        <v>583</v>
      </c>
      <c r="E10" s="13" t="s">
        <v>578</v>
      </c>
      <c r="F10" s="13" t="s">
        <v>154</v>
      </c>
      <c r="G10" s="15">
        <v>0.16</v>
      </c>
      <c r="H10" s="15">
        <v>0.16</v>
      </c>
    </row>
    <row r="11" ht="24" customHeight="1" spans="1:8">
      <c r="A11" s="50" t="s">
        <v>43</v>
      </c>
      <c r="B11" s="51" t="s">
        <v>637</v>
      </c>
      <c r="C11" s="49" t="s">
        <v>639</v>
      </c>
      <c r="D11" s="51" t="s">
        <v>585</v>
      </c>
      <c r="E11" s="13" t="s">
        <v>586</v>
      </c>
      <c r="F11" s="13" t="s">
        <v>157</v>
      </c>
      <c r="G11" s="15">
        <v>1</v>
      </c>
      <c r="H11" s="15">
        <v>4</v>
      </c>
    </row>
    <row r="12" ht="24" customHeight="1" spans="1:8">
      <c r="A12" s="50" t="s">
        <v>43</v>
      </c>
      <c r="B12" s="13" t="s">
        <v>631</v>
      </c>
      <c r="C12" s="49" t="s">
        <v>640</v>
      </c>
      <c r="D12" s="49" t="s">
        <v>588</v>
      </c>
      <c r="E12" s="13" t="s">
        <v>578</v>
      </c>
      <c r="F12" s="13" t="s">
        <v>173</v>
      </c>
      <c r="G12" s="15">
        <v>0.12</v>
      </c>
      <c r="H12" s="15">
        <v>1.56</v>
      </c>
    </row>
    <row r="13" ht="24" customHeight="1" spans="1:8">
      <c r="A13" s="50" t="s">
        <v>43</v>
      </c>
      <c r="B13" s="13" t="s">
        <v>631</v>
      </c>
      <c r="C13" s="49" t="s">
        <v>632</v>
      </c>
      <c r="D13" s="49" t="s">
        <v>633</v>
      </c>
      <c r="E13" s="13" t="s">
        <v>578</v>
      </c>
      <c r="F13" s="13" t="s">
        <v>154</v>
      </c>
      <c r="G13" s="15">
        <v>0.05</v>
      </c>
      <c r="H13" s="15">
        <v>0.054</v>
      </c>
    </row>
    <row r="14" ht="24" customHeight="1" spans="1:8">
      <c r="A14" s="50" t="s">
        <v>29</v>
      </c>
      <c r="B14" s="51"/>
      <c r="C14" s="51"/>
      <c r="D14" s="51"/>
      <c r="E14" s="13"/>
      <c r="F14" s="13"/>
      <c r="G14" s="15"/>
      <c r="H14" s="15">
        <f>H13+H12+H11+H10+H9+H8+H7</f>
        <v>6.354</v>
      </c>
    </row>
    <row r="15" customHeight="1" spans="1:2">
      <c r="A15" s="36"/>
      <c r="B15" s="36"/>
    </row>
  </sheetData>
  <mergeCells count="9">
    <mergeCell ref="A2:H2"/>
    <mergeCell ref="A3:C3"/>
    <mergeCell ref="F4:H4"/>
    <mergeCell ref="A15:B15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:B1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7" t="s">
        <v>641</v>
      </c>
    </row>
    <row r="2" ht="27.75" customHeight="1" spans="1:11">
      <c r="A2" s="20" t="s">
        <v>642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"单位名称："&amp;"罗平县退役军人事务局"</f>
        <v>单位名称：罗平县退役军人事务局</v>
      </c>
      <c r="B3" s="21"/>
      <c r="C3" s="21"/>
      <c r="D3" s="21"/>
      <c r="E3" s="21"/>
      <c r="F3" s="21"/>
      <c r="G3" s="21"/>
      <c r="H3" s="22"/>
      <c r="I3" s="22"/>
      <c r="J3" s="22"/>
      <c r="K3" s="312" t="s">
        <v>2</v>
      </c>
    </row>
    <row r="4" ht="21.75" customHeight="1" spans="1:11">
      <c r="A4" s="23" t="s">
        <v>446</v>
      </c>
      <c r="B4" s="23" t="s">
        <v>374</v>
      </c>
      <c r="C4" s="23" t="s">
        <v>372</v>
      </c>
      <c r="D4" s="24" t="s">
        <v>375</v>
      </c>
      <c r="E4" s="24" t="s">
        <v>376</v>
      </c>
      <c r="F4" s="24" t="s">
        <v>447</v>
      </c>
      <c r="G4" s="24" t="s">
        <v>448</v>
      </c>
      <c r="H4" s="25" t="s">
        <v>29</v>
      </c>
      <c r="I4" s="38" t="s">
        <v>643</v>
      </c>
      <c r="J4" s="39"/>
      <c r="K4" s="40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113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2">
      <c r="A11" s="36" t="s">
        <v>644</v>
      </c>
      <c r="B11" s="36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topLeftCell="C1" workbookViewId="0">
      <selection activeCell="A1" sqref="A1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84"/>
      <c r="O1" s="84"/>
      <c r="P1" s="84"/>
      <c r="Q1" s="84"/>
      <c r="R1" s="84"/>
      <c r="S1" s="112" t="s">
        <v>24</v>
      </c>
      <c r="T1" s="37" t="s">
        <v>24</v>
      </c>
    </row>
    <row r="2" ht="36" customHeight="1" spans="1:20">
      <c r="A2" s="269" t="s">
        <v>25</v>
      </c>
      <c r="B2" s="20"/>
      <c r="C2" s="20"/>
      <c r="D2" s="20"/>
      <c r="E2" s="20"/>
      <c r="F2" s="20"/>
      <c r="G2" s="20"/>
      <c r="H2" s="20"/>
      <c r="I2" s="86"/>
      <c r="J2" s="20"/>
      <c r="K2" s="20"/>
      <c r="L2" s="20"/>
      <c r="M2" s="20"/>
      <c r="N2" s="20"/>
      <c r="O2" s="86"/>
      <c r="P2" s="86"/>
      <c r="Q2" s="86"/>
      <c r="R2" s="86"/>
      <c r="S2" s="20"/>
      <c r="T2" s="86"/>
    </row>
    <row r="3" ht="20.25" customHeight="1" spans="1:20">
      <c r="A3" s="43" t="str">
        <f>"单位名称："&amp;"罗平县退役军人事务局"</f>
        <v>单位名称：罗平县退役军人事务局</v>
      </c>
      <c r="B3" s="22"/>
      <c r="C3" s="22"/>
      <c r="D3" s="22"/>
      <c r="E3" s="22"/>
      <c r="F3" s="22"/>
      <c r="G3" s="22"/>
      <c r="H3" s="22"/>
      <c r="I3" s="89"/>
      <c r="J3" s="22"/>
      <c r="K3" s="22"/>
      <c r="L3" s="22"/>
      <c r="M3" s="22"/>
      <c r="N3" s="22"/>
      <c r="O3" s="89"/>
      <c r="P3" s="89"/>
      <c r="Q3" s="89"/>
      <c r="R3" s="89"/>
      <c r="S3" s="306" t="s">
        <v>2</v>
      </c>
      <c r="T3" s="291" t="s">
        <v>26</v>
      </c>
    </row>
    <row r="4" ht="18.75" customHeight="1" spans="1:20">
      <c r="A4" s="270" t="s">
        <v>27</v>
      </c>
      <c r="B4" s="271" t="s">
        <v>28</v>
      </c>
      <c r="C4" s="271" t="s">
        <v>29</v>
      </c>
      <c r="D4" s="272" t="s">
        <v>30</v>
      </c>
      <c r="E4" s="273"/>
      <c r="F4" s="273"/>
      <c r="G4" s="273"/>
      <c r="H4" s="273"/>
      <c r="I4" s="283"/>
      <c r="J4" s="273"/>
      <c r="K4" s="273"/>
      <c r="L4" s="273"/>
      <c r="M4" s="273"/>
      <c r="N4" s="284"/>
      <c r="O4" s="272" t="s">
        <v>20</v>
      </c>
      <c r="P4" s="272"/>
      <c r="Q4" s="272"/>
      <c r="R4" s="272"/>
      <c r="S4" s="273"/>
      <c r="T4" s="292"/>
    </row>
    <row r="5" ht="24.75" customHeight="1" spans="1:20">
      <c r="A5" s="274"/>
      <c r="B5" s="275"/>
      <c r="C5" s="275"/>
      <c r="D5" s="275" t="s">
        <v>31</v>
      </c>
      <c r="E5" s="275" t="s">
        <v>32</v>
      </c>
      <c r="F5" s="275" t="s">
        <v>33</v>
      </c>
      <c r="G5" s="275" t="s">
        <v>34</v>
      </c>
      <c r="H5" s="275" t="s">
        <v>35</v>
      </c>
      <c r="I5" s="285" t="s">
        <v>36</v>
      </c>
      <c r="J5" s="286"/>
      <c r="K5" s="286"/>
      <c r="L5" s="286"/>
      <c r="M5" s="286"/>
      <c r="N5" s="287"/>
      <c r="O5" s="288" t="s">
        <v>31</v>
      </c>
      <c r="P5" s="288" t="s">
        <v>32</v>
      </c>
      <c r="Q5" s="270" t="s">
        <v>33</v>
      </c>
      <c r="R5" s="271" t="s">
        <v>34</v>
      </c>
      <c r="S5" s="293" t="s">
        <v>35</v>
      </c>
      <c r="T5" s="271" t="s">
        <v>36</v>
      </c>
    </row>
    <row r="6" ht="24.75" customHeight="1" spans="1:20">
      <c r="A6" s="276"/>
      <c r="B6" s="277"/>
      <c r="C6" s="277"/>
      <c r="D6" s="277"/>
      <c r="E6" s="277"/>
      <c r="F6" s="277"/>
      <c r="G6" s="277"/>
      <c r="H6" s="277"/>
      <c r="I6" s="12" t="s">
        <v>31</v>
      </c>
      <c r="J6" s="289" t="s">
        <v>37</v>
      </c>
      <c r="K6" s="289" t="s">
        <v>38</v>
      </c>
      <c r="L6" s="289" t="s">
        <v>39</v>
      </c>
      <c r="M6" s="289" t="s">
        <v>40</v>
      </c>
      <c r="N6" s="289" t="s">
        <v>41</v>
      </c>
      <c r="O6" s="290"/>
      <c r="P6" s="290"/>
      <c r="Q6" s="294"/>
      <c r="R6" s="290"/>
      <c r="S6" s="277"/>
      <c r="T6" s="277"/>
    </row>
    <row r="7" ht="16.5" customHeight="1" spans="1:20">
      <c r="A7" s="278">
        <v>1</v>
      </c>
      <c r="B7" s="11">
        <v>2</v>
      </c>
      <c r="C7" s="11">
        <v>3</v>
      </c>
      <c r="D7" s="11">
        <v>4</v>
      </c>
      <c r="E7" s="279">
        <v>5</v>
      </c>
      <c r="F7" s="280">
        <v>6</v>
      </c>
      <c r="G7" s="280">
        <v>7</v>
      </c>
      <c r="H7" s="279">
        <v>8</v>
      </c>
      <c r="I7" s="279">
        <v>9</v>
      </c>
      <c r="J7" s="280">
        <v>10</v>
      </c>
      <c r="K7" s="280">
        <v>11</v>
      </c>
      <c r="L7" s="279">
        <v>12</v>
      </c>
      <c r="M7" s="279">
        <v>13</v>
      </c>
      <c r="N7" s="280">
        <v>14</v>
      </c>
      <c r="O7" s="280">
        <v>15</v>
      </c>
      <c r="P7" s="279">
        <v>16</v>
      </c>
      <c r="Q7" s="295">
        <v>17</v>
      </c>
      <c r="R7" s="296">
        <v>18</v>
      </c>
      <c r="S7" s="296">
        <v>19</v>
      </c>
      <c r="T7" s="296">
        <v>20</v>
      </c>
    </row>
    <row r="8" ht="16.5" customHeight="1" spans="1:20">
      <c r="A8" s="13" t="s">
        <v>42</v>
      </c>
      <c r="B8" s="13" t="s">
        <v>43</v>
      </c>
      <c r="C8" s="15">
        <v>2637.720526</v>
      </c>
      <c r="D8" s="15">
        <v>2637.720526</v>
      </c>
      <c r="E8" s="15">
        <v>2357.720526</v>
      </c>
      <c r="F8" s="15"/>
      <c r="G8" s="15"/>
      <c r="H8" s="15"/>
      <c r="I8" s="15">
        <v>280</v>
      </c>
      <c r="J8" s="15"/>
      <c r="K8" s="15"/>
      <c r="L8" s="15">
        <v>150</v>
      </c>
      <c r="M8" s="15"/>
      <c r="N8" s="15">
        <v>130</v>
      </c>
      <c r="O8" s="15"/>
      <c r="P8" s="15"/>
      <c r="Q8" s="15"/>
      <c r="R8" s="15"/>
      <c r="S8" s="15"/>
      <c r="T8" s="15"/>
    </row>
    <row r="9" ht="12.75" customHeight="1" spans="1:20">
      <c r="A9" s="281" t="s">
        <v>29</v>
      </c>
      <c r="B9" s="282"/>
      <c r="C9" s="15">
        <v>2637.720526</v>
      </c>
      <c r="D9" s="15">
        <v>2637.720526</v>
      </c>
      <c r="E9" s="15">
        <v>2357.720526</v>
      </c>
      <c r="F9" s="15"/>
      <c r="G9" s="15"/>
      <c r="H9" s="15"/>
      <c r="I9" s="15">
        <v>280</v>
      </c>
      <c r="J9" s="15"/>
      <c r="K9" s="15"/>
      <c r="L9" s="15">
        <v>150</v>
      </c>
      <c r="M9" s="15"/>
      <c r="N9" s="15">
        <v>130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workbookViewId="0">
      <selection activeCell="F23" sqref="F23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645</v>
      </c>
    </row>
    <row r="2" ht="27.75" customHeight="1" spans="1:7">
      <c r="A2" s="3" t="s">
        <v>646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"单位名称："&amp;"罗平县退役军人事务局"</f>
        <v>单位名称：罗平县退役军人事务局</v>
      </c>
      <c r="B3" s="5"/>
      <c r="C3" s="5"/>
      <c r="D3" s="5"/>
      <c r="E3" s="6"/>
      <c r="F3" s="6"/>
      <c r="G3" s="312" t="s">
        <v>2</v>
      </c>
    </row>
    <row r="4" ht="21.75" customHeight="1" spans="1:7">
      <c r="A4" s="8" t="s">
        <v>372</v>
      </c>
      <c r="B4" s="8" t="s">
        <v>446</v>
      </c>
      <c r="C4" s="8" t="s">
        <v>374</v>
      </c>
      <c r="D4" s="9" t="s">
        <v>647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648</v>
      </c>
      <c r="F5" s="9" t="s">
        <v>649</v>
      </c>
      <c r="G5" s="9" t="s">
        <v>650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2093.9404</v>
      </c>
      <c r="F8" s="15"/>
      <c r="G8" s="15"/>
    </row>
    <row r="9" ht="24.75" customHeight="1" spans="1:7">
      <c r="A9" s="14"/>
      <c r="B9" s="13" t="s">
        <v>651</v>
      </c>
      <c r="C9" s="13" t="s">
        <v>468</v>
      </c>
      <c r="D9" s="13" t="s">
        <v>652</v>
      </c>
      <c r="E9" s="15">
        <v>8</v>
      </c>
      <c r="F9" s="15"/>
      <c r="G9" s="15"/>
    </row>
    <row r="10" ht="24.75" customHeight="1" spans="1:7">
      <c r="A10" s="13"/>
      <c r="B10" s="13" t="s">
        <v>653</v>
      </c>
      <c r="C10" s="13" t="s">
        <v>458</v>
      </c>
      <c r="D10" s="13" t="s">
        <v>652</v>
      </c>
      <c r="E10" s="15">
        <v>8</v>
      </c>
      <c r="F10" s="15"/>
      <c r="G10" s="15"/>
    </row>
    <row r="11" ht="24.75" customHeight="1" spans="1:7">
      <c r="A11" s="13"/>
      <c r="B11" s="13" t="s">
        <v>653</v>
      </c>
      <c r="C11" s="13" t="s">
        <v>477</v>
      </c>
      <c r="D11" s="13" t="s">
        <v>652</v>
      </c>
      <c r="E11" s="15">
        <v>8</v>
      </c>
      <c r="F11" s="15"/>
      <c r="G11" s="15"/>
    </row>
    <row r="12" ht="24.75" customHeight="1" spans="1:7">
      <c r="A12" s="13"/>
      <c r="B12" s="13" t="s">
        <v>653</v>
      </c>
      <c r="C12" s="13" t="s">
        <v>475</v>
      </c>
      <c r="D12" s="13" t="s">
        <v>652</v>
      </c>
      <c r="E12" s="15">
        <v>715.63</v>
      </c>
      <c r="F12" s="15"/>
      <c r="G12" s="15"/>
    </row>
    <row r="13" ht="24.75" customHeight="1" spans="1:7">
      <c r="A13" s="13"/>
      <c r="B13" s="13" t="s">
        <v>653</v>
      </c>
      <c r="C13" s="13" t="s">
        <v>473</v>
      </c>
      <c r="D13" s="13" t="s">
        <v>652</v>
      </c>
      <c r="E13" s="15">
        <v>210.43</v>
      </c>
      <c r="F13" s="15"/>
      <c r="G13" s="15"/>
    </row>
    <row r="14" ht="24.75" customHeight="1" spans="1:7">
      <c r="A14" s="13"/>
      <c r="B14" s="13" t="s">
        <v>653</v>
      </c>
      <c r="C14" s="13" t="s">
        <v>464</v>
      </c>
      <c r="D14" s="13" t="s">
        <v>652</v>
      </c>
      <c r="E14" s="15">
        <v>10</v>
      </c>
      <c r="F14" s="15"/>
      <c r="G14" s="15"/>
    </row>
    <row r="15" ht="24.75" customHeight="1" spans="1:7">
      <c r="A15" s="13"/>
      <c r="B15" s="13" t="s">
        <v>653</v>
      </c>
      <c r="C15" s="13" t="s">
        <v>460</v>
      </c>
      <c r="D15" s="13" t="s">
        <v>652</v>
      </c>
      <c r="E15" s="15">
        <v>1123.2004</v>
      </c>
      <c r="F15" s="15"/>
      <c r="G15" s="15"/>
    </row>
    <row r="16" ht="24.75" customHeight="1" spans="1:7">
      <c r="A16" s="13"/>
      <c r="B16" s="13" t="s">
        <v>653</v>
      </c>
      <c r="C16" s="13" t="s">
        <v>479</v>
      </c>
      <c r="D16" s="13" t="s">
        <v>652</v>
      </c>
      <c r="E16" s="15">
        <v>10.68</v>
      </c>
      <c r="F16" s="15"/>
      <c r="G16" s="15"/>
    </row>
    <row r="17" ht="18.75" customHeight="1" spans="1:7">
      <c r="A17" s="16" t="s">
        <v>29</v>
      </c>
      <c r="B17" s="17" t="s">
        <v>188</v>
      </c>
      <c r="C17" s="17"/>
      <c r="D17" s="18"/>
      <c r="E17" s="15">
        <v>2093.9404</v>
      </c>
      <c r="F17" s="15"/>
      <c r="G17" s="15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35"/>
  <sheetViews>
    <sheetView showZeros="0" topLeftCell="A13" workbookViewId="0">
      <selection activeCell="D40" sqref="D40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1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50" t="str">
        <f>"单位名称："&amp;"罗平县退役军人事务局"</f>
        <v>单位名称：罗平县退役军人事务局</v>
      </c>
      <c r="B3" s="251"/>
      <c r="C3" s="88"/>
      <c r="D3" s="6"/>
      <c r="E3" s="88"/>
      <c r="F3" s="6"/>
      <c r="G3" s="88"/>
      <c r="H3" s="6"/>
      <c r="I3" s="6"/>
      <c r="J3" s="6"/>
      <c r="K3" s="88"/>
      <c r="L3" s="6"/>
      <c r="M3" s="88"/>
      <c r="N3" s="88"/>
      <c r="O3" s="6"/>
      <c r="P3" s="6"/>
      <c r="Q3" s="307" t="s">
        <v>2</v>
      </c>
    </row>
    <row r="4" ht="17.25" customHeight="1" spans="1:17">
      <c r="A4" s="252" t="s">
        <v>46</v>
      </c>
      <c r="B4" s="253" t="s">
        <v>47</v>
      </c>
      <c r="C4" s="254" t="s">
        <v>29</v>
      </c>
      <c r="D4" s="255" t="s">
        <v>48</v>
      </c>
      <c r="E4" s="10"/>
      <c r="F4" s="255" t="s">
        <v>49</v>
      </c>
      <c r="G4" s="10"/>
      <c r="H4" s="256" t="s">
        <v>32</v>
      </c>
      <c r="I4" s="262" t="s">
        <v>33</v>
      </c>
      <c r="J4" s="253" t="s">
        <v>50</v>
      </c>
      <c r="K4" s="263" t="s">
        <v>34</v>
      </c>
      <c r="L4" s="255" t="s">
        <v>36</v>
      </c>
      <c r="M4" s="264"/>
      <c r="N4" s="264"/>
      <c r="O4" s="264"/>
      <c r="P4" s="264"/>
      <c r="Q4" s="268"/>
    </row>
    <row r="5" ht="26.25" customHeight="1" spans="1:17">
      <c r="A5" s="10"/>
      <c r="B5" s="257"/>
      <c r="C5" s="257"/>
      <c r="D5" s="257" t="s">
        <v>29</v>
      </c>
      <c r="E5" s="257" t="s">
        <v>51</v>
      </c>
      <c r="F5" s="257" t="s">
        <v>29</v>
      </c>
      <c r="G5" s="258" t="s">
        <v>51</v>
      </c>
      <c r="H5" s="257"/>
      <c r="I5" s="257"/>
      <c r="J5" s="257"/>
      <c r="K5" s="258"/>
      <c r="L5" s="257" t="s">
        <v>31</v>
      </c>
      <c r="M5" s="265" t="s">
        <v>52</v>
      </c>
      <c r="N5" s="265" t="s">
        <v>53</v>
      </c>
      <c r="O5" s="265" t="s">
        <v>54</v>
      </c>
      <c r="P5" s="265" t="s">
        <v>55</v>
      </c>
      <c r="Q5" s="265" t="s">
        <v>56</v>
      </c>
    </row>
    <row r="6" ht="16.5" customHeight="1" spans="1:17">
      <c r="A6" s="10">
        <v>1</v>
      </c>
      <c r="B6" s="257">
        <v>2</v>
      </c>
      <c r="C6" s="257">
        <v>3</v>
      </c>
      <c r="D6" s="257">
        <v>4</v>
      </c>
      <c r="E6" s="259">
        <v>5</v>
      </c>
      <c r="F6" s="260">
        <v>6</v>
      </c>
      <c r="G6" s="259">
        <v>7</v>
      </c>
      <c r="H6" s="260">
        <v>8</v>
      </c>
      <c r="I6" s="259">
        <v>9</v>
      </c>
      <c r="J6" s="259">
        <v>10</v>
      </c>
      <c r="K6" s="259">
        <v>11</v>
      </c>
      <c r="L6" s="259">
        <v>12</v>
      </c>
      <c r="M6" s="266">
        <v>13</v>
      </c>
      <c r="N6" s="267">
        <v>14</v>
      </c>
      <c r="O6" s="267">
        <v>15</v>
      </c>
      <c r="P6" s="267">
        <v>16</v>
      </c>
      <c r="Q6" s="267">
        <v>17</v>
      </c>
    </row>
    <row r="7" ht="19.5" customHeight="1" spans="1:17">
      <c r="A7" s="13" t="s">
        <v>57</v>
      </c>
      <c r="B7" s="13" t="s">
        <v>58</v>
      </c>
      <c r="C7" s="15">
        <v>2612.369593</v>
      </c>
      <c r="D7" s="15">
        <v>238.429193</v>
      </c>
      <c r="E7" s="15">
        <v>238.429193</v>
      </c>
      <c r="F7" s="15">
        <v>2373.9404</v>
      </c>
      <c r="G7" s="15">
        <v>2093.9404</v>
      </c>
      <c r="H7" s="15">
        <v>2332.369593</v>
      </c>
      <c r="I7" s="15"/>
      <c r="J7" s="15"/>
      <c r="K7" s="15"/>
      <c r="L7" s="15">
        <v>280</v>
      </c>
      <c r="M7" s="15"/>
      <c r="N7" s="15"/>
      <c r="O7" s="15">
        <v>150</v>
      </c>
      <c r="P7" s="15"/>
      <c r="Q7" s="15">
        <v>130</v>
      </c>
    </row>
    <row r="8" ht="19.5" customHeight="1" spans="1:17">
      <c r="A8" s="179" t="s">
        <v>59</v>
      </c>
      <c r="B8" s="179" t="s">
        <v>60</v>
      </c>
      <c r="C8" s="15">
        <v>40.676169</v>
      </c>
      <c r="D8" s="15">
        <v>40.676169</v>
      </c>
      <c r="E8" s="15">
        <v>40.676169</v>
      </c>
      <c r="F8" s="15"/>
      <c r="G8" s="15"/>
      <c r="H8" s="15">
        <v>40.676169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225" t="s">
        <v>61</v>
      </c>
      <c r="B9" s="225" t="s">
        <v>62</v>
      </c>
      <c r="C9" s="15">
        <v>2.23738</v>
      </c>
      <c r="D9" s="15">
        <v>2.23738</v>
      </c>
      <c r="E9" s="15">
        <v>2.23738</v>
      </c>
      <c r="F9" s="15"/>
      <c r="G9" s="15"/>
      <c r="H9" s="15">
        <v>2.23738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225" t="s">
        <v>63</v>
      </c>
      <c r="B10" s="225" t="s">
        <v>64</v>
      </c>
      <c r="C10" s="15">
        <v>25.625859</v>
      </c>
      <c r="D10" s="15">
        <v>25.625859</v>
      </c>
      <c r="E10" s="15">
        <v>25.625859</v>
      </c>
      <c r="F10" s="15"/>
      <c r="G10" s="15"/>
      <c r="H10" s="15">
        <v>25.625859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225" t="s">
        <v>65</v>
      </c>
      <c r="B11" s="225" t="s">
        <v>66</v>
      </c>
      <c r="C11" s="15">
        <v>12.81293</v>
      </c>
      <c r="D11" s="15">
        <v>12.81293</v>
      </c>
      <c r="E11" s="15">
        <v>12.81293</v>
      </c>
      <c r="F11" s="15"/>
      <c r="G11" s="15"/>
      <c r="H11" s="15">
        <v>12.81293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79" t="s">
        <v>67</v>
      </c>
      <c r="B12" s="179" t="s">
        <v>68</v>
      </c>
      <c r="C12" s="15">
        <v>944.74</v>
      </c>
      <c r="D12" s="15"/>
      <c r="E12" s="15"/>
      <c r="F12" s="15">
        <v>944.74</v>
      </c>
      <c r="G12" s="15">
        <v>944.74</v>
      </c>
      <c r="H12" s="15">
        <v>944.74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25" t="s">
        <v>69</v>
      </c>
      <c r="B13" s="225" t="s">
        <v>70</v>
      </c>
      <c r="C13" s="15">
        <v>715.63</v>
      </c>
      <c r="D13" s="15"/>
      <c r="E13" s="15"/>
      <c r="F13" s="15">
        <v>715.63</v>
      </c>
      <c r="G13" s="15">
        <v>715.63</v>
      </c>
      <c r="H13" s="15">
        <v>715.63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25" t="s">
        <v>71</v>
      </c>
      <c r="B14" s="225" t="s">
        <v>72</v>
      </c>
      <c r="C14" s="15">
        <v>210.43</v>
      </c>
      <c r="D14" s="15"/>
      <c r="E14" s="15"/>
      <c r="F14" s="15">
        <v>210.43</v>
      </c>
      <c r="G14" s="15">
        <v>210.43</v>
      </c>
      <c r="H14" s="15">
        <v>210.43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225" t="s">
        <v>73</v>
      </c>
      <c r="B15" s="225" t="s">
        <v>74</v>
      </c>
      <c r="C15" s="15">
        <v>8</v>
      </c>
      <c r="D15" s="15"/>
      <c r="E15" s="15"/>
      <c r="F15" s="15">
        <v>8</v>
      </c>
      <c r="G15" s="15">
        <v>8</v>
      </c>
      <c r="H15" s="15">
        <v>8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25" t="s">
        <v>75</v>
      </c>
      <c r="B16" s="225" t="s">
        <v>76</v>
      </c>
      <c r="C16" s="15">
        <v>10.68</v>
      </c>
      <c r="D16" s="15"/>
      <c r="E16" s="15"/>
      <c r="F16" s="15">
        <v>10.68</v>
      </c>
      <c r="G16" s="15">
        <v>10.68</v>
      </c>
      <c r="H16" s="15">
        <v>10.68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79" t="s">
        <v>77</v>
      </c>
      <c r="B17" s="179" t="s">
        <v>78</v>
      </c>
      <c r="C17" s="15">
        <v>1393.2004</v>
      </c>
      <c r="D17" s="15"/>
      <c r="E17" s="15"/>
      <c r="F17" s="15">
        <v>1393.2004</v>
      </c>
      <c r="G17" s="15">
        <v>1123.2004</v>
      </c>
      <c r="H17" s="15">
        <v>1123.2004</v>
      </c>
      <c r="I17" s="15"/>
      <c r="J17" s="15"/>
      <c r="K17" s="15"/>
      <c r="L17" s="15">
        <v>270</v>
      </c>
      <c r="M17" s="15"/>
      <c r="N17" s="15"/>
      <c r="O17" s="15">
        <v>150</v>
      </c>
      <c r="P17" s="15"/>
      <c r="Q17" s="15">
        <v>120</v>
      </c>
    </row>
    <row r="18" ht="19.5" customHeight="1" spans="1:17">
      <c r="A18" s="225" t="s">
        <v>79</v>
      </c>
      <c r="B18" s="225" t="s">
        <v>80</v>
      </c>
      <c r="C18" s="15">
        <v>736.0004</v>
      </c>
      <c r="D18" s="15"/>
      <c r="E18" s="15"/>
      <c r="F18" s="15">
        <v>736.0004</v>
      </c>
      <c r="G18" s="15">
        <v>666.0004</v>
      </c>
      <c r="H18" s="15">
        <v>666.0004</v>
      </c>
      <c r="I18" s="15"/>
      <c r="J18" s="15"/>
      <c r="K18" s="15"/>
      <c r="L18" s="15">
        <v>70</v>
      </c>
      <c r="M18" s="15"/>
      <c r="N18" s="15"/>
      <c r="O18" s="15"/>
      <c r="P18" s="15"/>
      <c r="Q18" s="15">
        <v>70</v>
      </c>
    </row>
    <row r="19" ht="19.5" customHeight="1" spans="1:17">
      <c r="A19" s="225" t="s">
        <v>81</v>
      </c>
      <c r="B19" s="225" t="s">
        <v>82</v>
      </c>
      <c r="C19" s="15">
        <v>420</v>
      </c>
      <c r="D19" s="15"/>
      <c r="E19" s="15"/>
      <c r="F19" s="15">
        <v>420</v>
      </c>
      <c r="G19" s="15">
        <v>270</v>
      </c>
      <c r="H19" s="15">
        <v>270</v>
      </c>
      <c r="I19" s="15"/>
      <c r="J19" s="15"/>
      <c r="K19" s="15"/>
      <c r="L19" s="15">
        <v>150</v>
      </c>
      <c r="M19" s="15"/>
      <c r="N19" s="15"/>
      <c r="O19" s="15">
        <v>150</v>
      </c>
      <c r="P19" s="15"/>
      <c r="Q19" s="15"/>
    </row>
    <row r="20" ht="19.5" customHeight="1" spans="1:17">
      <c r="A20" s="225" t="s">
        <v>83</v>
      </c>
      <c r="B20" s="225" t="s">
        <v>84</v>
      </c>
      <c r="C20" s="15">
        <v>97.2</v>
      </c>
      <c r="D20" s="15"/>
      <c r="E20" s="15"/>
      <c r="F20" s="15">
        <v>97.2</v>
      </c>
      <c r="G20" s="15">
        <v>97.2</v>
      </c>
      <c r="H20" s="15">
        <v>97.2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225" t="s">
        <v>85</v>
      </c>
      <c r="B21" s="225" t="s">
        <v>86</v>
      </c>
      <c r="C21" s="15">
        <v>30</v>
      </c>
      <c r="D21" s="15"/>
      <c r="E21" s="15"/>
      <c r="F21" s="15">
        <v>30</v>
      </c>
      <c r="G21" s="15">
        <v>30</v>
      </c>
      <c r="H21" s="15">
        <v>30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225" t="s">
        <v>87</v>
      </c>
      <c r="B22" s="225" t="s">
        <v>88</v>
      </c>
      <c r="C22" s="15">
        <v>110</v>
      </c>
      <c r="D22" s="15"/>
      <c r="E22" s="15"/>
      <c r="F22" s="15">
        <v>110</v>
      </c>
      <c r="G22" s="15">
        <v>60</v>
      </c>
      <c r="H22" s="15">
        <v>60</v>
      </c>
      <c r="I22" s="15"/>
      <c r="J22" s="15"/>
      <c r="K22" s="15"/>
      <c r="L22" s="15">
        <v>50</v>
      </c>
      <c r="M22" s="15"/>
      <c r="N22" s="15"/>
      <c r="O22" s="15"/>
      <c r="P22" s="15"/>
      <c r="Q22" s="15">
        <v>50</v>
      </c>
    </row>
    <row r="23" ht="19.5" customHeight="1" spans="1:17">
      <c r="A23" s="179" t="s">
        <v>89</v>
      </c>
      <c r="B23" s="179" t="s">
        <v>90</v>
      </c>
      <c r="C23" s="15">
        <v>233.753024</v>
      </c>
      <c r="D23" s="15">
        <v>197.753024</v>
      </c>
      <c r="E23" s="15">
        <v>197.753024</v>
      </c>
      <c r="F23" s="15">
        <v>36</v>
      </c>
      <c r="G23" s="15">
        <v>26</v>
      </c>
      <c r="H23" s="15">
        <v>223.753024</v>
      </c>
      <c r="I23" s="15"/>
      <c r="J23" s="15"/>
      <c r="K23" s="15"/>
      <c r="L23" s="15">
        <v>10</v>
      </c>
      <c r="M23" s="15"/>
      <c r="N23" s="15"/>
      <c r="O23" s="15"/>
      <c r="P23" s="15"/>
      <c r="Q23" s="15">
        <v>10</v>
      </c>
    </row>
    <row r="24" ht="19.5" customHeight="1" spans="1:17">
      <c r="A24" s="225" t="s">
        <v>91</v>
      </c>
      <c r="B24" s="225" t="s">
        <v>92</v>
      </c>
      <c r="C24" s="15">
        <v>197.753024</v>
      </c>
      <c r="D24" s="15">
        <v>197.753024</v>
      </c>
      <c r="E24" s="15">
        <v>197.753024</v>
      </c>
      <c r="F24" s="15"/>
      <c r="G24" s="15"/>
      <c r="H24" s="15">
        <v>197.753024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9.5" customHeight="1" spans="1:17">
      <c r="A25" s="225" t="s">
        <v>93</v>
      </c>
      <c r="B25" s="225" t="s">
        <v>94</v>
      </c>
      <c r="C25" s="15">
        <v>28</v>
      </c>
      <c r="D25" s="15"/>
      <c r="E25" s="15"/>
      <c r="F25" s="15">
        <v>28</v>
      </c>
      <c r="G25" s="15">
        <v>18</v>
      </c>
      <c r="H25" s="15">
        <v>18</v>
      </c>
      <c r="I25" s="15"/>
      <c r="J25" s="15"/>
      <c r="K25" s="15"/>
      <c r="L25" s="15">
        <v>10</v>
      </c>
      <c r="M25" s="15"/>
      <c r="N25" s="15"/>
      <c r="O25" s="15"/>
      <c r="P25" s="15"/>
      <c r="Q25" s="15">
        <v>10</v>
      </c>
    </row>
    <row r="26" ht="19.5" customHeight="1" spans="1:17">
      <c r="A26" s="225" t="s">
        <v>95</v>
      </c>
      <c r="B26" s="225" t="s">
        <v>96</v>
      </c>
      <c r="C26" s="15">
        <v>8</v>
      </c>
      <c r="D26" s="15"/>
      <c r="E26" s="15"/>
      <c r="F26" s="15">
        <v>8</v>
      </c>
      <c r="G26" s="15">
        <v>8</v>
      </c>
      <c r="H26" s="15">
        <v>8</v>
      </c>
      <c r="I26" s="15"/>
      <c r="J26" s="15"/>
      <c r="K26" s="15"/>
      <c r="L26" s="15"/>
      <c r="M26" s="15"/>
      <c r="N26" s="15"/>
      <c r="O26" s="15"/>
      <c r="P26" s="15"/>
      <c r="Q26" s="15"/>
    </row>
    <row r="27" ht="19.5" customHeight="1" spans="1:17">
      <c r="A27" s="13" t="s">
        <v>97</v>
      </c>
      <c r="B27" s="13" t="s">
        <v>98</v>
      </c>
      <c r="C27" s="15">
        <v>6.816607</v>
      </c>
      <c r="D27" s="15">
        <v>6.816607</v>
      </c>
      <c r="E27" s="15">
        <v>6.816607</v>
      </c>
      <c r="F27" s="15"/>
      <c r="G27" s="15"/>
      <c r="H27" s="15">
        <v>6.816607</v>
      </c>
      <c r="I27" s="15"/>
      <c r="J27" s="15"/>
      <c r="K27" s="15"/>
      <c r="L27" s="15"/>
      <c r="M27" s="15"/>
      <c r="N27" s="15"/>
      <c r="O27" s="15"/>
      <c r="P27" s="15"/>
      <c r="Q27" s="15"/>
    </row>
    <row r="28" ht="19.5" customHeight="1" spans="1:17">
      <c r="A28" s="179" t="s">
        <v>99</v>
      </c>
      <c r="B28" s="179" t="s">
        <v>100</v>
      </c>
      <c r="C28" s="15">
        <v>6.816607</v>
      </c>
      <c r="D28" s="15">
        <v>6.816607</v>
      </c>
      <c r="E28" s="15">
        <v>6.816607</v>
      </c>
      <c r="F28" s="15"/>
      <c r="G28" s="15"/>
      <c r="H28" s="15">
        <v>6.816607</v>
      </c>
      <c r="I28" s="15"/>
      <c r="J28" s="15"/>
      <c r="K28" s="15"/>
      <c r="L28" s="15"/>
      <c r="M28" s="15"/>
      <c r="N28" s="15"/>
      <c r="O28" s="15"/>
      <c r="P28" s="15"/>
      <c r="Q28" s="15"/>
    </row>
    <row r="29" ht="19.5" customHeight="1" spans="1:17">
      <c r="A29" s="225" t="s">
        <v>101</v>
      </c>
      <c r="B29" s="225" t="s">
        <v>102</v>
      </c>
      <c r="C29" s="15">
        <v>3.909325</v>
      </c>
      <c r="D29" s="15">
        <v>3.909325</v>
      </c>
      <c r="E29" s="15">
        <v>3.909325</v>
      </c>
      <c r="F29" s="15"/>
      <c r="G29" s="15"/>
      <c r="H29" s="15">
        <v>3.909325</v>
      </c>
      <c r="I29" s="15"/>
      <c r="J29" s="15"/>
      <c r="K29" s="15"/>
      <c r="L29" s="15"/>
      <c r="M29" s="15"/>
      <c r="N29" s="15"/>
      <c r="O29" s="15"/>
      <c r="P29" s="15"/>
      <c r="Q29" s="15"/>
    </row>
    <row r="30" ht="19.5" customHeight="1" spans="1:17">
      <c r="A30" s="225" t="s">
        <v>103</v>
      </c>
      <c r="B30" s="225" t="s">
        <v>104</v>
      </c>
      <c r="C30" s="15">
        <v>2.75283</v>
      </c>
      <c r="D30" s="15">
        <v>2.75283</v>
      </c>
      <c r="E30" s="15">
        <v>2.75283</v>
      </c>
      <c r="F30" s="15"/>
      <c r="G30" s="15"/>
      <c r="H30" s="15">
        <v>2.75283</v>
      </c>
      <c r="I30" s="15"/>
      <c r="J30" s="15"/>
      <c r="K30" s="15"/>
      <c r="L30" s="15"/>
      <c r="M30" s="15"/>
      <c r="N30" s="15"/>
      <c r="O30" s="15"/>
      <c r="P30" s="15"/>
      <c r="Q30" s="15"/>
    </row>
    <row r="31" ht="19.5" customHeight="1" spans="1:17">
      <c r="A31" s="225" t="s">
        <v>105</v>
      </c>
      <c r="B31" s="225" t="s">
        <v>106</v>
      </c>
      <c r="C31" s="15">
        <v>0.154452</v>
      </c>
      <c r="D31" s="15">
        <v>0.154452</v>
      </c>
      <c r="E31" s="15">
        <v>0.154452</v>
      </c>
      <c r="F31" s="15"/>
      <c r="G31" s="15"/>
      <c r="H31" s="15">
        <v>0.154452</v>
      </c>
      <c r="I31" s="15"/>
      <c r="J31" s="15"/>
      <c r="K31" s="15"/>
      <c r="L31" s="15"/>
      <c r="M31" s="15"/>
      <c r="N31" s="15"/>
      <c r="O31" s="15"/>
      <c r="P31" s="15"/>
      <c r="Q31" s="15"/>
    </row>
    <row r="32" ht="19.5" customHeight="1" spans="1:17">
      <c r="A32" s="13" t="s">
        <v>107</v>
      </c>
      <c r="B32" s="13" t="s">
        <v>108</v>
      </c>
      <c r="C32" s="15">
        <v>18.534326</v>
      </c>
      <c r="D32" s="15">
        <v>18.534326</v>
      </c>
      <c r="E32" s="15">
        <v>18.534326</v>
      </c>
      <c r="F32" s="15"/>
      <c r="G32" s="15"/>
      <c r="H32" s="15">
        <v>18.534326</v>
      </c>
      <c r="I32" s="15"/>
      <c r="J32" s="15"/>
      <c r="K32" s="15"/>
      <c r="L32" s="15"/>
      <c r="M32" s="15"/>
      <c r="N32" s="15"/>
      <c r="O32" s="15"/>
      <c r="P32" s="15"/>
      <c r="Q32" s="15"/>
    </row>
    <row r="33" ht="19.5" customHeight="1" spans="1:17">
      <c r="A33" s="179" t="s">
        <v>109</v>
      </c>
      <c r="B33" s="179" t="s">
        <v>110</v>
      </c>
      <c r="C33" s="15">
        <v>18.534326</v>
      </c>
      <c r="D33" s="15">
        <v>18.534326</v>
      </c>
      <c r="E33" s="15">
        <v>18.534326</v>
      </c>
      <c r="F33" s="15"/>
      <c r="G33" s="15"/>
      <c r="H33" s="15">
        <v>18.534326</v>
      </c>
      <c r="I33" s="15"/>
      <c r="J33" s="15"/>
      <c r="K33" s="15"/>
      <c r="L33" s="15"/>
      <c r="M33" s="15"/>
      <c r="N33" s="15"/>
      <c r="O33" s="15"/>
      <c r="P33" s="15"/>
      <c r="Q33" s="15"/>
    </row>
    <row r="34" ht="19.5" customHeight="1" spans="1:17">
      <c r="A34" s="225" t="s">
        <v>111</v>
      </c>
      <c r="B34" s="225" t="s">
        <v>112</v>
      </c>
      <c r="C34" s="15">
        <v>18.534326</v>
      </c>
      <c r="D34" s="15">
        <v>18.534326</v>
      </c>
      <c r="E34" s="15">
        <v>18.534326</v>
      </c>
      <c r="F34" s="15"/>
      <c r="G34" s="15"/>
      <c r="H34" s="15">
        <v>18.534326</v>
      </c>
      <c r="I34" s="15"/>
      <c r="J34" s="15"/>
      <c r="K34" s="15"/>
      <c r="L34" s="15"/>
      <c r="M34" s="15"/>
      <c r="N34" s="15"/>
      <c r="O34" s="15"/>
      <c r="P34" s="15"/>
      <c r="Q34" s="15"/>
    </row>
    <row r="35" ht="17.25" customHeight="1" spans="1:17">
      <c r="A35" s="261" t="s">
        <v>113</v>
      </c>
      <c r="B35" s="262" t="s">
        <v>113</v>
      </c>
      <c r="C35" s="15">
        <v>2637.720526</v>
      </c>
      <c r="D35" s="15">
        <v>263.780126</v>
      </c>
      <c r="E35" s="15">
        <v>263.780126</v>
      </c>
      <c r="F35" s="15">
        <v>2373.9404</v>
      </c>
      <c r="G35" s="15">
        <v>2093.9404</v>
      </c>
      <c r="H35" s="15">
        <v>2357.720526</v>
      </c>
      <c r="I35" s="15"/>
      <c r="J35" s="15"/>
      <c r="K35" s="15"/>
      <c r="L35" s="15">
        <v>280</v>
      </c>
      <c r="M35" s="15"/>
      <c r="N35" s="15"/>
      <c r="O35" s="15">
        <v>150</v>
      </c>
      <c r="P35" s="15"/>
      <c r="Q35" s="15">
        <v>130</v>
      </c>
    </row>
  </sheetData>
  <mergeCells count="13">
    <mergeCell ref="A2:Q2"/>
    <mergeCell ref="A3:N3"/>
    <mergeCell ref="D4:E4"/>
    <mergeCell ref="F4:G4"/>
    <mergeCell ref="L4:Q4"/>
    <mergeCell ref="A35:B35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workbookViewId="0">
      <selection activeCell="H14" sqref="H14"/>
    </sheetView>
  </sheetViews>
  <sheetFormatPr defaultColWidth="7.76666666666667" defaultRowHeight="14.25" customHeight="1" outlineLevelCol="3"/>
  <cols>
    <col min="1" max="1" width="43.125" style="228" customWidth="1"/>
    <col min="2" max="2" width="33.9833333333333" style="228" customWidth="1"/>
    <col min="3" max="3" width="42.5" style="228" customWidth="1"/>
    <col min="4" max="4" width="31.875" style="228" customWidth="1"/>
    <col min="5" max="5" width="7.99166666666667" style="59" customWidth="1"/>
    <col min="6" max="256" width="7.99166666666667" style="59"/>
    <col min="257" max="16384" width="7.76666666666667" style="59"/>
  </cols>
  <sheetData>
    <row r="1" s="59" customFormat="1" customHeight="1" spans="1:4">
      <c r="A1" s="229"/>
      <c r="B1" s="229"/>
      <c r="C1" s="229"/>
      <c r="D1" s="230" t="s">
        <v>114</v>
      </c>
    </row>
    <row r="2" s="59" customFormat="1" ht="31.5" customHeight="1" spans="1:4">
      <c r="A2" s="231" t="s">
        <v>115</v>
      </c>
      <c r="B2" s="232"/>
      <c r="C2" s="232"/>
      <c r="D2" s="232"/>
    </row>
    <row r="3" s="59" customFormat="1" ht="17.25" customHeight="1" spans="1:4">
      <c r="A3" s="203" t="s">
        <v>116</v>
      </c>
      <c r="B3" s="233"/>
      <c r="C3" s="233"/>
      <c r="D3" s="234" t="s">
        <v>26</v>
      </c>
    </row>
    <row r="4" s="59" customFormat="1" ht="19.5" customHeight="1" spans="1:4">
      <c r="A4" s="76" t="s">
        <v>3</v>
      </c>
      <c r="B4" s="235"/>
      <c r="C4" s="76" t="s">
        <v>4</v>
      </c>
      <c r="D4" s="235"/>
    </row>
    <row r="5" s="59" customFormat="1" ht="21.75" customHeight="1" spans="1:4">
      <c r="A5" s="236" t="s">
        <v>5</v>
      </c>
      <c r="B5" s="237" t="s">
        <v>6</v>
      </c>
      <c r="C5" s="236" t="s">
        <v>117</v>
      </c>
      <c r="D5" s="237" t="s">
        <v>6</v>
      </c>
    </row>
    <row r="6" s="59" customFormat="1" ht="17.25" customHeight="1" spans="1:4">
      <c r="A6" s="238"/>
      <c r="B6" s="239"/>
      <c r="C6" s="238"/>
      <c r="D6" s="239"/>
    </row>
    <row r="7" s="59" customFormat="1" ht="17.25" customHeight="1" spans="1:4">
      <c r="A7" s="240" t="s">
        <v>118</v>
      </c>
      <c r="B7" s="209">
        <v>2357.720526</v>
      </c>
      <c r="C7" s="241" t="s">
        <v>119</v>
      </c>
      <c r="D7" s="209">
        <v>2357.720526</v>
      </c>
    </row>
    <row r="8" s="59" customFormat="1" ht="17.25" customHeight="1" spans="1:4">
      <c r="A8" s="242" t="s">
        <v>120</v>
      </c>
      <c r="B8" s="209">
        <v>2357.720526</v>
      </c>
      <c r="C8" s="241" t="s">
        <v>121</v>
      </c>
      <c r="D8" s="243"/>
    </row>
    <row r="9" s="59" customFormat="1" ht="17.25" customHeight="1" spans="1:4">
      <c r="A9" s="242" t="s">
        <v>122</v>
      </c>
      <c r="B9" s="244"/>
      <c r="C9" s="241" t="s">
        <v>123</v>
      </c>
      <c r="D9" s="243"/>
    </row>
    <row r="10" s="59" customFormat="1" ht="17.25" customHeight="1" spans="1:4">
      <c r="A10" s="242" t="s">
        <v>124</v>
      </c>
      <c r="B10" s="244"/>
      <c r="C10" s="241" t="s">
        <v>125</v>
      </c>
      <c r="D10" s="243"/>
    </row>
    <row r="11" s="59" customFormat="1" ht="17.25" customHeight="1" spans="1:4">
      <c r="A11" s="242" t="s">
        <v>126</v>
      </c>
      <c r="B11" s="244"/>
      <c r="C11" s="241" t="s">
        <v>127</v>
      </c>
      <c r="D11" s="243"/>
    </row>
    <row r="12" s="59" customFormat="1" ht="17.25" customHeight="1" spans="1:4">
      <c r="A12" s="242" t="s">
        <v>120</v>
      </c>
      <c r="B12" s="244"/>
      <c r="C12" s="241" t="s">
        <v>128</v>
      </c>
      <c r="D12" s="243"/>
    </row>
    <row r="13" s="59" customFormat="1" ht="17.25" customHeight="1" spans="1:4">
      <c r="A13" s="245" t="s">
        <v>122</v>
      </c>
      <c r="B13" s="243"/>
      <c r="C13" s="241" t="s">
        <v>129</v>
      </c>
      <c r="D13" s="243"/>
    </row>
    <row r="14" s="59" customFormat="1" ht="17.25" customHeight="1" spans="1:4">
      <c r="A14" s="245" t="s">
        <v>124</v>
      </c>
      <c r="B14" s="243"/>
      <c r="C14" s="241" t="s">
        <v>130</v>
      </c>
      <c r="D14" s="243"/>
    </row>
    <row r="15" s="59" customFormat="1" ht="17.25" customHeight="1" spans="1:4">
      <c r="A15" s="242"/>
      <c r="B15" s="243"/>
      <c r="C15" s="241" t="s">
        <v>131</v>
      </c>
      <c r="D15" s="209">
        <v>2332.369593</v>
      </c>
    </row>
    <row r="16" s="59" customFormat="1" ht="17.25" customHeight="1" spans="1:4">
      <c r="A16" s="242"/>
      <c r="B16" s="244"/>
      <c r="C16" s="241" t="s">
        <v>132</v>
      </c>
      <c r="D16" s="209">
        <v>6.816607</v>
      </c>
    </row>
    <row r="17" s="59" customFormat="1" ht="17.25" customHeight="1" spans="1:4">
      <c r="A17" s="242"/>
      <c r="B17" s="246"/>
      <c r="C17" s="241" t="s">
        <v>133</v>
      </c>
      <c r="D17" s="243"/>
    </row>
    <row r="18" s="59" customFormat="1" ht="17.25" customHeight="1" spans="1:4">
      <c r="A18" s="245"/>
      <c r="B18" s="246"/>
      <c r="C18" s="241" t="s">
        <v>134</v>
      </c>
      <c r="D18" s="243"/>
    </row>
    <row r="19" s="59" customFormat="1" ht="17.25" customHeight="1" spans="1:4">
      <c r="A19" s="245"/>
      <c r="B19" s="247"/>
      <c r="C19" s="241" t="s">
        <v>135</v>
      </c>
      <c r="D19" s="243"/>
    </row>
    <row r="20" s="59" customFormat="1" ht="17.25" customHeight="1" spans="1:4">
      <c r="A20" s="247"/>
      <c r="B20" s="247"/>
      <c r="C20" s="241" t="s">
        <v>136</v>
      </c>
      <c r="D20" s="243"/>
    </row>
    <row r="21" s="59" customFormat="1" ht="17.25" customHeight="1" spans="1:4">
      <c r="A21" s="247"/>
      <c r="B21" s="247"/>
      <c r="C21" s="241" t="s">
        <v>137</v>
      </c>
      <c r="D21" s="243"/>
    </row>
    <row r="22" s="59" customFormat="1" ht="17.25" customHeight="1" spans="1:4">
      <c r="A22" s="247"/>
      <c r="B22" s="247"/>
      <c r="C22" s="241" t="s">
        <v>138</v>
      </c>
      <c r="D22" s="243"/>
    </row>
    <row r="23" s="59" customFormat="1" ht="17.25" customHeight="1" spans="1:4">
      <c r="A23" s="247"/>
      <c r="B23" s="247"/>
      <c r="C23" s="241" t="s">
        <v>139</v>
      </c>
      <c r="D23" s="243"/>
    </row>
    <row r="24" s="59" customFormat="1" ht="17.25" customHeight="1" spans="1:4">
      <c r="A24" s="247"/>
      <c r="B24" s="247"/>
      <c r="C24" s="241" t="s">
        <v>140</v>
      </c>
      <c r="D24" s="243"/>
    </row>
    <row r="25" s="59" customFormat="1" ht="17.25" customHeight="1" spans="1:4">
      <c r="A25" s="247"/>
      <c r="B25" s="247"/>
      <c r="C25" s="241" t="s">
        <v>141</v>
      </c>
      <c r="D25" s="243"/>
    </row>
    <row r="26" s="59" customFormat="1" ht="17.25" customHeight="1" spans="1:4">
      <c r="A26" s="247"/>
      <c r="B26" s="247"/>
      <c r="C26" s="241" t="s">
        <v>142</v>
      </c>
      <c r="D26" s="209">
        <v>18.534326</v>
      </c>
    </row>
    <row r="27" s="59" customFormat="1" ht="17.25" customHeight="1" spans="1:4">
      <c r="A27" s="247"/>
      <c r="B27" s="247"/>
      <c r="C27" s="241" t="s">
        <v>143</v>
      </c>
      <c r="D27" s="243"/>
    </row>
    <row r="28" s="59" customFormat="1" ht="17.25" customHeight="1" spans="1:4">
      <c r="A28" s="247"/>
      <c r="B28" s="247"/>
      <c r="C28" s="241" t="s">
        <v>144</v>
      </c>
      <c r="D28" s="243"/>
    </row>
    <row r="29" s="59" customFormat="1" ht="17.25" customHeight="1" spans="1:4">
      <c r="A29" s="247"/>
      <c r="B29" s="247"/>
      <c r="C29" s="241" t="s">
        <v>145</v>
      </c>
      <c r="D29" s="243"/>
    </row>
    <row r="30" s="59" customFormat="1" ht="17.25" customHeight="1" spans="1:4">
      <c r="A30" s="247"/>
      <c r="B30" s="247"/>
      <c r="C30" s="241" t="s">
        <v>146</v>
      </c>
      <c r="D30" s="243"/>
    </row>
    <row r="31" s="59" customFormat="1" customHeight="1" spans="1:4">
      <c r="A31" s="248"/>
      <c r="B31" s="246"/>
      <c r="C31" s="245" t="s">
        <v>147</v>
      </c>
      <c r="D31" s="246"/>
    </row>
    <row r="32" s="59" customFormat="1" ht="17.25" customHeight="1" spans="1:4">
      <c r="A32" s="249" t="s">
        <v>148</v>
      </c>
      <c r="B32" s="209">
        <v>2357.720526</v>
      </c>
      <c r="C32" s="248" t="s">
        <v>23</v>
      </c>
      <c r="D32" s="209">
        <v>2357.720526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5"/>
  <sheetViews>
    <sheetView showZeros="0" topLeftCell="A17" workbookViewId="0">
      <selection activeCell="B29" sqref="B29:C2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19"/>
      <c r="F1" s="220"/>
      <c r="G1" s="41" t="s">
        <v>149</v>
      </c>
    </row>
    <row r="2" ht="39" customHeight="1" spans="1:7">
      <c r="A2" s="127" t="s">
        <v>150</v>
      </c>
      <c r="B2" s="127"/>
      <c r="C2" s="127"/>
      <c r="D2" s="127"/>
      <c r="E2" s="127"/>
      <c r="F2" s="127"/>
      <c r="G2" s="127"/>
    </row>
    <row r="3" ht="18" customHeight="1" spans="1:7">
      <c r="A3" s="4" t="str">
        <f>"单位名称："&amp;"罗平县退役军人事务局"</f>
        <v>单位名称：罗平县退役军人事务局</v>
      </c>
      <c r="F3" s="123"/>
      <c r="G3" s="308" t="s">
        <v>2</v>
      </c>
    </row>
    <row r="4" ht="20.25" customHeight="1" spans="1:7">
      <c r="A4" s="221" t="s">
        <v>151</v>
      </c>
      <c r="B4" s="222"/>
      <c r="C4" s="140" t="s">
        <v>29</v>
      </c>
      <c r="D4" s="223" t="s">
        <v>48</v>
      </c>
      <c r="E4" s="10"/>
      <c r="F4" s="10"/>
      <c r="G4" s="10" t="s">
        <v>49</v>
      </c>
    </row>
    <row r="5" ht="20.25" customHeight="1" spans="1:7">
      <c r="A5" s="224" t="s">
        <v>46</v>
      </c>
      <c r="B5" s="224" t="s">
        <v>47</v>
      </c>
      <c r="C5" s="10"/>
      <c r="D5" s="134" t="s">
        <v>31</v>
      </c>
      <c r="E5" s="134" t="s">
        <v>152</v>
      </c>
      <c r="F5" s="134" t="s">
        <v>153</v>
      </c>
      <c r="G5" s="10"/>
    </row>
    <row r="6" ht="13.5" customHeight="1" spans="1:7">
      <c r="A6" s="224" t="s">
        <v>154</v>
      </c>
      <c r="B6" s="224" t="s">
        <v>155</v>
      </c>
      <c r="C6" s="224" t="s">
        <v>156</v>
      </c>
      <c r="D6" s="133" t="s">
        <v>157</v>
      </c>
      <c r="E6" s="133" t="s">
        <v>158</v>
      </c>
      <c r="F6" s="133" t="s">
        <v>159</v>
      </c>
      <c r="G6" s="187">
        <v>7</v>
      </c>
    </row>
    <row r="7" ht="18" customHeight="1" spans="1:7">
      <c r="A7" s="13" t="s">
        <v>57</v>
      </c>
      <c r="B7" s="13" t="s">
        <v>58</v>
      </c>
      <c r="C7" s="15">
        <v>2332.369593</v>
      </c>
      <c r="D7" s="15">
        <v>238.429193</v>
      </c>
      <c r="E7" s="15">
        <v>210.207469</v>
      </c>
      <c r="F7" s="15">
        <v>28.221724</v>
      </c>
      <c r="G7" s="15">
        <v>2093.9404</v>
      </c>
    </row>
    <row r="8" ht="18" customHeight="1" spans="1:7">
      <c r="A8" s="179" t="s">
        <v>59</v>
      </c>
      <c r="B8" s="179" t="s">
        <v>60</v>
      </c>
      <c r="C8" s="15">
        <v>40.676169</v>
      </c>
      <c r="D8" s="15">
        <v>40.676169</v>
      </c>
      <c r="E8" s="15">
        <v>40.636169</v>
      </c>
      <c r="F8" s="15">
        <v>0.04</v>
      </c>
      <c r="G8" s="15"/>
    </row>
    <row r="9" ht="18" customHeight="1" spans="1:7">
      <c r="A9" s="225" t="s">
        <v>61</v>
      </c>
      <c r="B9" s="225" t="s">
        <v>62</v>
      </c>
      <c r="C9" s="15">
        <v>2.23738</v>
      </c>
      <c r="D9" s="15">
        <v>2.23738</v>
      </c>
      <c r="E9" s="15">
        <v>2.19738</v>
      </c>
      <c r="F9" s="15">
        <v>0.04</v>
      </c>
      <c r="G9" s="15"/>
    </row>
    <row r="10" ht="18" customHeight="1" spans="1:7">
      <c r="A10" s="225" t="s">
        <v>63</v>
      </c>
      <c r="B10" s="225" t="s">
        <v>64</v>
      </c>
      <c r="C10" s="15">
        <v>25.625859</v>
      </c>
      <c r="D10" s="15">
        <v>25.625859</v>
      </c>
      <c r="E10" s="15">
        <v>25.625859</v>
      </c>
      <c r="F10" s="15"/>
      <c r="G10" s="15"/>
    </row>
    <row r="11" ht="18" customHeight="1" spans="1:7">
      <c r="A11" s="225" t="s">
        <v>65</v>
      </c>
      <c r="B11" s="225" t="s">
        <v>66</v>
      </c>
      <c r="C11" s="15">
        <v>12.81293</v>
      </c>
      <c r="D11" s="15">
        <v>12.81293</v>
      </c>
      <c r="E11" s="15">
        <v>12.81293</v>
      </c>
      <c r="F11" s="15"/>
      <c r="G11" s="15"/>
    </row>
    <row r="12" ht="18" customHeight="1" spans="1:7">
      <c r="A12" s="179" t="s">
        <v>67</v>
      </c>
      <c r="B12" s="179" t="s">
        <v>68</v>
      </c>
      <c r="C12" s="15">
        <v>944.74</v>
      </c>
      <c r="D12" s="15"/>
      <c r="E12" s="15"/>
      <c r="F12" s="15"/>
      <c r="G12" s="15">
        <v>944.74</v>
      </c>
    </row>
    <row r="13" ht="18" customHeight="1" spans="1:7">
      <c r="A13" s="225" t="s">
        <v>69</v>
      </c>
      <c r="B13" s="225" t="s">
        <v>70</v>
      </c>
      <c r="C13" s="15">
        <v>715.63</v>
      </c>
      <c r="D13" s="15"/>
      <c r="E13" s="15"/>
      <c r="F13" s="15"/>
      <c r="G13" s="15">
        <v>715.63</v>
      </c>
    </row>
    <row r="14" ht="18" customHeight="1" spans="1:7">
      <c r="A14" s="225" t="s">
        <v>71</v>
      </c>
      <c r="B14" s="225" t="s">
        <v>72</v>
      </c>
      <c r="C14" s="15">
        <v>210.43</v>
      </c>
      <c r="D14" s="15"/>
      <c r="E14" s="15"/>
      <c r="F14" s="15"/>
      <c r="G14" s="15">
        <v>210.43</v>
      </c>
    </row>
    <row r="15" ht="18" customHeight="1" spans="1:7">
      <c r="A15" s="225" t="s">
        <v>73</v>
      </c>
      <c r="B15" s="225" t="s">
        <v>74</v>
      </c>
      <c r="C15" s="15">
        <v>8</v>
      </c>
      <c r="D15" s="15"/>
      <c r="E15" s="15"/>
      <c r="F15" s="15"/>
      <c r="G15" s="15">
        <v>8</v>
      </c>
    </row>
    <row r="16" ht="18" customHeight="1" spans="1:7">
      <c r="A16" s="225" t="s">
        <v>75</v>
      </c>
      <c r="B16" s="225" t="s">
        <v>76</v>
      </c>
      <c r="C16" s="15">
        <v>10.68</v>
      </c>
      <c r="D16" s="15"/>
      <c r="E16" s="15"/>
      <c r="F16" s="15"/>
      <c r="G16" s="15">
        <v>10.68</v>
      </c>
    </row>
    <row r="17" ht="18" customHeight="1" spans="1:7">
      <c r="A17" s="179" t="s">
        <v>77</v>
      </c>
      <c r="B17" s="179" t="s">
        <v>78</v>
      </c>
      <c r="C17" s="15">
        <v>1123.2004</v>
      </c>
      <c r="D17" s="15"/>
      <c r="E17" s="15"/>
      <c r="F17" s="15"/>
      <c r="G17" s="15">
        <v>1123.2004</v>
      </c>
    </row>
    <row r="18" ht="18" customHeight="1" spans="1:7">
      <c r="A18" s="225" t="s">
        <v>79</v>
      </c>
      <c r="B18" s="225" t="s">
        <v>80</v>
      </c>
      <c r="C18" s="15">
        <v>666.0004</v>
      </c>
      <c r="D18" s="15"/>
      <c r="E18" s="15"/>
      <c r="F18" s="15"/>
      <c r="G18" s="15">
        <v>666.0004</v>
      </c>
    </row>
    <row r="19" ht="18" customHeight="1" spans="1:7">
      <c r="A19" s="225" t="s">
        <v>81</v>
      </c>
      <c r="B19" s="225" t="s">
        <v>82</v>
      </c>
      <c r="C19" s="15">
        <v>270</v>
      </c>
      <c r="D19" s="15"/>
      <c r="E19" s="15"/>
      <c r="F19" s="15"/>
      <c r="G19" s="15">
        <v>270</v>
      </c>
    </row>
    <row r="20" ht="18" customHeight="1" spans="1:7">
      <c r="A20" s="225" t="s">
        <v>83</v>
      </c>
      <c r="B20" s="225" t="s">
        <v>84</v>
      </c>
      <c r="C20" s="15">
        <v>97.2</v>
      </c>
      <c r="D20" s="15"/>
      <c r="E20" s="15"/>
      <c r="F20" s="15"/>
      <c r="G20" s="15">
        <v>97.2</v>
      </c>
    </row>
    <row r="21" ht="18" customHeight="1" spans="1:7">
      <c r="A21" s="225" t="s">
        <v>85</v>
      </c>
      <c r="B21" s="225" t="s">
        <v>86</v>
      </c>
      <c r="C21" s="15">
        <v>30</v>
      </c>
      <c r="D21" s="15"/>
      <c r="E21" s="15"/>
      <c r="F21" s="15"/>
      <c r="G21" s="15">
        <v>30</v>
      </c>
    </row>
    <row r="22" ht="18" customHeight="1" spans="1:7">
      <c r="A22" s="225" t="s">
        <v>87</v>
      </c>
      <c r="B22" s="225" t="s">
        <v>88</v>
      </c>
      <c r="C22" s="15">
        <v>60</v>
      </c>
      <c r="D22" s="15"/>
      <c r="E22" s="15"/>
      <c r="F22" s="15"/>
      <c r="G22" s="15">
        <v>60</v>
      </c>
    </row>
    <row r="23" ht="18" customHeight="1" spans="1:7">
      <c r="A23" s="179" t="s">
        <v>89</v>
      </c>
      <c r="B23" s="179" t="s">
        <v>90</v>
      </c>
      <c r="C23" s="15">
        <v>223.753024</v>
      </c>
      <c r="D23" s="15">
        <v>197.753024</v>
      </c>
      <c r="E23" s="15">
        <v>169.5713</v>
      </c>
      <c r="F23" s="15">
        <v>28.181724</v>
      </c>
      <c r="G23" s="15">
        <v>26</v>
      </c>
    </row>
    <row r="24" ht="18" customHeight="1" spans="1:7">
      <c r="A24" s="225" t="s">
        <v>91</v>
      </c>
      <c r="B24" s="225" t="s">
        <v>92</v>
      </c>
      <c r="C24" s="15">
        <v>197.753024</v>
      </c>
      <c r="D24" s="15">
        <v>197.753024</v>
      </c>
      <c r="E24" s="15">
        <v>169.5713</v>
      </c>
      <c r="F24" s="15">
        <v>28.181724</v>
      </c>
      <c r="G24" s="15"/>
    </row>
    <row r="25" ht="18" customHeight="1" spans="1:7">
      <c r="A25" s="225" t="s">
        <v>93</v>
      </c>
      <c r="B25" s="225" t="s">
        <v>94</v>
      </c>
      <c r="C25" s="15">
        <v>18</v>
      </c>
      <c r="D25" s="15"/>
      <c r="E25" s="15"/>
      <c r="F25" s="15"/>
      <c r="G25" s="15">
        <v>18</v>
      </c>
    </row>
    <row r="26" ht="18" customHeight="1" spans="1:7">
      <c r="A26" s="225" t="s">
        <v>95</v>
      </c>
      <c r="B26" s="225" t="s">
        <v>96</v>
      </c>
      <c r="C26" s="15">
        <v>8</v>
      </c>
      <c r="D26" s="15"/>
      <c r="E26" s="15"/>
      <c r="F26" s="15"/>
      <c r="G26" s="15">
        <v>8</v>
      </c>
    </row>
    <row r="27" ht="18" customHeight="1" spans="1:7">
      <c r="A27" s="13" t="s">
        <v>97</v>
      </c>
      <c r="B27" s="13" t="s">
        <v>98</v>
      </c>
      <c r="C27" s="15">
        <v>6.816607</v>
      </c>
      <c r="D27" s="15">
        <v>6.816607</v>
      </c>
      <c r="E27" s="15">
        <v>6.816607</v>
      </c>
      <c r="F27" s="15"/>
      <c r="G27" s="15"/>
    </row>
    <row r="28" ht="18" customHeight="1" spans="1:7">
      <c r="A28" s="179" t="s">
        <v>99</v>
      </c>
      <c r="B28" s="179" t="s">
        <v>100</v>
      </c>
      <c r="C28" s="15">
        <v>6.816607</v>
      </c>
      <c r="D28" s="15">
        <v>6.816607</v>
      </c>
      <c r="E28" s="15">
        <v>6.816607</v>
      </c>
      <c r="F28" s="15"/>
      <c r="G28" s="15"/>
    </row>
    <row r="29" ht="18" customHeight="1" spans="1:7">
      <c r="A29" s="225" t="s">
        <v>101</v>
      </c>
      <c r="B29" s="225" t="s">
        <v>102</v>
      </c>
      <c r="C29" s="15">
        <v>3.909325</v>
      </c>
      <c r="D29" s="15">
        <v>3.909325</v>
      </c>
      <c r="E29" s="15">
        <v>3.909325</v>
      </c>
      <c r="F29" s="15"/>
      <c r="G29" s="15"/>
    </row>
    <row r="30" ht="18" customHeight="1" spans="1:7">
      <c r="A30" s="225" t="s">
        <v>103</v>
      </c>
      <c r="B30" s="225" t="s">
        <v>104</v>
      </c>
      <c r="C30" s="15">
        <v>2.75283</v>
      </c>
      <c r="D30" s="15">
        <v>2.75283</v>
      </c>
      <c r="E30" s="15">
        <v>2.75283</v>
      </c>
      <c r="F30" s="15"/>
      <c r="G30" s="15"/>
    </row>
    <row r="31" ht="18" customHeight="1" spans="1:7">
      <c r="A31" s="225" t="s">
        <v>105</v>
      </c>
      <c r="B31" s="225" t="s">
        <v>106</v>
      </c>
      <c r="C31" s="15">
        <v>0.154452</v>
      </c>
      <c r="D31" s="15">
        <v>0.154452</v>
      </c>
      <c r="E31" s="15">
        <v>0.154452</v>
      </c>
      <c r="F31" s="15"/>
      <c r="G31" s="15"/>
    </row>
    <row r="32" ht="18" customHeight="1" spans="1:7">
      <c r="A32" s="13" t="s">
        <v>107</v>
      </c>
      <c r="B32" s="13" t="s">
        <v>108</v>
      </c>
      <c r="C32" s="15">
        <v>18.534326</v>
      </c>
      <c r="D32" s="15">
        <v>18.534326</v>
      </c>
      <c r="E32" s="15">
        <v>18.534326</v>
      </c>
      <c r="F32" s="15"/>
      <c r="G32" s="15"/>
    </row>
    <row r="33" ht="18" customHeight="1" spans="1:7">
      <c r="A33" s="179" t="s">
        <v>109</v>
      </c>
      <c r="B33" s="179" t="s">
        <v>110</v>
      </c>
      <c r="C33" s="15">
        <v>18.534326</v>
      </c>
      <c r="D33" s="15">
        <v>18.534326</v>
      </c>
      <c r="E33" s="15">
        <v>18.534326</v>
      </c>
      <c r="F33" s="15"/>
      <c r="G33" s="15"/>
    </row>
    <row r="34" ht="18" customHeight="1" spans="1:7">
      <c r="A34" s="225" t="s">
        <v>111</v>
      </c>
      <c r="B34" s="225" t="s">
        <v>112</v>
      </c>
      <c r="C34" s="15">
        <v>18.534326</v>
      </c>
      <c r="D34" s="15">
        <v>18.534326</v>
      </c>
      <c r="E34" s="15">
        <v>18.534326</v>
      </c>
      <c r="F34" s="15"/>
      <c r="G34" s="15"/>
    </row>
    <row r="35" ht="18" customHeight="1" spans="1:7">
      <c r="A35" s="226" t="s">
        <v>113</v>
      </c>
      <c r="B35" s="227" t="s">
        <v>113</v>
      </c>
      <c r="C35" s="15">
        <v>2357.720526</v>
      </c>
      <c r="D35" s="15">
        <v>263.780126</v>
      </c>
      <c r="E35" s="15">
        <v>235.558402</v>
      </c>
      <c r="F35" s="15">
        <v>28.221724</v>
      </c>
      <c r="G35" s="15">
        <v>2093.9404</v>
      </c>
    </row>
  </sheetData>
  <mergeCells count="7">
    <mergeCell ref="A2:G2"/>
    <mergeCell ref="A3:E3"/>
    <mergeCell ref="A4:B4"/>
    <mergeCell ref="D4:F4"/>
    <mergeCell ref="A35:B35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workbookViewId="0">
      <selection activeCell="I24" sqref="I24"/>
    </sheetView>
  </sheetViews>
  <sheetFormatPr defaultColWidth="7.625" defaultRowHeight="12.75"/>
  <cols>
    <col min="1" max="2" width="7.625" style="198"/>
    <col min="3" max="3" width="28.5" style="198" customWidth="1"/>
    <col min="4" max="4" width="12.625" style="198" customWidth="1"/>
    <col min="5" max="5" width="9.45833333333333" style="198" customWidth="1"/>
    <col min="6" max="6" width="9.625" style="198" customWidth="1"/>
    <col min="7" max="7" width="10.5" style="198" customWidth="1"/>
    <col min="8" max="8" width="9.45833333333333" style="198"/>
    <col min="9" max="9" width="9.25" style="198" customWidth="1"/>
    <col min="10" max="10" width="9.45833333333333" style="198"/>
    <col min="11" max="11" width="8.86666666666667" style="198" customWidth="1"/>
    <col min="12" max="12" width="7.625" style="198"/>
    <col min="13" max="13" width="9.125" style="198" customWidth="1"/>
    <col min="14" max="14" width="7.375" style="198" customWidth="1"/>
    <col min="15" max="15" width="7.625" style="198"/>
    <col min="16" max="16" width="22.125" style="198" customWidth="1"/>
    <col min="17" max="17" width="11.75" style="198" customWidth="1"/>
    <col min="18" max="18" width="10.125" style="198" customWidth="1"/>
    <col min="19" max="19" width="11.4916666666667" style="198" customWidth="1"/>
    <col min="20" max="20" width="12.625" style="198" customWidth="1"/>
    <col min="21" max="21" width="9" style="198" customWidth="1"/>
    <col min="22" max="22" width="7.625" style="198"/>
    <col min="23" max="23" width="10.25" style="198" customWidth="1"/>
    <col min="24" max="26" width="7.625" style="198"/>
    <col min="27" max="27" width="8.375" style="198"/>
    <col min="28" max="16384" width="7.625" style="198"/>
  </cols>
  <sheetData>
    <row r="1" s="194" customFormat="1" ht="12" spans="1:26">
      <c r="A1" s="199"/>
      <c r="B1" s="200"/>
      <c r="C1" s="199"/>
      <c r="D1" s="199"/>
      <c r="E1" s="201"/>
      <c r="F1" s="201"/>
      <c r="G1" s="201"/>
      <c r="H1" s="201"/>
      <c r="I1" s="201"/>
      <c r="J1" s="201"/>
      <c r="K1" s="201"/>
      <c r="L1" s="201"/>
      <c r="M1" s="201"/>
      <c r="N1" s="199"/>
      <c r="O1" s="200"/>
      <c r="Q1" s="199"/>
      <c r="R1" s="201"/>
      <c r="S1" s="201"/>
      <c r="T1" s="201"/>
      <c r="U1" s="201"/>
      <c r="V1" s="201"/>
      <c r="W1" s="213"/>
      <c r="X1" s="201"/>
      <c r="Z1" s="63" t="s">
        <v>160</v>
      </c>
    </row>
    <row r="2" s="194" customFormat="1" ht="39" customHeight="1" spans="1:26">
      <c r="A2" s="202" t="s">
        <v>161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14"/>
      <c r="Y2" s="214"/>
      <c r="Z2" s="214"/>
    </row>
    <row r="3" s="195" customFormat="1" ht="19.5" customHeight="1" spans="1:26">
      <c r="A3" s="203" t="s">
        <v>116</v>
      </c>
      <c r="B3" s="204"/>
      <c r="C3" s="61"/>
      <c r="D3" s="61"/>
      <c r="E3" s="61"/>
      <c r="F3" s="205"/>
      <c r="G3" s="205"/>
      <c r="H3" s="205"/>
      <c r="I3" s="205"/>
      <c r="J3" s="205"/>
      <c r="K3" s="205"/>
      <c r="L3" s="205"/>
      <c r="M3" s="205"/>
      <c r="N3" s="210"/>
      <c r="O3" s="211"/>
      <c r="P3" s="210"/>
      <c r="Q3" s="210"/>
      <c r="R3" s="205"/>
      <c r="S3" s="205"/>
      <c r="T3" s="205"/>
      <c r="U3" s="205"/>
      <c r="V3" s="205"/>
      <c r="W3" s="215"/>
      <c r="X3" s="205"/>
      <c r="Z3" s="215" t="s">
        <v>26</v>
      </c>
    </row>
    <row r="4" s="195" customFormat="1" ht="18" customHeight="1" spans="1:26">
      <c r="A4" s="206" t="s">
        <v>162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12"/>
      <c r="N4" s="206" t="s">
        <v>4</v>
      </c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12"/>
    </row>
    <row r="5" s="195" customFormat="1" ht="18" customHeight="1" spans="1:26">
      <c r="A5" s="208" t="s">
        <v>163</v>
      </c>
      <c r="B5" s="208"/>
      <c r="C5" s="208"/>
      <c r="D5" s="208" t="s">
        <v>29</v>
      </c>
      <c r="E5" s="208" t="s">
        <v>32</v>
      </c>
      <c r="F5" s="208"/>
      <c r="G5" s="208"/>
      <c r="H5" s="208" t="s">
        <v>33</v>
      </c>
      <c r="I5" s="208"/>
      <c r="J5" s="208"/>
      <c r="K5" s="208" t="s">
        <v>34</v>
      </c>
      <c r="L5" s="208"/>
      <c r="M5" s="208"/>
      <c r="N5" s="208" t="s">
        <v>164</v>
      </c>
      <c r="O5" s="208"/>
      <c r="P5" s="208"/>
      <c r="Q5" s="208" t="s">
        <v>29</v>
      </c>
      <c r="R5" s="208" t="s">
        <v>32</v>
      </c>
      <c r="S5" s="208"/>
      <c r="T5" s="208"/>
      <c r="U5" s="208" t="s">
        <v>33</v>
      </c>
      <c r="V5" s="208"/>
      <c r="W5" s="208"/>
      <c r="X5" s="206" t="s">
        <v>34</v>
      </c>
      <c r="Y5" s="207"/>
      <c r="Z5" s="212"/>
    </row>
    <row r="6" s="195" customFormat="1" ht="18" customHeight="1" spans="1:26">
      <c r="A6" s="208" t="s">
        <v>165</v>
      </c>
      <c r="B6" s="208" t="s">
        <v>166</v>
      </c>
      <c r="C6" s="208" t="s">
        <v>47</v>
      </c>
      <c r="D6" s="208"/>
      <c r="E6" s="208" t="s">
        <v>31</v>
      </c>
      <c r="F6" s="208" t="s">
        <v>48</v>
      </c>
      <c r="G6" s="208" t="s">
        <v>49</v>
      </c>
      <c r="H6" s="208" t="s">
        <v>31</v>
      </c>
      <c r="I6" s="208" t="s">
        <v>48</v>
      </c>
      <c r="J6" s="208" t="s">
        <v>49</v>
      </c>
      <c r="K6" s="208" t="s">
        <v>31</v>
      </c>
      <c r="L6" s="208" t="s">
        <v>48</v>
      </c>
      <c r="M6" s="208" t="s">
        <v>49</v>
      </c>
      <c r="N6" s="208" t="s">
        <v>165</v>
      </c>
      <c r="O6" s="208" t="s">
        <v>166</v>
      </c>
      <c r="P6" s="208" t="s">
        <v>47</v>
      </c>
      <c r="Q6" s="208"/>
      <c r="R6" s="208" t="s">
        <v>31</v>
      </c>
      <c r="S6" s="208" t="s">
        <v>48</v>
      </c>
      <c r="T6" s="208" t="s">
        <v>49</v>
      </c>
      <c r="U6" s="208" t="s">
        <v>31</v>
      </c>
      <c r="V6" s="208" t="s">
        <v>48</v>
      </c>
      <c r="W6" s="208" t="s">
        <v>49</v>
      </c>
      <c r="X6" s="216" t="s">
        <v>31</v>
      </c>
      <c r="Y6" s="216" t="s">
        <v>48</v>
      </c>
      <c r="Z6" s="216" t="s">
        <v>49</v>
      </c>
    </row>
    <row r="7" s="195" customFormat="1" ht="13" customHeight="1" spans="1:26">
      <c r="A7" s="208" t="s">
        <v>154</v>
      </c>
      <c r="B7" s="208" t="s">
        <v>155</v>
      </c>
      <c r="C7" s="208" t="s">
        <v>156</v>
      </c>
      <c r="D7" s="208" t="s">
        <v>157</v>
      </c>
      <c r="E7" s="208" t="s">
        <v>158</v>
      </c>
      <c r="F7" s="208" t="s">
        <v>159</v>
      </c>
      <c r="G7" s="208" t="s">
        <v>167</v>
      </c>
      <c r="H7" s="208" t="s">
        <v>168</v>
      </c>
      <c r="I7" s="208" t="s">
        <v>169</v>
      </c>
      <c r="J7" s="208" t="s">
        <v>170</v>
      </c>
      <c r="K7" s="208" t="s">
        <v>171</v>
      </c>
      <c r="L7" s="208" t="s">
        <v>172</v>
      </c>
      <c r="M7" s="208" t="s">
        <v>173</v>
      </c>
      <c r="N7" s="208" t="s">
        <v>174</v>
      </c>
      <c r="O7" s="208" t="s">
        <v>175</v>
      </c>
      <c r="P7" s="208" t="s">
        <v>176</v>
      </c>
      <c r="Q7" s="208" t="s">
        <v>177</v>
      </c>
      <c r="R7" s="208" t="s">
        <v>178</v>
      </c>
      <c r="S7" s="208" t="s">
        <v>179</v>
      </c>
      <c r="T7" s="208" t="s">
        <v>180</v>
      </c>
      <c r="U7" s="208" t="s">
        <v>181</v>
      </c>
      <c r="V7" s="208" t="s">
        <v>182</v>
      </c>
      <c r="W7" s="208" t="s">
        <v>183</v>
      </c>
      <c r="X7" s="217" t="s">
        <v>184</v>
      </c>
      <c r="Y7" s="217" t="s">
        <v>185</v>
      </c>
      <c r="Z7" s="217" t="s">
        <v>186</v>
      </c>
    </row>
    <row r="8" s="196" customFormat="1" ht="18" customHeight="1" spans="1:26">
      <c r="A8" s="208" t="s">
        <v>187</v>
      </c>
      <c r="B8" s="208" t="s">
        <v>188</v>
      </c>
      <c r="C8" s="208" t="s">
        <v>189</v>
      </c>
      <c r="D8" s="208">
        <f t="shared" ref="D8:D10" si="0">E8+H8+K8</f>
        <v>162.086608</v>
      </c>
      <c r="E8" s="208">
        <f t="shared" ref="E8:E60" si="1">F8+G8</f>
        <v>162.086608</v>
      </c>
      <c r="F8" s="208">
        <f>SUM(F9:F12)</f>
        <v>162.086608</v>
      </c>
      <c r="G8" s="208">
        <f>SUM(G9:G12)</f>
        <v>0</v>
      </c>
      <c r="H8" s="208"/>
      <c r="I8" s="208"/>
      <c r="J8" s="208"/>
      <c r="K8" s="208"/>
      <c r="L8" s="208"/>
      <c r="M8" s="208"/>
      <c r="N8" s="208" t="s">
        <v>190</v>
      </c>
      <c r="O8" s="208" t="s">
        <v>188</v>
      </c>
      <c r="P8" s="208" t="s">
        <v>191</v>
      </c>
      <c r="Q8" s="208">
        <f t="shared" ref="Q8:Q71" si="2">R8</f>
        <v>233.36</v>
      </c>
      <c r="R8" s="208">
        <f t="shared" ref="R8:R21" si="3">S8+T8</f>
        <v>233.36</v>
      </c>
      <c r="S8" s="208">
        <f>SUM(S9:S20)</f>
        <v>233.36</v>
      </c>
      <c r="T8" s="208">
        <f>SUM(T9:T20)</f>
        <v>0</v>
      </c>
      <c r="U8" s="208"/>
      <c r="V8" s="208"/>
      <c r="W8" s="208"/>
      <c r="X8" s="208"/>
      <c r="Y8" s="208"/>
      <c r="Z8" s="218"/>
    </row>
    <row r="9" s="197" customFormat="1" ht="18" customHeight="1" spans="1:26">
      <c r="A9" s="208" t="s">
        <v>188</v>
      </c>
      <c r="B9" s="208" t="s">
        <v>192</v>
      </c>
      <c r="C9" s="208" t="s">
        <v>193</v>
      </c>
      <c r="D9" s="208">
        <f t="shared" si="0"/>
        <v>101.1171</v>
      </c>
      <c r="E9" s="208">
        <f t="shared" si="1"/>
        <v>101.1171</v>
      </c>
      <c r="F9" s="208">
        <v>101.1171</v>
      </c>
      <c r="G9" s="208"/>
      <c r="H9" s="208"/>
      <c r="I9" s="208"/>
      <c r="J9" s="208"/>
      <c r="K9" s="208"/>
      <c r="L9" s="208"/>
      <c r="M9" s="208"/>
      <c r="N9" s="208" t="s">
        <v>188</v>
      </c>
      <c r="O9" s="208" t="s">
        <v>192</v>
      </c>
      <c r="P9" s="208" t="s">
        <v>194</v>
      </c>
      <c r="Q9" s="208">
        <f t="shared" si="2"/>
        <v>68.51</v>
      </c>
      <c r="R9" s="208">
        <f t="shared" si="3"/>
        <v>68.51</v>
      </c>
      <c r="S9" s="208">
        <v>68.51</v>
      </c>
      <c r="T9" s="208"/>
      <c r="U9" s="208"/>
      <c r="V9" s="208"/>
      <c r="W9" s="208"/>
      <c r="X9" s="208"/>
      <c r="Y9" s="208"/>
      <c r="Z9" s="218"/>
    </row>
    <row r="10" s="198" customFormat="1" ht="13.5" spans="1:26">
      <c r="A10" s="208" t="s">
        <v>188</v>
      </c>
      <c r="B10" s="208" t="s">
        <v>195</v>
      </c>
      <c r="C10" s="208" t="s">
        <v>196</v>
      </c>
      <c r="D10" s="208">
        <f t="shared" si="0"/>
        <v>42.435182</v>
      </c>
      <c r="E10" s="208">
        <f t="shared" si="1"/>
        <v>42.435182</v>
      </c>
      <c r="F10" s="208">
        <v>42.435182</v>
      </c>
      <c r="G10" s="208"/>
      <c r="H10" s="208"/>
      <c r="I10" s="208"/>
      <c r="J10" s="208"/>
      <c r="K10" s="208"/>
      <c r="L10" s="208"/>
      <c r="M10" s="208"/>
      <c r="N10" s="208" t="s">
        <v>188</v>
      </c>
      <c r="O10" s="208" t="s">
        <v>195</v>
      </c>
      <c r="P10" s="208" t="s">
        <v>197</v>
      </c>
      <c r="Q10" s="208">
        <f t="shared" si="2"/>
        <v>75.17</v>
      </c>
      <c r="R10" s="208">
        <f t="shared" si="3"/>
        <v>75.17</v>
      </c>
      <c r="S10" s="208">
        <v>75.17</v>
      </c>
      <c r="T10" s="208"/>
      <c r="U10" s="208"/>
      <c r="V10" s="208"/>
      <c r="W10" s="208"/>
      <c r="X10" s="208"/>
      <c r="Y10" s="208"/>
      <c r="Z10" s="218"/>
    </row>
    <row r="11" s="198" customFormat="1" ht="13.5" spans="1:26">
      <c r="A11" s="208" t="s">
        <v>188</v>
      </c>
      <c r="B11" s="208" t="s">
        <v>198</v>
      </c>
      <c r="C11" s="208" t="s">
        <v>199</v>
      </c>
      <c r="D11" s="208">
        <f t="shared" ref="D11:D74" si="4">E11</f>
        <v>18.534326</v>
      </c>
      <c r="E11" s="208">
        <f t="shared" si="1"/>
        <v>18.534326</v>
      </c>
      <c r="F11" s="208">
        <v>18.534326</v>
      </c>
      <c r="G11" s="208"/>
      <c r="H11" s="208" t="s">
        <v>188</v>
      </c>
      <c r="I11" s="208"/>
      <c r="J11" s="208"/>
      <c r="K11" s="208" t="s">
        <v>188</v>
      </c>
      <c r="L11" s="208"/>
      <c r="M11" s="208"/>
      <c r="N11" s="208" t="s">
        <v>188</v>
      </c>
      <c r="O11" s="208" t="s">
        <v>198</v>
      </c>
      <c r="P11" s="208" t="s">
        <v>200</v>
      </c>
      <c r="Q11" s="208">
        <f t="shared" si="2"/>
        <v>3.96</v>
      </c>
      <c r="R11" s="208">
        <f t="shared" si="3"/>
        <v>3.96</v>
      </c>
      <c r="S11" s="208">
        <v>3.96</v>
      </c>
      <c r="T11" s="208"/>
      <c r="U11" s="208"/>
      <c r="V11" s="208"/>
      <c r="W11" s="208"/>
      <c r="X11" s="208"/>
      <c r="Y11" s="208"/>
      <c r="Z11" s="218"/>
    </row>
    <row r="12" s="198" customFormat="1" ht="13.5" spans="1:26">
      <c r="A12" s="208" t="s">
        <v>188</v>
      </c>
      <c r="B12" s="208" t="s">
        <v>201</v>
      </c>
      <c r="C12" s="208" t="s">
        <v>202</v>
      </c>
      <c r="D12" s="208">
        <f t="shared" si="4"/>
        <v>0</v>
      </c>
      <c r="E12" s="208">
        <f t="shared" si="1"/>
        <v>0</v>
      </c>
      <c r="F12" s="208"/>
      <c r="G12" s="208"/>
      <c r="H12" s="208" t="s">
        <v>188</v>
      </c>
      <c r="I12" s="208"/>
      <c r="J12" s="208"/>
      <c r="K12" s="208" t="s">
        <v>188</v>
      </c>
      <c r="L12" s="208"/>
      <c r="M12" s="208"/>
      <c r="N12" s="208" t="s">
        <v>188</v>
      </c>
      <c r="O12" s="208" t="s">
        <v>203</v>
      </c>
      <c r="P12" s="208" t="s">
        <v>204</v>
      </c>
      <c r="Q12" s="208">
        <f t="shared" si="2"/>
        <v>0</v>
      </c>
      <c r="R12" s="208">
        <f t="shared" si="3"/>
        <v>0</v>
      </c>
      <c r="S12" s="208"/>
      <c r="T12" s="208"/>
      <c r="U12" s="208" t="s">
        <v>188</v>
      </c>
      <c r="V12" s="208"/>
      <c r="W12" s="208"/>
      <c r="X12" s="208" t="s">
        <v>188</v>
      </c>
      <c r="Y12" s="208"/>
      <c r="Z12" s="218"/>
    </row>
    <row r="13" s="198" customFormat="1" ht="13.5" spans="1:26">
      <c r="A13" s="208" t="s">
        <v>205</v>
      </c>
      <c r="B13" s="208" t="s">
        <v>188</v>
      </c>
      <c r="C13" s="208" t="s">
        <v>206</v>
      </c>
      <c r="D13" s="208">
        <f t="shared" si="4"/>
        <v>133.421724</v>
      </c>
      <c r="E13" s="208">
        <f t="shared" si="1"/>
        <v>133.421724</v>
      </c>
      <c r="F13" s="208">
        <f>SUM(F14:F23)</f>
        <v>28.221724</v>
      </c>
      <c r="G13" s="208">
        <f>SUM(G14:G23)</f>
        <v>105.2</v>
      </c>
      <c r="H13" s="208" t="s">
        <v>188</v>
      </c>
      <c r="I13" s="208"/>
      <c r="J13" s="208"/>
      <c r="K13" s="208" t="s">
        <v>188</v>
      </c>
      <c r="L13" s="208"/>
      <c r="M13" s="208"/>
      <c r="N13" s="208" t="s">
        <v>188</v>
      </c>
      <c r="O13" s="208" t="s">
        <v>207</v>
      </c>
      <c r="P13" s="208" t="s">
        <v>208</v>
      </c>
      <c r="Q13" s="208">
        <f t="shared" si="2"/>
        <v>21.94</v>
      </c>
      <c r="R13" s="208">
        <f t="shared" si="3"/>
        <v>21.94</v>
      </c>
      <c r="S13" s="208">
        <v>21.94</v>
      </c>
      <c r="T13" s="208"/>
      <c r="U13" s="208"/>
      <c r="V13" s="208"/>
      <c r="W13" s="208"/>
      <c r="X13" s="208"/>
      <c r="Y13" s="208"/>
      <c r="Z13" s="218"/>
    </row>
    <row r="14" s="198" customFormat="1" ht="13.5" spans="1:26">
      <c r="A14" s="208" t="s">
        <v>188</v>
      </c>
      <c r="B14" s="208" t="s">
        <v>192</v>
      </c>
      <c r="C14" s="208" t="s">
        <v>209</v>
      </c>
      <c r="D14" s="208">
        <f t="shared" si="4"/>
        <v>35.181724</v>
      </c>
      <c r="E14" s="208">
        <f t="shared" si="1"/>
        <v>35.181724</v>
      </c>
      <c r="F14" s="208">
        <v>27.181724</v>
      </c>
      <c r="G14" s="208">
        <v>8</v>
      </c>
      <c r="H14" s="208" t="s">
        <v>188</v>
      </c>
      <c r="I14" s="208"/>
      <c r="J14" s="208"/>
      <c r="K14" s="208" t="s">
        <v>188</v>
      </c>
      <c r="L14" s="208"/>
      <c r="M14" s="208"/>
      <c r="N14" s="208" t="s">
        <v>188</v>
      </c>
      <c r="O14" s="208" t="s">
        <v>210</v>
      </c>
      <c r="P14" s="208" t="s">
        <v>211</v>
      </c>
      <c r="Q14" s="208">
        <f t="shared" si="2"/>
        <v>25.63</v>
      </c>
      <c r="R14" s="208">
        <f t="shared" si="3"/>
        <v>25.63</v>
      </c>
      <c r="S14" s="208">
        <v>25.63</v>
      </c>
      <c r="T14" s="208"/>
      <c r="U14" s="208"/>
      <c r="V14" s="208"/>
      <c r="W14" s="208"/>
      <c r="X14" s="208"/>
      <c r="Y14" s="208"/>
      <c r="Z14" s="218"/>
    </row>
    <row r="15" s="198" customFormat="1" ht="13.5" spans="1:26">
      <c r="A15" s="208" t="s">
        <v>188</v>
      </c>
      <c r="B15" s="208" t="s">
        <v>195</v>
      </c>
      <c r="C15" s="208" t="s">
        <v>212</v>
      </c>
      <c r="D15" s="208">
        <f t="shared" si="4"/>
        <v>0</v>
      </c>
      <c r="E15" s="208">
        <f t="shared" si="1"/>
        <v>0</v>
      </c>
      <c r="F15" s="208"/>
      <c r="G15" s="208"/>
      <c r="H15" s="208" t="s">
        <v>188</v>
      </c>
      <c r="I15" s="208"/>
      <c r="J15" s="208"/>
      <c r="K15" s="208" t="s">
        <v>188</v>
      </c>
      <c r="L15" s="208"/>
      <c r="M15" s="208"/>
      <c r="N15" s="208" t="s">
        <v>188</v>
      </c>
      <c r="O15" s="208" t="s">
        <v>213</v>
      </c>
      <c r="P15" s="208" t="s">
        <v>214</v>
      </c>
      <c r="Q15" s="208">
        <f t="shared" si="2"/>
        <v>12.81</v>
      </c>
      <c r="R15" s="208">
        <f t="shared" si="3"/>
        <v>12.81</v>
      </c>
      <c r="S15" s="208">
        <v>12.81</v>
      </c>
      <c r="T15" s="208"/>
      <c r="U15" s="208"/>
      <c r="V15" s="208"/>
      <c r="W15" s="208"/>
      <c r="X15" s="208"/>
      <c r="Y15" s="208"/>
      <c r="Z15" s="218"/>
    </row>
    <row r="16" s="198" customFormat="1" ht="13.5" spans="1:26">
      <c r="A16" s="208" t="s">
        <v>188</v>
      </c>
      <c r="B16" s="208" t="s">
        <v>198</v>
      </c>
      <c r="C16" s="208" t="s">
        <v>215</v>
      </c>
      <c r="D16" s="208">
        <f t="shared" si="4"/>
        <v>97.2</v>
      </c>
      <c r="E16" s="208">
        <f t="shared" si="1"/>
        <v>97.2</v>
      </c>
      <c r="F16" s="208"/>
      <c r="G16" s="208">
        <v>97.2</v>
      </c>
      <c r="H16" s="208" t="s">
        <v>188</v>
      </c>
      <c r="I16" s="208"/>
      <c r="J16" s="208"/>
      <c r="K16" s="208" t="s">
        <v>188</v>
      </c>
      <c r="L16" s="208"/>
      <c r="M16" s="208"/>
      <c r="N16" s="208" t="s">
        <v>188</v>
      </c>
      <c r="O16" s="208" t="s">
        <v>170</v>
      </c>
      <c r="P16" s="208" t="s">
        <v>216</v>
      </c>
      <c r="Q16" s="208">
        <f t="shared" si="2"/>
        <v>6.66</v>
      </c>
      <c r="R16" s="208">
        <f t="shared" si="3"/>
        <v>6.66</v>
      </c>
      <c r="S16" s="208">
        <v>6.66</v>
      </c>
      <c r="T16" s="208"/>
      <c r="U16" s="208"/>
      <c r="V16" s="208"/>
      <c r="W16" s="208"/>
      <c r="X16" s="208"/>
      <c r="Y16" s="208"/>
      <c r="Z16" s="218"/>
    </row>
    <row r="17" s="198" customFormat="1" ht="13.5" spans="1:26">
      <c r="A17" s="208" t="s">
        <v>188</v>
      </c>
      <c r="B17" s="208" t="s">
        <v>217</v>
      </c>
      <c r="C17" s="208" t="s">
        <v>218</v>
      </c>
      <c r="D17" s="208">
        <f t="shared" si="4"/>
        <v>0</v>
      </c>
      <c r="E17" s="208">
        <f t="shared" si="1"/>
        <v>0</v>
      </c>
      <c r="F17" s="208"/>
      <c r="G17" s="208"/>
      <c r="H17" s="208" t="s">
        <v>188</v>
      </c>
      <c r="I17" s="208"/>
      <c r="J17" s="208"/>
      <c r="K17" s="208" t="s">
        <v>188</v>
      </c>
      <c r="L17" s="208"/>
      <c r="M17" s="208"/>
      <c r="N17" s="208" t="s">
        <v>188</v>
      </c>
      <c r="O17" s="208" t="s">
        <v>171</v>
      </c>
      <c r="P17" s="208" t="s">
        <v>219</v>
      </c>
      <c r="Q17" s="208">
        <f t="shared" si="2"/>
        <v>0</v>
      </c>
      <c r="R17" s="208">
        <f t="shared" si="3"/>
        <v>0</v>
      </c>
      <c r="S17" s="208"/>
      <c r="T17" s="208"/>
      <c r="U17" s="208"/>
      <c r="V17" s="208"/>
      <c r="W17" s="208"/>
      <c r="X17" s="208"/>
      <c r="Y17" s="208"/>
      <c r="Z17" s="218"/>
    </row>
    <row r="18" s="198" customFormat="1" ht="13.5" spans="1:26">
      <c r="A18" s="208" t="s">
        <v>188</v>
      </c>
      <c r="B18" s="208" t="s">
        <v>220</v>
      </c>
      <c r="C18" s="208" t="s">
        <v>221</v>
      </c>
      <c r="D18" s="208">
        <f t="shared" si="4"/>
        <v>0</v>
      </c>
      <c r="E18" s="208">
        <f t="shared" si="1"/>
        <v>0</v>
      </c>
      <c r="F18" s="208"/>
      <c r="G18" s="208"/>
      <c r="H18" s="208" t="s">
        <v>188</v>
      </c>
      <c r="I18" s="208"/>
      <c r="J18" s="208"/>
      <c r="K18" s="208" t="s">
        <v>188</v>
      </c>
      <c r="L18" s="208"/>
      <c r="M18" s="208"/>
      <c r="N18" s="208" t="s">
        <v>188</v>
      </c>
      <c r="O18" s="208" t="s">
        <v>172</v>
      </c>
      <c r="P18" s="208" t="s">
        <v>222</v>
      </c>
      <c r="Q18" s="208">
        <f t="shared" si="2"/>
        <v>0.15</v>
      </c>
      <c r="R18" s="208">
        <f t="shared" si="3"/>
        <v>0.15</v>
      </c>
      <c r="S18" s="208">
        <v>0.15</v>
      </c>
      <c r="T18" s="208"/>
      <c r="U18" s="208"/>
      <c r="V18" s="208"/>
      <c r="W18" s="208"/>
      <c r="X18" s="208"/>
      <c r="Y18" s="208"/>
      <c r="Z18" s="218"/>
    </row>
    <row r="19" s="198" customFormat="1" ht="13.5" spans="1:26">
      <c r="A19" s="208" t="s">
        <v>188</v>
      </c>
      <c r="B19" s="208" t="s">
        <v>203</v>
      </c>
      <c r="C19" s="208" t="s">
        <v>223</v>
      </c>
      <c r="D19" s="208">
        <f t="shared" si="4"/>
        <v>1</v>
      </c>
      <c r="E19" s="208">
        <f t="shared" si="1"/>
        <v>1</v>
      </c>
      <c r="F19" s="208">
        <v>1</v>
      </c>
      <c r="G19" s="208"/>
      <c r="H19" s="208" t="s">
        <v>188</v>
      </c>
      <c r="I19" s="208"/>
      <c r="J19" s="208"/>
      <c r="K19" s="208" t="s">
        <v>188</v>
      </c>
      <c r="L19" s="208"/>
      <c r="M19" s="208"/>
      <c r="N19" s="208" t="s">
        <v>188</v>
      </c>
      <c r="O19" s="208" t="s">
        <v>173</v>
      </c>
      <c r="P19" s="208" t="s">
        <v>199</v>
      </c>
      <c r="Q19" s="208">
        <f t="shared" si="2"/>
        <v>18.53</v>
      </c>
      <c r="R19" s="208">
        <f t="shared" si="3"/>
        <v>18.53</v>
      </c>
      <c r="S19" s="208">
        <v>18.53</v>
      </c>
      <c r="T19" s="208"/>
      <c r="U19" s="208"/>
      <c r="V19" s="208"/>
      <c r="W19" s="208"/>
      <c r="X19" s="208"/>
      <c r="Y19" s="208"/>
      <c r="Z19" s="218"/>
    </row>
    <row r="20" s="198" customFormat="1" ht="13.5" spans="1:26">
      <c r="A20" s="208" t="s">
        <v>188</v>
      </c>
      <c r="B20" s="208" t="s">
        <v>207</v>
      </c>
      <c r="C20" s="208" t="s">
        <v>224</v>
      </c>
      <c r="D20" s="208">
        <f t="shared" si="4"/>
        <v>0</v>
      </c>
      <c r="E20" s="208">
        <f t="shared" si="1"/>
        <v>0</v>
      </c>
      <c r="F20" s="208"/>
      <c r="G20" s="208"/>
      <c r="H20" s="208" t="s">
        <v>188</v>
      </c>
      <c r="I20" s="208"/>
      <c r="J20" s="208"/>
      <c r="K20" s="208" t="s">
        <v>188</v>
      </c>
      <c r="L20" s="208"/>
      <c r="M20" s="208"/>
      <c r="N20" s="208" t="s">
        <v>188</v>
      </c>
      <c r="O20" s="208" t="s">
        <v>174</v>
      </c>
      <c r="P20" s="208" t="s">
        <v>225</v>
      </c>
      <c r="Q20" s="208">
        <f t="shared" si="2"/>
        <v>0</v>
      </c>
      <c r="R20" s="208">
        <f t="shared" si="3"/>
        <v>0</v>
      </c>
      <c r="S20" s="208"/>
      <c r="T20" s="208"/>
      <c r="U20" s="208" t="s">
        <v>188</v>
      </c>
      <c r="V20" s="208"/>
      <c r="W20" s="208"/>
      <c r="X20" s="208" t="s">
        <v>188</v>
      </c>
      <c r="Y20" s="208"/>
      <c r="Z20" s="218"/>
    </row>
    <row r="21" s="198" customFormat="1" ht="13.5" spans="1:26">
      <c r="A21" s="208" t="s">
        <v>188</v>
      </c>
      <c r="B21" s="208" t="s">
        <v>210</v>
      </c>
      <c r="C21" s="208" t="s">
        <v>226</v>
      </c>
      <c r="D21" s="208">
        <f t="shared" si="4"/>
        <v>0</v>
      </c>
      <c r="E21" s="208">
        <f t="shared" si="1"/>
        <v>0</v>
      </c>
      <c r="F21" s="208"/>
      <c r="G21" s="208"/>
      <c r="H21" s="208" t="s">
        <v>188</v>
      </c>
      <c r="I21" s="208"/>
      <c r="J21" s="208"/>
      <c r="K21" s="208" t="s">
        <v>188</v>
      </c>
      <c r="L21" s="208"/>
      <c r="M21" s="208"/>
      <c r="N21" s="208" t="s">
        <v>188</v>
      </c>
      <c r="O21" s="208" t="s">
        <v>201</v>
      </c>
      <c r="P21" s="208" t="s">
        <v>202</v>
      </c>
      <c r="Q21" s="208">
        <f t="shared" si="2"/>
        <v>0</v>
      </c>
      <c r="R21" s="208">
        <f t="shared" si="3"/>
        <v>0</v>
      </c>
      <c r="S21" s="208"/>
      <c r="T21" s="208"/>
      <c r="U21" s="208"/>
      <c r="V21" s="208"/>
      <c r="W21" s="208"/>
      <c r="X21" s="208"/>
      <c r="Y21" s="208"/>
      <c r="Z21" s="218"/>
    </row>
    <row r="22" s="198" customFormat="1" ht="13.5" spans="1:26">
      <c r="A22" s="208" t="s">
        <v>188</v>
      </c>
      <c r="B22" s="208" t="s">
        <v>213</v>
      </c>
      <c r="C22" s="208" t="s">
        <v>227</v>
      </c>
      <c r="D22" s="208">
        <f t="shared" si="4"/>
        <v>0</v>
      </c>
      <c r="E22" s="208">
        <f t="shared" si="1"/>
        <v>0</v>
      </c>
      <c r="F22" s="208"/>
      <c r="G22" s="208"/>
      <c r="H22" s="208" t="s">
        <v>188</v>
      </c>
      <c r="I22" s="208"/>
      <c r="J22" s="208"/>
      <c r="K22" s="208" t="s">
        <v>188</v>
      </c>
      <c r="L22" s="208"/>
      <c r="M22" s="208"/>
      <c r="N22" s="208" t="s">
        <v>228</v>
      </c>
      <c r="O22" s="208" t="s">
        <v>188</v>
      </c>
      <c r="P22" s="208" t="s">
        <v>229</v>
      </c>
      <c r="Q22" s="208">
        <f t="shared" si="2"/>
        <v>133.42</v>
      </c>
      <c r="R22" s="208">
        <f t="shared" ref="R22:T22" si="5">SUM(R23:R49)</f>
        <v>133.42</v>
      </c>
      <c r="S22" s="208">
        <f t="shared" si="5"/>
        <v>28.22</v>
      </c>
      <c r="T22" s="208">
        <f t="shared" si="5"/>
        <v>105.2</v>
      </c>
      <c r="U22" s="208"/>
      <c r="V22" s="208"/>
      <c r="W22" s="208"/>
      <c r="X22" s="208"/>
      <c r="Y22" s="208"/>
      <c r="Z22" s="218"/>
    </row>
    <row r="23" s="198" customFormat="1" ht="13.5" spans="1:26">
      <c r="A23" s="208" t="s">
        <v>188</v>
      </c>
      <c r="B23" s="208" t="s">
        <v>201</v>
      </c>
      <c r="C23" s="208" t="s">
        <v>230</v>
      </c>
      <c r="D23" s="208">
        <f t="shared" si="4"/>
        <v>0.04</v>
      </c>
      <c r="E23" s="208">
        <f t="shared" si="1"/>
        <v>0.04</v>
      </c>
      <c r="F23" s="208">
        <v>0.04</v>
      </c>
      <c r="G23" s="208"/>
      <c r="H23" s="208" t="s">
        <v>188</v>
      </c>
      <c r="I23" s="208"/>
      <c r="J23" s="208"/>
      <c r="K23" s="208" t="s">
        <v>188</v>
      </c>
      <c r="L23" s="208"/>
      <c r="M23" s="208"/>
      <c r="N23" s="208" t="s">
        <v>188</v>
      </c>
      <c r="O23" s="208" t="s">
        <v>192</v>
      </c>
      <c r="P23" s="208" t="s">
        <v>231</v>
      </c>
      <c r="Q23" s="208">
        <f t="shared" si="2"/>
        <v>18.9</v>
      </c>
      <c r="R23" s="208">
        <f t="shared" ref="R23:R49" si="6">S23+T23</f>
        <v>18.9</v>
      </c>
      <c r="S23" s="208">
        <v>10.9</v>
      </c>
      <c r="T23" s="208">
        <v>8</v>
      </c>
      <c r="U23" s="208"/>
      <c r="V23" s="208"/>
      <c r="W23" s="208"/>
      <c r="X23" s="208"/>
      <c r="Y23" s="208"/>
      <c r="Z23" s="218"/>
    </row>
    <row r="24" s="198" customFormat="1" ht="13.5" spans="1:26">
      <c r="A24" s="208" t="s">
        <v>232</v>
      </c>
      <c r="B24" s="208" t="s">
        <v>188</v>
      </c>
      <c r="C24" s="208" t="s">
        <v>233</v>
      </c>
      <c r="D24" s="208">
        <f t="shared" si="4"/>
        <v>8</v>
      </c>
      <c r="E24" s="208">
        <f t="shared" si="1"/>
        <v>8</v>
      </c>
      <c r="F24" s="208">
        <f>SUM(F25:F31)</f>
        <v>0</v>
      </c>
      <c r="G24" s="208">
        <f>SUM(G25:G31)</f>
        <v>8</v>
      </c>
      <c r="H24" s="208" t="s">
        <v>188</v>
      </c>
      <c r="I24" s="208"/>
      <c r="J24" s="208"/>
      <c r="K24" s="208" t="s">
        <v>188</v>
      </c>
      <c r="L24" s="208"/>
      <c r="M24" s="208"/>
      <c r="N24" s="208" t="s">
        <v>188</v>
      </c>
      <c r="O24" s="208" t="s">
        <v>195</v>
      </c>
      <c r="P24" s="208" t="s">
        <v>234</v>
      </c>
      <c r="Q24" s="208">
        <f t="shared" si="2"/>
        <v>0</v>
      </c>
      <c r="R24" s="208">
        <f t="shared" si="6"/>
        <v>0</v>
      </c>
      <c r="S24" s="208"/>
      <c r="T24" s="208"/>
      <c r="U24" s="208" t="s">
        <v>188</v>
      </c>
      <c r="V24" s="208"/>
      <c r="W24" s="208"/>
      <c r="X24" s="208" t="s">
        <v>188</v>
      </c>
      <c r="Y24" s="208"/>
      <c r="Z24" s="218"/>
    </row>
    <row r="25" s="198" customFormat="1" ht="13.5" spans="1:26">
      <c r="A25" s="208" t="s">
        <v>188</v>
      </c>
      <c r="B25" s="208" t="s">
        <v>192</v>
      </c>
      <c r="C25" s="208" t="s">
        <v>235</v>
      </c>
      <c r="D25" s="208">
        <f t="shared" si="4"/>
        <v>0</v>
      </c>
      <c r="E25" s="208">
        <f t="shared" si="1"/>
        <v>0</v>
      </c>
      <c r="F25" s="208"/>
      <c r="G25" s="209"/>
      <c r="H25" s="208" t="s">
        <v>188</v>
      </c>
      <c r="I25" s="208"/>
      <c r="J25" s="208"/>
      <c r="K25" s="208" t="s">
        <v>188</v>
      </c>
      <c r="L25" s="208"/>
      <c r="M25" s="208"/>
      <c r="N25" s="208" t="s">
        <v>188</v>
      </c>
      <c r="O25" s="208" t="s">
        <v>198</v>
      </c>
      <c r="P25" s="208" t="s">
        <v>236</v>
      </c>
      <c r="Q25" s="208">
        <f t="shared" si="2"/>
        <v>0</v>
      </c>
      <c r="R25" s="208">
        <f t="shared" si="6"/>
        <v>0</v>
      </c>
      <c r="S25" s="208"/>
      <c r="T25" s="208"/>
      <c r="U25" s="208" t="s">
        <v>188</v>
      </c>
      <c r="V25" s="208"/>
      <c r="W25" s="208"/>
      <c r="X25" s="208" t="s">
        <v>188</v>
      </c>
      <c r="Y25" s="208"/>
      <c r="Z25" s="218"/>
    </row>
    <row r="26" s="198" customFormat="1" ht="13.5" spans="1:26">
      <c r="A26" s="208" t="s">
        <v>188</v>
      </c>
      <c r="B26" s="208" t="s">
        <v>195</v>
      </c>
      <c r="C26" s="208" t="s">
        <v>237</v>
      </c>
      <c r="D26" s="208">
        <f t="shared" si="4"/>
        <v>8</v>
      </c>
      <c r="E26" s="208">
        <f t="shared" si="1"/>
        <v>8</v>
      </c>
      <c r="F26" s="208"/>
      <c r="G26" s="209">
        <v>8</v>
      </c>
      <c r="H26" s="208" t="s">
        <v>188</v>
      </c>
      <c r="I26" s="208"/>
      <c r="J26" s="208"/>
      <c r="K26" s="208" t="s">
        <v>188</v>
      </c>
      <c r="L26" s="208"/>
      <c r="M26" s="208"/>
      <c r="N26" s="208" t="s">
        <v>188</v>
      </c>
      <c r="O26" s="208" t="s">
        <v>217</v>
      </c>
      <c r="P26" s="208" t="s">
        <v>238</v>
      </c>
      <c r="Q26" s="208">
        <f t="shared" si="2"/>
        <v>0</v>
      </c>
      <c r="R26" s="208">
        <f t="shared" si="6"/>
        <v>0</v>
      </c>
      <c r="S26" s="208"/>
      <c r="T26" s="208"/>
      <c r="U26" s="208" t="s">
        <v>188</v>
      </c>
      <c r="V26" s="208"/>
      <c r="W26" s="208"/>
      <c r="X26" s="208" t="s">
        <v>188</v>
      </c>
      <c r="Y26" s="208"/>
      <c r="Z26" s="218"/>
    </row>
    <row r="27" s="198" customFormat="1" ht="13.5" spans="1:26">
      <c r="A27" s="208" t="s">
        <v>188</v>
      </c>
      <c r="B27" s="208" t="s">
        <v>198</v>
      </c>
      <c r="C27" s="208" t="s">
        <v>239</v>
      </c>
      <c r="D27" s="208">
        <f t="shared" si="4"/>
        <v>0</v>
      </c>
      <c r="E27" s="208">
        <f t="shared" si="1"/>
        <v>0</v>
      </c>
      <c r="F27" s="208"/>
      <c r="G27" s="208"/>
      <c r="H27" s="208" t="s">
        <v>188</v>
      </c>
      <c r="I27" s="208"/>
      <c r="J27" s="208"/>
      <c r="K27" s="208" t="s">
        <v>188</v>
      </c>
      <c r="L27" s="208"/>
      <c r="M27" s="208"/>
      <c r="N27" s="208" t="s">
        <v>188</v>
      </c>
      <c r="O27" s="208" t="s">
        <v>220</v>
      </c>
      <c r="P27" s="208" t="s">
        <v>240</v>
      </c>
      <c r="Q27" s="208">
        <f t="shared" si="2"/>
        <v>0.5</v>
      </c>
      <c r="R27" s="208">
        <f t="shared" si="6"/>
        <v>0.5</v>
      </c>
      <c r="S27" s="208">
        <v>0.5</v>
      </c>
      <c r="T27" s="208"/>
      <c r="U27" s="208" t="s">
        <v>188</v>
      </c>
      <c r="V27" s="208"/>
      <c r="W27" s="208"/>
      <c r="X27" s="208" t="s">
        <v>188</v>
      </c>
      <c r="Y27" s="208"/>
      <c r="Z27" s="218"/>
    </row>
    <row r="28" s="198" customFormat="1" ht="13.5" spans="1:26">
      <c r="A28" s="208" t="s">
        <v>188</v>
      </c>
      <c r="B28" s="208" t="s">
        <v>220</v>
      </c>
      <c r="C28" s="208" t="s">
        <v>241</v>
      </c>
      <c r="D28" s="208">
        <f t="shared" si="4"/>
        <v>0</v>
      </c>
      <c r="E28" s="208">
        <f t="shared" si="1"/>
        <v>0</v>
      </c>
      <c r="F28" s="208"/>
      <c r="G28" s="208"/>
      <c r="H28" s="208" t="s">
        <v>188</v>
      </c>
      <c r="I28" s="208"/>
      <c r="J28" s="208"/>
      <c r="K28" s="208" t="s">
        <v>188</v>
      </c>
      <c r="L28" s="208"/>
      <c r="M28" s="208"/>
      <c r="N28" s="208" t="s">
        <v>188</v>
      </c>
      <c r="O28" s="208" t="s">
        <v>203</v>
      </c>
      <c r="P28" s="208" t="s">
        <v>242</v>
      </c>
      <c r="Q28" s="208">
        <f t="shared" si="2"/>
        <v>1</v>
      </c>
      <c r="R28" s="208">
        <f t="shared" si="6"/>
        <v>1</v>
      </c>
      <c r="S28" s="208">
        <v>1</v>
      </c>
      <c r="T28" s="208"/>
      <c r="U28" s="208" t="s">
        <v>188</v>
      </c>
      <c r="V28" s="208"/>
      <c r="W28" s="208"/>
      <c r="X28" s="208" t="s">
        <v>188</v>
      </c>
      <c r="Y28" s="208"/>
      <c r="Z28" s="218"/>
    </row>
    <row r="29" s="198" customFormat="1" ht="13.5" spans="1:26">
      <c r="A29" s="208" t="s">
        <v>188</v>
      </c>
      <c r="B29" s="208" t="s">
        <v>203</v>
      </c>
      <c r="C29" s="208" t="s">
        <v>243</v>
      </c>
      <c r="D29" s="208">
        <f t="shared" si="4"/>
        <v>0</v>
      </c>
      <c r="E29" s="208">
        <f t="shared" si="1"/>
        <v>0</v>
      </c>
      <c r="F29" s="208"/>
      <c r="G29" s="208"/>
      <c r="H29" s="208" t="s">
        <v>188</v>
      </c>
      <c r="I29" s="208"/>
      <c r="J29" s="208"/>
      <c r="K29" s="208" t="s">
        <v>188</v>
      </c>
      <c r="L29" s="208"/>
      <c r="M29" s="208"/>
      <c r="N29" s="208" t="s">
        <v>188</v>
      </c>
      <c r="O29" s="208" t="s">
        <v>207</v>
      </c>
      <c r="P29" s="208" t="s">
        <v>244</v>
      </c>
      <c r="Q29" s="208">
        <f t="shared" si="2"/>
        <v>1</v>
      </c>
      <c r="R29" s="208">
        <f t="shared" si="6"/>
        <v>1</v>
      </c>
      <c r="S29" s="208">
        <v>1</v>
      </c>
      <c r="T29" s="208"/>
      <c r="U29" s="208" t="s">
        <v>188</v>
      </c>
      <c r="V29" s="208"/>
      <c r="W29" s="208"/>
      <c r="X29" s="208" t="s">
        <v>188</v>
      </c>
      <c r="Y29" s="208"/>
      <c r="Z29" s="218"/>
    </row>
    <row r="30" s="198" customFormat="1" ht="13.5" spans="1:26">
      <c r="A30" s="208" t="s">
        <v>188</v>
      </c>
      <c r="B30" s="208" t="s">
        <v>207</v>
      </c>
      <c r="C30" s="208" t="s">
        <v>245</v>
      </c>
      <c r="D30" s="208">
        <f t="shared" si="4"/>
        <v>0</v>
      </c>
      <c r="E30" s="208">
        <f t="shared" si="1"/>
        <v>0</v>
      </c>
      <c r="F30" s="208"/>
      <c r="G30" s="208"/>
      <c r="H30" s="208" t="s">
        <v>188</v>
      </c>
      <c r="I30" s="208"/>
      <c r="J30" s="208"/>
      <c r="K30" s="208" t="s">
        <v>188</v>
      </c>
      <c r="L30" s="208"/>
      <c r="M30" s="208"/>
      <c r="N30" s="208" t="s">
        <v>188</v>
      </c>
      <c r="O30" s="208" t="s">
        <v>210</v>
      </c>
      <c r="P30" s="208" t="s">
        <v>246</v>
      </c>
      <c r="Q30" s="208">
        <f t="shared" si="2"/>
        <v>0</v>
      </c>
      <c r="R30" s="208">
        <f t="shared" si="6"/>
        <v>0</v>
      </c>
      <c r="S30" s="208"/>
      <c r="T30" s="208"/>
      <c r="U30" s="208" t="s">
        <v>188</v>
      </c>
      <c r="V30" s="208"/>
      <c r="W30" s="208"/>
      <c r="X30" s="208" t="s">
        <v>188</v>
      </c>
      <c r="Y30" s="208"/>
      <c r="Z30" s="218"/>
    </row>
    <row r="31" s="198" customFormat="1" ht="13.5" spans="1:26">
      <c r="A31" s="208" t="s">
        <v>188</v>
      </c>
      <c r="B31" s="208" t="s">
        <v>201</v>
      </c>
      <c r="C31" s="208" t="s">
        <v>247</v>
      </c>
      <c r="D31" s="208">
        <f t="shared" si="4"/>
        <v>0</v>
      </c>
      <c r="E31" s="208">
        <f t="shared" si="1"/>
        <v>0</v>
      </c>
      <c r="F31" s="208"/>
      <c r="G31" s="208"/>
      <c r="H31" s="208" t="s">
        <v>188</v>
      </c>
      <c r="I31" s="208"/>
      <c r="J31" s="208"/>
      <c r="K31" s="208" t="s">
        <v>188</v>
      </c>
      <c r="L31" s="208"/>
      <c r="M31" s="208"/>
      <c r="N31" s="208" t="s">
        <v>188</v>
      </c>
      <c r="O31" s="208" t="s">
        <v>213</v>
      </c>
      <c r="P31" s="208" t="s">
        <v>248</v>
      </c>
      <c r="Q31" s="208">
        <f t="shared" si="2"/>
        <v>0</v>
      </c>
      <c r="R31" s="208">
        <f t="shared" si="6"/>
        <v>0</v>
      </c>
      <c r="S31" s="208"/>
      <c r="T31" s="208"/>
      <c r="U31" s="208" t="s">
        <v>188</v>
      </c>
      <c r="V31" s="208"/>
      <c r="W31" s="208"/>
      <c r="X31" s="208" t="s">
        <v>188</v>
      </c>
      <c r="Y31" s="208"/>
      <c r="Z31" s="218"/>
    </row>
    <row r="32" s="198" customFormat="1" ht="13.5" spans="1:26">
      <c r="A32" s="208" t="s">
        <v>249</v>
      </c>
      <c r="B32" s="208" t="s">
        <v>188</v>
      </c>
      <c r="C32" s="208" t="s">
        <v>250</v>
      </c>
      <c r="D32" s="208">
        <f t="shared" si="4"/>
        <v>0</v>
      </c>
      <c r="E32" s="208">
        <f t="shared" si="1"/>
        <v>0</v>
      </c>
      <c r="F32" s="208">
        <f>SUM(F33:F38)</f>
        <v>0</v>
      </c>
      <c r="G32" s="208">
        <f>SUM(G33:G38)</f>
        <v>0</v>
      </c>
      <c r="H32" s="208" t="s">
        <v>188</v>
      </c>
      <c r="I32" s="208"/>
      <c r="J32" s="208"/>
      <c r="K32" s="208" t="s">
        <v>188</v>
      </c>
      <c r="L32" s="208"/>
      <c r="M32" s="208"/>
      <c r="N32" s="208" t="s">
        <v>188</v>
      </c>
      <c r="O32" s="208" t="s">
        <v>171</v>
      </c>
      <c r="P32" s="208" t="s">
        <v>251</v>
      </c>
      <c r="Q32" s="208">
        <f t="shared" si="2"/>
        <v>1</v>
      </c>
      <c r="R32" s="208">
        <f t="shared" si="6"/>
        <v>1</v>
      </c>
      <c r="S32" s="208">
        <v>1</v>
      </c>
      <c r="T32" s="208"/>
      <c r="U32" s="208"/>
      <c r="V32" s="208"/>
      <c r="W32" s="208"/>
      <c r="X32" s="208"/>
      <c r="Y32" s="208"/>
      <c r="Z32" s="218"/>
    </row>
    <row r="33" s="198" customFormat="1" ht="13.5" spans="1:26">
      <c r="A33" s="208" t="s">
        <v>188</v>
      </c>
      <c r="B33" s="208" t="s">
        <v>192</v>
      </c>
      <c r="C33" s="208" t="s">
        <v>235</v>
      </c>
      <c r="D33" s="208">
        <f t="shared" si="4"/>
        <v>0</v>
      </c>
      <c r="E33" s="208">
        <f t="shared" si="1"/>
        <v>0</v>
      </c>
      <c r="F33" s="208"/>
      <c r="G33" s="208"/>
      <c r="H33" s="208" t="s">
        <v>188</v>
      </c>
      <c r="I33" s="208"/>
      <c r="J33" s="208"/>
      <c r="K33" s="208" t="s">
        <v>188</v>
      </c>
      <c r="L33" s="208"/>
      <c r="M33" s="208"/>
      <c r="N33" s="208" t="s">
        <v>188</v>
      </c>
      <c r="O33" s="208" t="s">
        <v>172</v>
      </c>
      <c r="P33" s="208" t="s">
        <v>224</v>
      </c>
      <c r="Q33" s="208">
        <f t="shared" si="2"/>
        <v>0</v>
      </c>
      <c r="R33" s="208">
        <f t="shared" si="6"/>
        <v>0</v>
      </c>
      <c r="S33" s="208"/>
      <c r="T33" s="208"/>
      <c r="U33" s="208" t="s">
        <v>188</v>
      </c>
      <c r="V33" s="208"/>
      <c r="W33" s="208"/>
      <c r="X33" s="208" t="s">
        <v>188</v>
      </c>
      <c r="Y33" s="208"/>
      <c r="Z33" s="218"/>
    </row>
    <row r="34" s="198" customFormat="1" ht="13.5" spans="1:26">
      <c r="A34" s="208" t="s">
        <v>188</v>
      </c>
      <c r="B34" s="208" t="s">
        <v>195</v>
      </c>
      <c r="C34" s="208" t="s">
        <v>237</v>
      </c>
      <c r="D34" s="208">
        <f t="shared" si="4"/>
        <v>0</v>
      </c>
      <c r="E34" s="208">
        <f t="shared" si="1"/>
        <v>0</v>
      </c>
      <c r="F34" s="208"/>
      <c r="G34" s="208"/>
      <c r="H34" s="208" t="s">
        <v>188</v>
      </c>
      <c r="I34" s="208"/>
      <c r="J34" s="208"/>
      <c r="K34" s="208" t="s">
        <v>188</v>
      </c>
      <c r="L34" s="208"/>
      <c r="M34" s="208"/>
      <c r="N34" s="208" t="s">
        <v>188</v>
      </c>
      <c r="O34" s="208" t="s">
        <v>173</v>
      </c>
      <c r="P34" s="208" t="s">
        <v>227</v>
      </c>
      <c r="Q34" s="208">
        <f t="shared" si="2"/>
        <v>0</v>
      </c>
      <c r="R34" s="208">
        <f t="shared" si="6"/>
        <v>0</v>
      </c>
      <c r="S34" s="208"/>
      <c r="T34" s="208"/>
      <c r="U34" s="208" t="s">
        <v>188</v>
      </c>
      <c r="V34" s="208"/>
      <c r="W34" s="208"/>
      <c r="X34" s="208" t="s">
        <v>188</v>
      </c>
      <c r="Y34" s="208"/>
      <c r="Z34" s="218"/>
    </row>
    <row r="35" s="198" customFormat="1" ht="13.5" spans="1:26">
      <c r="A35" s="208" t="s">
        <v>188</v>
      </c>
      <c r="B35" s="208" t="s">
        <v>198</v>
      </c>
      <c r="C35" s="208" t="s">
        <v>239</v>
      </c>
      <c r="D35" s="208">
        <f t="shared" si="4"/>
        <v>0</v>
      </c>
      <c r="E35" s="208">
        <f t="shared" si="1"/>
        <v>0</v>
      </c>
      <c r="F35" s="208"/>
      <c r="G35" s="208"/>
      <c r="H35" s="208" t="s">
        <v>188</v>
      </c>
      <c r="I35" s="208"/>
      <c r="J35" s="208"/>
      <c r="K35" s="208" t="s">
        <v>188</v>
      </c>
      <c r="L35" s="208"/>
      <c r="M35" s="208"/>
      <c r="N35" s="208" t="s">
        <v>188</v>
      </c>
      <c r="O35" s="208" t="s">
        <v>174</v>
      </c>
      <c r="P35" s="208" t="s">
        <v>252</v>
      </c>
      <c r="Q35" s="208">
        <f t="shared" si="2"/>
        <v>0</v>
      </c>
      <c r="R35" s="208">
        <f t="shared" si="6"/>
        <v>0</v>
      </c>
      <c r="S35" s="208"/>
      <c r="T35" s="208"/>
      <c r="U35" s="208" t="s">
        <v>188</v>
      </c>
      <c r="V35" s="208"/>
      <c r="W35" s="208"/>
      <c r="X35" s="208" t="s">
        <v>188</v>
      </c>
      <c r="Y35" s="208"/>
      <c r="Z35" s="218"/>
    </row>
    <row r="36" s="198" customFormat="1" ht="13.5" spans="1:26">
      <c r="A36" s="208" t="s">
        <v>188</v>
      </c>
      <c r="B36" s="208" t="s">
        <v>217</v>
      </c>
      <c r="C36" s="208" t="s">
        <v>243</v>
      </c>
      <c r="D36" s="208">
        <f t="shared" si="4"/>
        <v>0</v>
      </c>
      <c r="E36" s="208">
        <f t="shared" si="1"/>
        <v>0</v>
      </c>
      <c r="F36" s="208"/>
      <c r="G36" s="208"/>
      <c r="H36" s="208" t="s">
        <v>188</v>
      </c>
      <c r="I36" s="208"/>
      <c r="J36" s="208"/>
      <c r="K36" s="208" t="s">
        <v>188</v>
      </c>
      <c r="L36" s="208"/>
      <c r="M36" s="208"/>
      <c r="N36" s="208" t="s">
        <v>188</v>
      </c>
      <c r="O36" s="208" t="s">
        <v>175</v>
      </c>
      <c r="P36" s="208" t="s">
        <v>212</v>
      </c>
      <c r="Q36" s="208">
        <f t="shared" si="2"/>
        <v>0</v>
      </c>
      <c r="R36" s="208">
        <f t="shared" si="6"/>
        <v>0</v>
      </c>
      <c r="S36" s="208"/>
      <c r="T36" s="208"/>
      <c r="U36" s="208"/>
      <c r="V36" s="208"/>
      <c r="W36" s="208"/>
      <c r="X36" s="208"/>
      <c r="Y36" s="208"/>
      <c r="Z36" s="218"/>
    </row>
    <row r="37" s="198" customFormat="1" ht="13.5" spans="1:26">
      <c r="A37" s="208" t="s">
        <v>188</v>
      </c>
      <c r="B37" s="208" t="s">
        <v>220</v>
      </c>
      <c r="C37" s="208" t="s">
        <v>245</v>
      </c>
      <c r="D37" s="208">
        <f t="shared" si="4"/>
        <v>0</v>
      </c>
      <c r="E37" s="208">
        <f t="shared" si="1"/>
        <v>0</v>
      </c>
      <c r="F37" s="208"/>
      <c r="G37" s="208"/>
      <c r="H37" s="208" t="s">
        <v>188</v>
      </c>
      <c r="I37" s="208"/>
      <c r="J37" s="208"/>
      <c r="K37" s="208" t="s">
        <v>188</v>
      </c>
      <c r="L37" s="208"/>
      <c r="M37" s="208"/>
      <c r="N37" s="208" t="s">
        <v>188</v>
      </c>
      <c r="O37" s="208" t="s">
        <v>176</v>
      </c>
      <c r="P37" s="208" t="s">
        <v>215</v>
      </c>
      <c r="Q37" s="208">
        <f t="shared" si="2"/>
        <v>97.2</v>
      </c>
      <c r="R37" s="208">
        <f t="shared" si="6"/>
        <v>97.2</v>
      </c>
      <c r="S37" s="208"/>
      <c r="T37" s="208">
        <v>97.2</v>
      </c>
      <c r="U37" s="208"/>
      <c r="V37" s="208"/>
      <c r="W37" s="208"/>
      <c r="X37" s="208"/>
      <c r="Y37" s="208"/>
      <c r="Z37" s="218"/>
    </row>
    <row r="38" s="198" customFormat="1" ht="13.5" spans="1:26">
      <c r="A38" s="208" t="s">
        <v>188</v>
      </c>
      <c r="B38" s="208" t="s">
        <v>201</v>
      </c>
      <c r="C38" s="208" t="s">
        <v>247</v>
      </c>
      <c r="D38" s="208">
        <f t="shared" si="4"/>
        <v>0</v>
      </c>
      <c r="E38" s="208">
        <f t="shared" si="1"/>
        <v>0</v>
      </c>
      <c r="F38" s="208"/>
      <c r="G38" s="208"/>
      <c r="H38" s="208" t="s">
        <v>188</v>
      </c>
      <c r="I38" s="208"/>
      <c r="J38" s="208"/>
      <c r="K38" s="208" t="s">
        <v>188</v>
      </c>
      <c r="L38" s="208"/>
      <c r="M38" s="208"/>
      <c r="N38" s="208" t="s">
        <v>188</v>
      </c>
      <c r="O38" s="208" t="s">
        <v>177</v>
      </c>
      <c r="P38" s="208" t="s">
        <v>223</v>
      </c>
      <c r="Q38" s="208">
        <f t="shared" si="2"/>
        <v>1</v>
      </c>
      <c r="R38" s="208">
        <f t="shared" si="6"/>
        <v>1</v>
      </c>
      <c r="S38" s="208">
        <v>1</v>
      </c>
      <c r="T38" s="208"/>
      <c r="U38" s="208" t="s">
        <v>188</v>
      </c>
      <c r="V38" s="208"/>
      <c r="W38" s="208"/>
      <c r="X38" s="208" t="s">
        <v>188</v>
      </c>
      <c r="Y38" s="208"/>
      <c r="Z38" s="218"/>
    </row>
    <row r="39" s="198" customFormat="1" ht="13.5" spans="1:26">
      <c r="A39" s="208" t="s">
        <v>253</v>
      </c>
      <c r="B39" s="208" t="s">
        <v>188</v>
      </c>
      <c r="C39" s="208" t="s">
        <v>254</v>
      </c>
      <c r="D39" s="208">
        <f t="shared" si="4"/>
        <v>71.274414</v>
      </c>
      <c r="E39" s="208">
        <f t="shared" si="1"/>
        <v>71.274414</v>
      </c>
      <c r="F39" s="208">
        <f>SUM(F40:F42)</f>
        <v>71.274414</v>
      </c>
      <c r="G39" s="208">
        <f>SUM(G40:G42)</f>
        <v>0</v>
      </c>
      <c r="H39" s="208"/>
      <c r="I39" s="208"/>
      <c r="J39" s="208"/>
      <c r="K39" s="208"/>
      <c r="L39" s="208"/>
      <c r="M39" s="208"/>
      <c r="N39" s="208" t="s">
        <v>188</v>
      </c>
      <c r="O39" s="208" t="s">
        <v>178</v>
      </c>
      <c r="P39" s="208" t="s">
        <v>255</v>
      </c>
      <c r="Q39" s="208">
        <f t="shared" si="2"/>
        <v>0</v>
      </c>
      <c r="R39" s="208">
        <f t="shared" si="6"/>
        <v>0</v>
      </c>
      <c r="S39" s="208"/>
      <c r="T39" s="208"/>
      <c r="U39" s="208" t="s">
        <v>188</v>
      </c>
      <c r="V39" s="208"/>
      <c r="W39" s="208"/>
      <c r="X39" s="208" t="s">
        <v>188</v>
      </c>
      <c r="Y39" s="208"/>
      <c r="Z39" s="218"/>
    </row>
    <row r="40" s="198" customFormat="1" ht="13.5" spans="1:26">
      <c r="A40" s="208" t="s">
        <v>188</v>
      </c>
      <c r="B40" s="208" t="s">
        <v>192</v>
      </c>
      <c r="C40" s="208" t="s">
        <v>256</v>
      </c>
      <c r="D40" s="208">
        <f t="shared" si="4"/>
        <v>71.274414</v>
      </c>
      <c r="E40" s="208">
        <f t="shared" si="1"/>
        <v>71.274414</v>
      </c>
      <c r="F40" s="209">
        <v>71.274414</v>
      </c>
      <c r="G40" s="208"/>
      <c r="H40" s="208"/>
      <c r="I40" s="208"/>
      <c r="J40" s="208"/>
      <c r="K40" s="208"/>
      <c r="L40" s="208"/>
      <c r="M40" s="208"/>
      <c r="N40" s="208" t="s">
        <v>188</v>
      </c>
      <c r="O40" s="208" t="s">
        <v>184</v>
      </c>
      <c r="P40" s="208" t="s">
        <v>257</v>
      </c>
      <c r="Q40" s="208">
        <f t="shared" si="2"/>
        <v>0</v>
      </c>
      <c r="R40" s="208">
        <f t="shared" si="6"/>
        <v>0</v>
      </c>
      <c r="S40" s="208"/>
      <c r="T40" s="208"/>
      <c r="U40" s="208" t="s">
        <v>188</v>
      </c>
      <c r="V40" s="208"/>
      <c r="W40" s="208"/>
      <c r="X40" s="208" t="s">
        <v>188</v>
      </c>
      <c r="Y40" s="208"/>
      <c r="Z40" s="218"/>
    </row>
    <row r="41" s="198" customFormat="1" ht="13.5" spans="1:26">
      <c r="A41" s="208" t="s">
        <v>188</v>
      </c>
      <c r="B41" s="208" t="s">
        <v>195</v>
      </c>
      <c r="C41" s="208" t="s">
        <v>258</v>
      </c>
      <c r="D41" s="208">
        <f t="shared" si="4"/>
        <v>0</v>
      </c>
      <c r="E41" s="208">
        <f t="shared" si="1"/>
        <v>0</v>
      </c>
      <c r="F41" s="208"/>
      <c r="G41" s="208"/>
      <c r="H41" s="208"/>
      <c r="I41" s="208"/>
      <c r="J41" s="208"/>
      <c r="K41" s="208"/>
      <c r="L41" s="208"/>
      <c r="M41" s="208"/>
      <c r="N41" s="208" t="s">
        <v>188</v>
      </c>
      <c r="O41" s="208" t="s">
        <v>185</v>
      </c>
      <c r="P41" s="208" t="s">
        <v>259</v>
      </c>
      <c r="Q41" s="208">
        <f t="shared" si="2"/>
        <v>0</v>
      </c>
      <c r="R41" s="208">
        <f t="shared" si="6"/>
        <v>0</v>
      </c>
      <c r="S41" s="208"/>
      <c r="T41" s="208"/>
      <c r="U41" s="208" t="s">
        <v>188</v>
      </c>
      <c r="V41" s="208"/>
      <c r="W41" s="208"/>
      <c r="X41" s="208" t="s">
        <v>188</v>
      </c>
      <c r="Y41" s="208"/>
      <c r="Z41" s="218"/>
    </row>
    <row r="42" s="198" customFormat="1" ht="13.5" spans="1:26">
      <c r="A42" s="208" t="s">
        <v>188</v>
      </c>
      <c r="B42" s="208" t="s">
        <v>201</v>
      </c>
      <c r="C42" s="208" t="s">
        <v>260</v>
      </c>
      <c r="D42" s="208">
        <f t="shared" si="4"/>
        <v>0</v>
      </c>
      <c r="E42" s="208">
        <f t="shared" si="1"/>
        <v>0</v>
      </c>
      <c r="F42" s="208"/>
      <c r="G42" s="208"/>
      <c r="H42" s="208" t="s">
        <v>188</v>
      </c>
      <c r="I42" s="208"/>
      <c r="J42" s="208"/>
      <c r="K42" s="208" t="s">
        <v>188</v>
      </c>
      <c r="L42" s="208"/>
      <c r="M42" s="208"/>
      <c r="N42" s="208" t="s">
        <v>188</v>
      </c>
      <c r="O42" s="208" t="s">
        <v>186</v>
      </c>
      <c r="P42" s="208" t="s">
        <v>261</v>
      </c>
      <c r="Q42" s="208">
        <f t="shared" si="2"/>
        <v>0</v>
      </c>
      <c r="R42" s="208">
        <f t="shared" si="6"/>
        <v>0</v>
      </c>
      <c r="S42" s="208"/>
      <c r="T42" s="208"/>
      <c r="U42" s="208" t="s">
        <v>188</v>
      </c>
      <c r="V42" s="208"/>
      <c r="W42" s="208"/>
      <c r="X42" s="208" t="s">
        <v>188</v>
      </c>
      <c r="Y42" s="208"/>
      <c r="Z42" s="218"/>
    </row>
    <row r="43" s="198" customFormat="1" ht="13.5" spans="1:26">
      <c r="A43" s="208" t="s">
        <v>262</v>
      </c>
      <c r="B43" s="208" t="s">
        <v>188</v>
      </c>
      <c r="C43" s="208" t="s">
        <v>263</v>
      </c>
      <c r="D43" s="208">
        <f t="shared" si="4"/>
        <v>0</v>
      </c>
      <c r="E43" s="208">
        <f t="shared" si="1"/>
        <v>0</v>
      </c>
      <c r="F43" s="208">
        <f>SUM(F44:F45)</f>
        <v>0</v>
      </c>
      <c r="G43" s="208">
        <f>SUM(G44:G45)</f>
        <v>0</v>
      </c>
      <c r="H43" s="208"/>
      <c r="I43" s="208"/>
      <c r="J43" s="208"/>
      <c r="K43" s="208"/>
      <c r="L43" s="208"/>
      <c r="M43" s="208"/>
      <c r="N43" s="208" t="s">
        <v>188</v>
      </c>
      <c r="O43" s="208" t="s">
        <v>264</v>
      </c>
      <c r="P43" s="208" t="s">
        <v>221</v>
      </c>
      <c r="Q43" s="208">
        <f t="shared" si="2"/>
        <v>0</v>
      </c>
      <c r="R43" s="208">
        <f t="shared" si="6"/>
        <v>0</v>
      </c>
      <c r="S43" s="208"/>
      <c r="T43" s="208"/>
      <c r="U43" s="208" t="s">
        <v>188</v>
      </c>
      <c r="V43" s="208"/>
      <c r="W43" s="208"/>
      <c r="X43" s="208" t="s">
        <v>188</v>
      </c>
      <c r="Y43" s="208"/>
      <c r="Z43" s="218"/>
    </row>
    <row r="44" s="198" customFormat="1" ht="13.5" spans="1:26">
      <c r="A44" s="208" t="s">
        <v>188</v>
      </c>
      <c r="B44" s="208" t="s">
        <v>192</v>
      </c>
      <c r="C44" s="208" t="s">
        <v>265</v>
      </c>
      <c r="D44" s="208">
        <f t="shared" si="4"/>
        <v>0</v>
      </c>
      <c r="E44" s="208">
        <f t="shared" si="1"/>
        <v>0</v>
      </c>
      <c r="F44" s="208"/>
      <c r="G44" s="208"/>
      <c r="H44" s="208"/>
      <c r="I44" s="208"/>
      <c r="J44" s="208"/>
      <c r="K44" s="208"/>
      <c r="L44" s="208"/>
      <c r="M44" s="208"/>
      <c r="N44" s="208" t="s">
        <v>188</v>
      </c>
      <c r="O44" s="208" t="s">
        <v>266</v>
      </c>
      <c r="P44" s="208" t="s">
        <v>267</v>
      </c>
      <c r="Q44" s="208">
        <f t="shared" si="2"/>
        <v>3.09</v>
      </c>
      <c r="R44" s="208">
        <f t="shared" si="6"/>
        <v>3.09</v>
      </c>
      <c r="S44" s="208">
        <v>3.09</v>
      </c>
      <c r="T44" s="208"/>
      <c r="U44" s="208"/>
      <c r="V44" s="208"/>
      <c r="W44" s="208"/>
      <c r="X44" s="208"/>
      <c r="Y44" s="208"/>
      <c r="Z44" s="218"/>
    </row>
    <row r="45" s="198" customFormat="1" ht="13.5" spans="1:26">
      <c r="A45" s="208" t="s">
        <v>188</v>
      </c>
      <c r="B45" s="208" t="s">
        <v>195</v>
      </c>
      <c r="C45" s="208" t="s">
        <v>268</v>
      </c>
      <c r="D45" s="208">
        <f t="shared" si="4"/>
        <v>0</v>
      </c>
      <c r="E45" s="208">
        <f t="shared" si="1"/>
        <v>0</v>
      </c>
      <c r="F45" s="208"/>
      <c r="G45" s="208"/>
      <c r="H45" s="208" t="s">
        <v>188</v>
      </c>
      <c r="I45" s="208"/>
      <c r="J45" s="208"/>
      <c r="K45" s="208" t="s">
        <v>188</v>
      </c>
      <c r="L45" s="208"/>
      <c r="M45" s="208"/>
      <c r="N45" s="208" t="s">
        <v>188</v>
      </c>
      <c r="O45" s="208" t="s">
        <v>269</v>
      </c>
      <c r="P45" s="208" t="s">
        <v>270</v>
      </c>
      <c r="Q45" s="208">
        <f t="shared" si="2"/>
        <v>1.71</v>
      </c>
      <c r="R45" s="208">
        <f t="shared" si="6"/>
        <v>1.71</v>
      </c>
      <c r="S45" s="208">
        <v>1.71</v>
      </c>
      <c r="T45" s="208"/>
      <c r="U45" s="208"/>
      <c r="V45" s="208"/>
      <c r="W45" s="208"/>
      <c r="X45" s="208"/>
      <c r="Y45" s="208"/>
      <c r="Z45" s="218"/>
    </row>
    <row r="46" s="198" customFormat="1" ht="13.5" spans="1:26">
      <c r="A46" s="208" t="s">
        <v>271</v>
      </c>
      <c r="B46" s="208" t="s">
        <v>188</v>
      </c>
      <c r="C46" s="208" t="s">
        <v>272</v>
      </c>
      <c r="D46" s="208">
        <f t="shared" si="4"/>
        <v>0</v>
      </c>
      <c r="E46" s="208">
        <f t="shared" si="1"/>
        <v>0</v>
      </c>
      <c r="F46" s="208">
        <f>SUM(F47:F49)</f>
        <v>0</v>
      </c>
      <c r="G46" s="208">
        <f>SUM(G47:G49)</f>
        <v>0</v>
      </c>
      <c r="H46" s="208" t="s">
        <v>188</v>
      </c>
      <c r="I46" s="208"/>
      <c r="J46" s="208"/>
      <c r="K46" s="208" t="s">
        <v>188</v>
      </c>
      <c r="L46" s="208"/>
      <c r="M46" s="208"/>
      <c r="N46" s="208" t="s">
        <v>188</v>
      </c>
      <c r="O46" s="208" t="s">
        <v>273</v>
      </c>
      <c r="P46" s="208" t="s">
        <v>226</v>
      </c>
      <c r="Q46" s="208">
        <f t="shared" si="2"/>
        <v>0</v>
      </c>
      <c r="R46" s="208">
        <f t="shared" si="6"/>
        <v>0</v>
      </c>
      <c r="S46" s="208"/>
      <c r="T46" s="208"/>
      <c r="U46" s="208"/>
      <c r="V46" s="208"/>
      <c r="W46" s="208"/>
      <c r="X46" s="208"/>
      <c r="Y46" s="208"/>
      <c r="Z46" s="218"/>
    </row>
    <row r="47" s="198" customFormat="1" ht="13.5" spans="1:26">
      <c r="A47" s="208" t="s">
        <v>188</v>
      </c>
      <c r="B47" s="208" t="s">
        <v>192</v>
      </c>
      <c r="C47" s="208" t="s">
        <v>274</v>
      </c>
      <c r="D47" s="208">
        <f t="shared" si="4"/>
        <v>0</v>
      </c>
      <c r="E47" s="208">
        <f t="shared" si="1"/>
        <v>0</v>
      </c>
      <c r="F47" s="208"/>
      <c r="G47" s="208"/>
      <c r="H47" s="208" t="s">
        <v>188</v>
      </c>
      <c r="I47" s="208"/>
      <c r="J47" s="208"/>
      <c r="K47" s="208" t="s">
        <v>188</v>
      </c>
      <c r="L47" s="208"/>
      <c r="M47" s="208"/>
      <c r="N47" s="208" t="s">
        <v>188</v>
      </c>
      <c r="O47" s="208" t="s">
        <v>275</v>
      </c>
      <c r="P47" s="208" t="s">
        <v>276</v>
      </c>
      <c r="Q47" s="208">
        <f t="shared" si="2"/>
        <v>7.98</v>
      </c>
      <c r="R47" s="208">
        <f t="shared" si="6"/>
        <v>7.98</v>
      </c>
      <c r="S47" s="208">
        <v>7.98</v>
      </c>
      <c r="T47" s="208"/>
      <c r="U47" s="208"/>
      <c r="V47" s="208"/>
      <c r="W47" s="208"/>
      <c r="X47" s="208"/>
      <c r="Y47" s="208"/>
      <c r="Z47" s="218"/>
    </row>
    <row r="48" s="198" customFormat="1" ht="13.5" spans="1:26">
      <c r="A48" s="208" t="s">
        <v>188</v>
      </c>
      <c r="B48" s="208" t="s">
        <v>195</v>
      </c>
      <c r="C48" s="208" t="s">
        <v>277</v>
      </c>
      <c r="D48" s="208">
        <f t="shared" si="4"/>
        <v>0</v>
      </c>
      <c r="E48" s="208">
        <f t="shared" si="1"/>
        <v>0</v>
      </c>
      <c r="F48" s="208"/>
      <c r="G48" s="208"/>
      <c r="H48" s="208" t="s">
        <v>188</v>
      </c>
      <c r="I48" s="208"/>
      <c r="J48" s="208"/>
      <c r="K48" s="208" t="s">
        <v>188</v>
      </c>
      <c r="L48" s="208"/>
      <c r="M48" s="208"/>
      <c r="N48" s="208" t="s">
        <v>188</v>
      </c>
      <c r="O48" s="208" t="s">
        <v>278</v>
      </c>
      <c r="P48" s="208" t="s">
        <v>279</v>
      </c>
      <c r="Q48" s="208">
        <f t="shared" si="2"/>
        <v>0</v>
      </c>
      <c r="R48" s="208">
        <f t="shared" si="6"/>
        <v>0</v>
      </c>
      <c r="S48" s="208"/>
      <c r="T48" s="208"/>
      <c r="U48" s="208" t="s">
        <v>188</v>
      </c>
      <c r="V48" s="208"/>
      <c r="W48" s="208"/>
      <c r="X48" s="208" t="s">
        <v>188</v>
      </c>
      <c r="Y48" s="208"/>
      <c r="Z48" s="218"/>
    </row>
    <row r="49" s="198" customFormat="1" ht="13.5" spans="1:26">
      <c r="A49" s="208" t="s">
        <v>188</v>
      </c>
      <c r="B49" s="208" t="s">
        <v>201</v>
      </c>
      <c r="C49" s="208" t="s">
        <v>280</v>
      </c>
      <c r="D49" s="208">
        <f t="shared" si="4"/>
        <v>0</v>
      </c>
      <c r="E49" s="208">
        <f t="shared" si="1"/>
        <v>0</v>
      </c>
      <c r="F49" s="208"/>
      <c r="G49" s="208"/>
      <c r="H49" s="208" t="s">
        <v>188</v>
      </c>
      <c r="I49" s="208"/>
      <c r="J49" s="208"/>
      <c r="K49" s="208" t="s">
        <v>188</v>
      </c>
      <c r="L49" s="208"/>
      <c r="M49" s="208"/>
      <c r="N49" s="208" t="s">
        <v>188</v>
      </c>
      <c r="O49" s="208" t="s">
        <v>201</v>
      </c>
      <c r="P49" s="208" t="s">
        <v>230</v>
      </c>
      <c r="Q49" s="208">
        <f t="shared" si="2"/>
        <v>0.04</v>
      </c>
      <c r="R49" s="208">
        <f t="shared" si="6"/>
        <v>0.04</v>
      </c>
      <c r="S49" s="208">
        <v>0.04</v>
      </c>
      <c r="T49" s="208"/>
      <c r="U49" s="208" t="s">
        <v>188</v>
      </c>
      <c r="V49" s="208"/>
      <c r="W49" s="208"/>
      <c r="X49" s="208" t="s">
        <v>188</v>
      </c>
      <c r="Y49" s="208"/>
      <c r="Z49" s="218"/>
    </row>
    <row r="50" s="198" customFormat="1" ht="13.5" spans="1:26">
      <c r="A50" s="208" t="s">
        <v>281</v>
      </c>
      <c r="B50" s="208" t="s">
        <v>188</v>
      </c>
      <c r="C50" s="208" t="s">
        <v>282</v>
      </c>
      <c r="D50" s="208">
        <f t="shared" si="4"/>
        <v>0</v>
      </c>
      <c r="E50" s="208">
        <f t="shared" si="1"/>
        <v>0</v>
      </c>
      <c r="F50" s="208">
        <f>SUM(F51:F54)</f>
        <v>0</v>
      </c>
      <c r="G50" s="208">
        <f>SUM(G51:G54)</f>
        <v>0</v>
      </c>
      <c r="H50" s="208" t="s">
        <v>188</v>
      </c>
      <c r="I50" s="208"/>
      <c r="J50" s="208"/>
      <c r="K50" s="208" t="s">
        <v>188</v>
      </c>
      <c r="L50" s="208"/>
      <c r="M50" s="208"/>
      <c r="N50" s="208" t="s">
        <v>283</v>
      </c>
      <c r="O50" s="208" t="s">
        <v>188</v>
      </c>
      <c r="P50" s="208" t="s">
        <v>284</v>
      </c>
      <c r="Q50" s="208">
        <f t="shared" si="2"/>
        <v>1982.94</v>
      </c>
      <c r="R50" s="208">
        <f t="shared" ref="R50:T50" si="7">SUM(R51:R62)</f>
        <v>1982.94</v>
      </c>
      <c r="S50" s="208">
        <f t="shared" si="7"/>
        <v>2.2</v>
      </c>
      <c r="T50" s="208">
        <f t="shared" si="7"/>
        <v>1980.74</v>
      </c>
      <c r="U50" s="208"/>
      <c r="V50" s="208"/>
      <c r="W50" s="208"/>
      <c r="X50" s="208"/>
      <c r="Y50" s="208"/>
      <c r="Z50" s="218"/>
    </row>
    <row r="51" s="198" customFormat="1" ht="13.5" spans="1:26">
      <c r="A51" s="208" t="s">
        <v>188</v>
      </c>
      <c r="B51" s="208" t="s">
        <v>198</v>
      </c>
      <c r="C51" s="208" t="s">
        <v>285</v>
      </c>
      <c r="D51" s="208">
        <f t="shared" si="4"/>
        <v>0</v>
      </c>
      <c r="E51" s="208">
        <f t="shared" si="1"/>
        <v>0</v>
      </c>
      <c r="F51" s="208"/>
      <c r="G51" s="208"/>
      <c r="H51" s="208" t="s">
        <v>188</v>
      </c>
      <c r="I51" s="208"/>
      <c r="J51" s="208"/>
      <c r="K51" s="208" t="s">
        <v>188</v>
      </c>
      <c r="L51" s="208"/>
      <c r="M51" s="208"/>
      <c r="N51" s="208" t="s">
        <v>188</v>
      </c>
      <c r="O51" s="208" t="s">
        <v>192</v>
      </c>
      <c r="P51" s="208" t="s">
        <v>286</v>
      </c>
      <c r="Q51" s="208">
        <f t="shared" si="2"/>
        <v>0</v>
      </c>
      <c r="R51" s="208">
        <f t="shared" ref="R51:R62" si="8">S51+T51</f>
        <v>0</v>
      </c>
      <c r="S51" s="208"/>
      <c r="T51" s="208"/>
      <c r="U51" s="208" t="s">
        <v>188</v>
      </c>
      <c r="V51" s="208"/>
      <c r="W51" s="208"/>
      <c r="X51" s="208" t="s">
        <v>188</v>
      </c>
      <c r="Y51" s="208"/>
      <c r="Z51" s="218"/>
    </row>
    <row r="52" s="198" customFormat="1" ht="13.5" spans="1:26">
      <c r="A52" s="208" t="s">
        <v>188</v>
      </c>
      <c r="B52" s="208" t="s">
        <v>217</v>
      </c>
      <c r="C52" s="208" t="s">
        <v>287</v>
      </c>
      <c r="D52" s="208">
        <f t="shared" si="4"/>
        <v>0</v>
      </c>
      <c r="E52" s="208">
        <f t="shared" si="1"/>
        <v>0</v>
      </c>
      <c r="F52" s="208"/>
      <c r="G52" s="208"/>
      <c r="H52" s="208" t="s">
        <v>188</v>
      </c>
      <c r="I52" s="208"/>
      <c r="J52" s="208"/>
      <c r="K52" s="208" t="s">
        <v>188</v>
      </c>
      <c r="L52" s="208"/>
      <c r="M52" s="208"/>
      <c r="N52" s="208" t="s">
        <v>188</v>
      </c>
      <c r="O52" s="208" t="s">
        <v>195</v>
      </c>
      <c r="P52" s="208" t="s">
        <v>288</v>
      </c>
      <c r="Q52" s="208">
        <f t="shared" si="2"/>
        <v>272.2</v>
      </c>
      <c r="R52" s="208">
        <f t="shared" si="8"/>
        <v>272.2</v>
      </c>
      <c r="S52" s="208">
        <v>2.2</v>
      </c>
      <c r="T52" s="208">
        <v>270</v>
      </c>
      <c r="U52" s="208"/>
      <c r="V52" s="208"/>
      <c r="W52" s="208"/>
      <c r="X52" s="208"/>
      <c r="Y52" s="208"/>
      <c r="Z52" s="218"/>
    </row>
    <row r="53" s="198" customFormat="1" ht="13.5" spans="1:26">
      <c r="A53" s="208" t="s">
        <v>188</v>
      </c>
      <c r="B53" s="208" t="s">
        <v>220</v>
      </c>
      <c r="C53" s="208" t="s">
        <v>289</v>
      </c>
      <c r="D53" s="208">
        <f t="shared" si="4"/>
        <v>0</v>
      </c>
      <c r="E53" s="208">
        <f t="shared" si="1"/>
        <v>0</v>
      </c>
      <c r="F53" s="208"/>
      <c r="G53" s="208"/>
      <c r="H53" s="208" t="s">
        <v>188</v>
      </c>
      <c r="I53" s="208"/>
      <c r="J53" s="208"/>
      <c r="K53" s="208" t="s">
        <v>188</v>
      </c>
      <c r="L53" s="208"/>
      <c r="M53" s="208"/>
      <c r="N53" s="208" t="s">
        <v>188</v>
      </c>
      <c r="O53" s="208" t="s">
        <v>198</v>
      </c>
      <c r="P53" s="208" t="s">
        <v>290</v>
      </c>
      <c r="Q53" s="208">
        <f t="shared" si="2"/>
        <v>0</v>
      </c>
      <c r="R53" s="208">
        <f t="shared" si="8"/>
        <v>0</v>
      </c>
      <c r="S53" s="208"/>
      <c r="T53" s="208"/>
      <c r="U53" s="208" t="s">
        <v>188</v>
      </c>
      <c r="V53" s="208"/>
      <c r="W53" s="208"/>
      <c r="X53" s="208" t="s">
        <v>188</v>
      </c>
      <c r="Y53" s="208"/>
      <c r="Z53" s="218"/>
    </row>
    <row r="54" s="198" customFormat="1" ht="13.5" spans="1:26">
      <c r="A54" s="208" t="s">
        <v>188</v>
      </c>
      <c r="B54" s="208" t="s">
        <v>201</v>
      </c>
      <c r="C54" s="208" t="s">
        <v>291</v>
      </c>
      <c r="D54" s="208">
        <f t="shared" si="4"/>
        <v>0</v>
      </c>
      <c r="E54" s="208">
        <f t="shared" si="1"/>
        <v>0</v>
      </c>
      <c r="F54" s="208"/>
      <c r="G54" s="208"/>
      <c r="H54" s="208" t="s">
        <v>188</v>
      </c>
      <c r="I54" s="208"/>
      <c r="J54" s="208"/>
      <c r="K54" s="208" t="s">
        <v>188</v>
      </c>
      <c r="L54" s="208"/>
      <c r="M54" s="208"/>
      <c r="N54" s="208" t="s">
        <v>188</v>
      </c>
      <c r="O54" s="208" t="s">
        <v>217</v>
      </c>
      <c r="P54" s="208" t="s">
        <v>292</v>
      </c>
      <c r="Q54" s="208">
        <f t="shared" si="2"/>
        <v>0</v>
      </c>
      <c r="R54" s="208">
        <f t="shared" si="8"/>
        <v>0</v>
      </c>
      <c r="S54" s="208"/>
      <c r="T54" s="208"/>
      <c r="U54" s="208" t="s">
        <v>188</v>
      </c>
      <c r="V54" s="208"/>
      <c r="W54" s="208"/>
      <c r="X54" s="208" t="s">
        <v>188</v>
      </c>
      <c r="Y54" s="208"/>
      <c r="Z54" s="218"/>
    </row>
    <row r="55" s="198" customFormat="1" ht="13.5" spans="1:26">
      <c r="A55" s="208" t="s">
        <v>293</v>
      </c>
      <c r="B55" s="208" t="s">
        <v>188</v>
      </c>
      <c r="C55" s="208" t="s">
        <v>284</v>
      </c>
      <c r="D55" s="208">
        <f t="shared" si="4"/>
        <v>1982.93778</v>
      </c>
      <c r="E55" s="208">
        <f t="shared" si="1"/>
        <v>1982.93778</v>
      </c>
      <c r="F55" s="208">
        <f>SUM(F56:F60)</f>
        <v>2.19738</v>
      </c>
      <c r="G55" s="208">
        <f>SUM(G56:G60)</f>
        <v>1980.7404</v>
      </c>
      <c r="H55" s="208"/>
      <c r="I55" s="208"/>
      <c r="J55" s="208"/>
      <c r="K55" s="208"/>
      <c r="L55" s="208"/>
      <c r="M55" s="208"/>
      <c r="N55" s="208" t="s">
        <v>188</v>
      </c>
      <c r="O55" s="208" t="s">
        <v>220</v>
      </c>
      <c r="P55" s="208" t="s">
        <v>294</v>
      </c>
      <c r="Q55" s="208">
        <f t="shared" si="2"/>
        <v>1640.74</v>
      </c>
      <c r="R55" s="208">
        <f t="shared" si="8"/>
        <v>1640.74</v>
      </c>
      <c r="S55" s="208"/>
      <c r="T55" s="208">
        <v>1640.74</v>
      </c>
      <c r="U55" s="208"/>
      <c r="V55" s="208"/>
      <c r="W55" s="208"/>
      <c r="X55" s="208"/>
      <c r="Y55" s="208"/>
      <c r="Z55" s="218"/>
    </row>
    <row r="56" s="198" customFormat="1" ht="13.5" spans="1:26">
      <c r="A56" s="208" t="s">
        <v>188</v>
      </c>
      <c r="B56" s="208" t="s">
        <v>192</v>
      </c>
      <c r="C56" s="208" t="s">
        <v>295</v>
      </c>
      <c r="D56" s="208">
        <f t="shared" si="4"/>
        <v>1650.7404</v>
      </c>
      <c r="E56" s="208">
        <f t="shared" si="1"/>
        <v>1650.7404</v>
      </c>
      <c r="F56" s="209"/>
      <c r="G56" s="209">
        <v>1650.7404</v>
      </c>
      <c r="H56" s="208"/>
      <c r="I56" s="208"/>
      <c r="J56" s="208"/>
      <c r="K56" s="208"/>
      <c r="L56" s="208"/>
      <c r="M56" s="208"/>
      <c r="N56" s="208" t="s">
        <v>188</v>
      </c>
      <c r="O56" s="208" t="s">
        <v>203</v>
      </c>
      <c r="P56" s="208" t="s">
        <v>296</v>
      </c>
      <c r="Q56" s="208">
        <f t="shared" si="2"/>
        <v>0</v>
      </c>
      <c r="R56" s="208">
        <f t="shared" si="8"/>
        <v>0</v>
      </c>
      <c r="S56" s="208"/>
      <c r="T56" s="208"/>
      <c r="U56" s="208" t="s">
        <v>188</v>
      </c>
      <c r="V56" s="208"/>
      <c r="W56" s="208"/>
      <c r="X56" s="208" t="s">
        <v>188</v>
      </c>
      <c r="Y56" s="208"/>
      <c r="Z56" s="218"/>
    </row>
    <row r="57" s="198" customFormat="1" ht="13.5" spans="1:26">
      <c r="A57" s="208" t="s">
        <v>188</v>
      </c>
      <c r="B57" s="208" t="s">
        <v>195</v>
      </c>
      <c r="C57" s="208" t="s">
        <v>297</v>
      </c>
      <c r="D57" s="208">
        <f t="shared" si="4"/>
        <v>0</v>
      </c>
      <c r="E57" s="208">
        <f t="shared" si="1"/>
        <v>0</v>
      </c>
      <c r="F57" s="208"/>
      <c r="G57" s="208"/>
      <c r="H57" s="208" t="s">
        <v>188</v>
      </c>
      <c r="I57" s="208"/>
      <c r="J57" s="208"/>
      <c r="K57" s="208" t="s">
        <v>188</v>
      </c>
      <c r="L57" s="208"/>
      <c r="M57" s="208"/>
      <c r="N57" s="208" t="s">
        <v>188</v>
      </c>
      <c r="O57" s="208" t="s">
        <v>207</v>
      </c>
      <c r="P57" s="208" t="s">
        <v>298</v>
      </c>
      <c r="Q57" s="208">
        <f t="shared" si="2"/>
        <v>0</v>
      </c>
      <c r="R57" s="208">
        <f t="shared" si="8"/>
        <v>0</v>
      </c>
      <c r="S57" s="208"/>
      <c r="T57" s="208"/>
      <c r="U57" s="208"/>
      <c r="V57" s="208"/>
      <c r="W57" s="208"/>
      <c r="X57" s="208"/>
      <c r="Y57" s="208"/>
      <c r="Z57" s="218"/>
    </row>
    <row r="58" s="198" customFormat="1" ht="13.5" spans="1:26">
      <c r="A58" s="208" t="s">
        <v>188</v>
      </c>
      <c r="B58" s="208" t="s">
        <v>198</v>
      </c>
      <c r="C58" s="208" t="s">
        <v>299</v>
      </c>
      <c r="D58" s="208">
        <f t="shared" si="4"/>
        <v>0</v>
      </c>
      <c r="E58" s="208">
        <f t="shared" si="1"/>
        <v>0</v>
      </c>
      <c r="F58" s="208"/>
      <c r="G58" s="208"/>
      <c r="H58" s="208" t="s">
        <v>188</v>
      </c>
      <c r="I58" s="208"/>
      <c r="J58" s="208"/>
      <c r="K58" s="208" t="s">
        <v>188</v>
      </c>
      <c r="L58" s="208"/>
      <c r="M58" s="208"/>
      <c r="N58" s="208" t="s">
        <v>188</v>
      </c>
      <c r="O58" s="208" t="s">
        <v>210</v>
      </c>
      <c r="P58" s="208" t="s">
        <v>297</v>
      </c>
      <c r="Q58" s="208">
        <f t="shared" si="2"/>
        <v>0</v>
      </c>
      <c r="R58" s="208">
        <f t="shared" si="8"/>
        <v>0</v>
      </c>
      <c r="S58" s="208"/>
      <c r="T58" s="208"/>
      <c r="U58" s="208" t="s">
        <v>188</v>
      </c>
      <c r="V58" s="208"/>
      <c r="W58" s="208"/>
      <c r="X58" s="208" t="s">
        <v>188</v>
      </c>
      <c r="Y58" s="208"/>
      <c r="Z58" s="218"/>
    </row>
    <row r="59" s="198" customFormat="1" ht="13.5" spans="1:26">
      <c r="A59" s="208" t="s">
        <v>188</v>
      </c>
      <c r="B59" s="208" t="s">
        <v>220</v>
      </c>
      <c r="C59" s="208" t="s">
        <v>300</v>
      </c>
      <c r="D59" s="208">
        <f t="shared" si="4"/>
        <v>272.19738</v>
      </c>
      <c r="E59" s="208">
        <f t="shared" si="1"/>
        <v>272.19738</v>
      </c>
      <c r="F59" s="209">
        <v>2.19738</v>
      </c>
      <c r="G59" s="209">
        <v>270</v>
      </c>
      <c r="H59" s="208"/>
      <c r="I59" s="208"/>
      <c r="J59" s="208"/>
      <c r="K59" s="208"/>
      <c r="L59" s="208"/>
      <c r="M59" s="208"/>
      <c r="N59" s="208" t="s">
        <v>188</v>
      </c>
      <c r="O59" s="208" t="s">
        <v>213</v>
      </c>
      <c r="P59" s="208" t="s">
        <v>301</v>
      </c>
      <c r="Q59" s="208">
        <f t="shared" si="2"/>
        <v>10</v>
      </c>
      <c r="R59" s="208">
        <f t="shared" si="8"/>
        <v>10</v>
      </c>
      <c r="S59" s="208"/>
      <c r="T59" s="208">
        <v>10</v>
      </c>
      <c r="U59" s="208" t="s">
        <v>188</v>
      </c>
      <c r="V59" s="208"/>
      <c r="W59" s="208"/>
      <c r="X59" s="208" t="s">
        <v>188</v>
      </c>
      <c r="Y59" s="208"/>
      <c r="Z59" s="218"/>
    </row>
    <row r="60" s="198" customFormat="1" ht="13.5" spans="1:26">
      <c r="A60" s="208" t="s">
        <v>188</v>
      </c>
      <c r="B60" s="208" t="s">
        <v>201</v>
      </c>
      <c r="C60" s="208" t="s">
        <v>302</v>
      </c>
      <c r="D60" s="208">
        <f t="shared" si="4"/>
        <v>60</v>
      </c>
      <c r="E60" s="208">
        <f t="shared" si="1"/>
        <v>60</v>
      </c>
      <c r="F60" s="208"/>
      <c r="G60" s="209">
        <v>60</v>
      </c>
      <c r="H60" s="208" t="s">
        <v>188</v>
      </c>
      <c r="I60" s="208"/>
      <c r="J60" s="208"/>
      <c r="K60" s="208" t="s">
        <v>188</v>
      </c>
      <c r="L60" s="208"/>
      <c r="M60" s="208"/>
      <c r="N60" s="208" t="s">
        <v>188</v>
      </c>
      <c r="O60" s="208" t="s">
        <v>170</v>
      </c>
      <c r="P60" s="208" t="s">
        <v>299</v>
      </c>
      <c r="Q60" s="208">
        <f t="shared" si="2"/>
        <v>0</v>
      </c>
      <c r="R60" s="208">
        <f t="shared" si="8"/>
        <v>0</v>
      </c>
      <c r="S60" s="208"/>
      <c r="T60" s="208"/>
      <c r="U60" s="208" t="s">
        <v>188</v>
      </c>
      <c r="V60" s="208"/>
      <c r="W60" s="208"/>
      <c r="X60" s="208" t="s">
        <v>188</v>
      </c>
      <c r="Y60" s="208"/>
      <c r="Z60" s="218"/>
    </row>
    <row r="61" s="198" customFormat="1" ht="13.5" spans="1:26">
      <c r="A61" s="208" t="s">
        <v>303</v>
      </c>
      <c r="B61" s="208" t="s">
        <v>188</v>
      </c>
      <c r="C61" s="208" t="s">
        <v>304</v>
      </c>
      <c r="D61" s="208">
        <f t="shared" si="4"/>
        <v>0</v>
      </c>
      <c r="E61" s="208">
        <f t="shared" ref="E61:G61" si="9">SUM(E62:E64)</f>
        <v>0</v>
      </c>
      <c r="F61" s="208">
        <f t="shared" si="9"/>
        <v>0</v>
      </c>
      <c r="G61" s="208">
        <f t="shared" si="9"/>
        <v>0</v>
      </c>
      <c r="H61" s="208" t="s">
        <v>188</v>
      </c>
      <c r="I61" s="208"/>
      <c r="J61" s="208"/>
      <c r="K61" s="208" t="s">
        <v>188</v>
      </c>
      <c r="L61" s="208"/>
      <c r="M61" s="208"/>
      <c r="N61" s="208" t="s">
        <v>188</v>
      </c>
      <c r="O61" s="208" t="s">
        <v>171</v>
      </c>
      <c r="P61" s="208" t="s">
        <v>305</v>
      </c>
      <c r="Q61" s="208">
        <f t="shared" si="2"/>
        <v>0</v>
      </c>
      <c r="R61" s="208">
        <f t="shared" si="8"/>
        <v>0</v>
      </c>
      <c r="S61" s="208"/>
      <c r="T61" s="208"/>
      <c r="U61" s="208" t="s">
        <v>188</v>
      </c>
      <c r="V61" s="208"/>
      <c r="W61" s="208"/>
      <c r="X61" s="208" t="s">
        <v>188</v>
      </c>
      <c r="Y61" s="208"/>
      <c r="Z61" s="218"/>
    </row>
    <row r="62" s="198" customFormat="1" ht="13.5" spans="1:26">
      <c r="A62" s="208" t="s">
        <v>188</v>
      </c>
      <c r="B62" s="208" t="s">
        <v>195</v>
      </c>
      <c r="C62" s="208" t="s">
        <v>306</v>
      </c>
      <c r="D62" s="208">
        <f t="shared" si="4"/>
        <v>0</v>
      </c>
      <c r="E62" s="208">
        <f t="shared" ref="E62:E64" si="10">F62+G62</f>
        <v>0</v>
      </c>
      <c r="F62" s="208"/>
      <c r="G62" s="208"/>
      <c r="H62" s="208" t="s">
        <v>188</v>
      </c>
      <c r="I62" s="208"/>
      <c r="J62" s="208"/>
      <c r="K62" s="208" t="s">
        <v>188</v>
      </c>
      <c r="L62" s="208"/>
      <c r="M62" s="208"/>
      <c r="N62" s="208" t="s">
        <v>188</v>
      </c>
      <c r="O62" s="208" t="s">
        <v>201</v>
      </c>
      <c r="P62" s="208" t="s">
        <v>307</v>
      </c>
      <c r="Q62" s="208">
        <f t="shared" si="2"/>
        <v>60</v>
      </c>
      <c r="R62" s="208">
        <f t="shared" si="8"/>
        <v>60</v>
      </c>
      <c r="S62" s="208"/>
      <c r="T62" s="208">
        <v>60</v>
      </c>
      <c r="U62" s="208" t="s">
        <v>188</v>
      </c>
      <c r="V62" s="208"/>
      <c r="W62" s="208"/>
      <c r="X62" s="208" t="s">
        <v>188</v>
      </c>
      <c r="Y62" s="208"/>
      <c r="Z62" s="218"/>
    </row>
    <row r="63" s="198" customFormat="1" ht="13.5" spans="1:26">
      <c r="A63" s="208" t="s">
        <v>188</v>
      </c>
      <c r="B63" s="208" t="s">
        <v>198</v>
      </c>
      <c r="C63" s="208" t="s">
        <v>308</v>
      </c>
      <c r="D63" s="208">
        <f t="shared" si="4"/>
        <v>0</v>
      </c>
      <c r="E63" s="208">
        <f t="shared" si="10"/>
        <v>0</v>
      </c>
      <c r="F63" s="208"/>
      <c r="G63" s="208"/>
      <c r="H63" s="208" t="s">
        <v>188</v>
      </c>
      <c r="I63" s="208"/>
      <c r="J63" s="208"/>
      <c r="K63" s="208" t="s">
        <v>188</v>
      </c>
      <c r="L63" s="208"/>
      <c r="M63" s="208"/>
      <c r="N63" s="208" t="s">
        <v>309</v>
      </c>
      <c r="O63" s="208" t="s">
        <v>188</v>
      </c>
      <c r="P63" s="208" t="s">
        <v>310</v>
      </c>
      <c r="Q63" s="208">
        <f t="shared" si="2"/>
        <v>0</v>
      </c>
      <c r="R63" s="208">
        <f t="shared" ref="R63:T63" si="11">SUM(R64:R67)</f>
        <v>0</v>
      </c>
      <c r="S63" s="208">
        <f t="shared" si="11"/>
        <v>0</v>
      </c>
      <c r="T63" s="208">
        <f t="shared" si="11"/>
        <v>0</v>
      </c>
      <c r="U63" s="208" t="s">
        <v>188</v>
      </c>
      <c r="V63" s="208"/>
      <c r="W63" s="208"/>
      <c r="X63" s="208" t="s">
        <v>188</v>
      </c>
      <c r="Y63" s="208"/>
      <c r="Z63" s="218"/>
    </row>
    <row r="64" s="198" customFormat="1" ht="13.5" spans="1:26">
      <c r="A64" s="208" t="s">
        <v>188</v>
      </c>
      <c r="B64" s="208" t="s">
        <v>217</v>
      </c>
      <c r="C64" s="208" t="s">
        <v>311</v>
      </c>
      <c r="D64" s="208">
        <f t="shared" si="4"/>
        <v>0</v>
      </c>
      <c r="E64" s="208">
        <f t="shared" si="10"/>
        <v>0</v>
      </c>
      <c r="F64" s="208"/>
      <c r="G64" s="208"/>
      <c r="H64" s="208" t="s">
        <v>188</v>
      </c>
      <c r="I64" s="208"/>
      <c r="J64" s="208"/>
      <c r="K64" s="208" t="s">
        <v>188</v>
      </c>
      <c r="L64" s="208"/>
      <c r="M64" s="208"/>
      <c r="N64" s="208" t="s">
        <v>188</v>
      </c>
      <c r="O64" s="208" t="s">
        <v>192</v>
      </c>
      <c r="P64" s="208" t="s">
        <v>312</v>
      </c>
      <c r="Q64" s="208">
        <f t="shared" si="2"/>
        <v>0</v>
      </c>
      <c r="R64" s="208">
        <f t="shared" ref="R64:R67" si="12">S64+T64</f>
        <v>0</v>
      </c>
      <c r="S64" s="208"/>
      <c r="T64" s="208"/>
      <c r="U64" s="208" t="s">
        <v>188</v>
      </c>
      <c r="V64" s="208"/>
      <c r="W64" s="208"/>
      <c r="X64" s="208" t="s">
        <v>188</v>
      </c>
      <c r="Y64" s="208"/>
      <c r="Z64" s="218"/>
    </row>
    <row r="65" s="198" customFormat="1" ht="13.5" spans="1:26">
      <c r="A65" s="208" t="s">
        <v>313</v>
      </c>
      <c r="B65" s="208" t="s">
        <v>188</v>
      </c>
      <c r="C65" s="208" t="s">
        <v>310</v>
      </c>
      <c r="D65" s="208">
        <f t="shared" si="4"/>
        <v>0</v>
      </c>
      <c r="E65" s="208">
        <f t="shared" ref="E65:G65" si="13">SUM(E66:E69)</f>
        <v>0</v>
      </c>
      <c r="F65" s="208">
        <f t="shared" si="13"/>
        <v>0</v>
      </c>
      <c r="G65" s="208">
        <f t="shared" si="13"/>
        <v>0</v>
      </c>
      <c r="H65" s="208" t="s">
        <v>188</v>
      </c>
      <c r="I65" s="208"/>
      <c r="J65" s="208"/>
      <c r="K65" s="208" t="s">
        <v>188</v>
      </c>
      <c r="L65" s="208"/>
      <c r="M65" s="208"/>
      <c r="N65" s="208" t="s">
        <v>188</v>
      </c>
      <c r="O65" s="208" t="s">
        <v>195</v>
      </c>
      <c r="P65" s="208" t="s">
        <v>314</v>
      </c>
      <c r="Q65" s="208">
        <f t="shared" si="2"/>
        <v>0</v>
      </c>
      <c r="R65" s="208">
        <f t="shared" si="12"/>
        <v>0</v>
      </c>
      <c r="S65" s="208"/>
      <c r="T65" s="208"/>
      <c r="U65" s="208" t="s">
        <v>188</v>
      </c>
      <c r="V65" s="208"/>
      <c r="W65" s="208"/>
      <c r="X65" s="208" t="s">
        <v>188</v>
      </c>
      <c r="Y65" s="208"/>
      <c r="Z65" s="218"/>
    </row>
    <row r="66" s="198" customFormat="1" ht="13.5" spans="1:26">
      <c r="A66" s="208" t="s">
        <v>188</v>
      </c>
      <c r="B66" s="208" t="s">
        <v>192</v>
      </c>
      <c r="C66" s="208" t="s">
        <v>312</v>
      </c>
      <c r="D66" s="208">
        <f t="shared" si="4"/>
        <v>0</v>
      </c>
      <c r="E66" s="208">
        <f t="shared" ref="E66:E69" si="14">F66+G66</f>
        <v>0</v>
      </c>
      <c r="F66" s="208"/>
      <c r="G66" s="208"/>
      <c r="H66" s="208" t="s">
        <v>188</v>
      </c>
      <c r="I66" s="208"/>
      <c r="J66" s="208"/>
      <c r="K66" s="208" t="s">
        <v>188</v>
      </c>
      <c r="L66" s="208"/>
      <c r="M66" s="208"/>
      <c r="N66" s="208" t="s">
        <v>188</v>
      </c>
      <c r="O66" s="208" t="s">
        <v>198</v>
      </c>
      <c r="P66" s="208" t="s">
        <v>315</v>
      </c>
      <c r="Q66" s="208">
        <f t="shared" si="2"/>
        <v>0</v>
      </c>
      <c r="R66" s="208">
        <f t="shared" si="12"/>
        <v>0</v>
      </c>
      <c r="S66" s="208"/>
      <c r="T66" s="208"/>
      <c r="U66" s="208" t="s">
        <v>188</v>
      </c>
      <c r="V66" s="208"/>
      <c r="W66" s="208"/>
      <c r="X66" s="208" t="s">
        <v>188</v>
      </c>
      <c r="Y66" s="208"/>
      <c r="Z66" s="218"/>
    </row>
    <row r="67" s="198" customFormat="1" ht="13.5" spans="1:26">
      <c r="A67" s="208" t="s">
        <v>188</v>
      </c>
      <c r="B67" s="208" t="s">
        <v>195</v>
      </c>
      <c r="C67" s="208" t="s">
        <v>314</v>
      </c>
      <c r="D67" s="208">
        <f t="shared" si="4"/>
        <v>0</v>
      </c>
      <c r="E67" s="208">
        <f t="shared" si="14"/>
        <v>0</v>
      </c>
      <c r="F67" s="208"/>
      <c r="G67" s="208"/>
      <c r="H67" s="208" t="s">
        <v>188</v>
      </c>
      <c r="I67" s="208"/>
      <c r="J67" s="208"/>
      <c r="K67" s="208" t="s">
        <v>188</v>
      </c>
      <c r="L67" s="208"/>
      <c r="M67" s="208"/>
      <c r="N67" s="208" t="s">
        <v>188</v>
      </c>
      <c r="O67" s="208" t="s">
        <v>217</v>
      </c>
      <c r="P67" s="208" t="s">
        <v>316</v>
      </c>
      <c r="Q67" s="208">
        <f t="shared" si="2"/>
        <v>0</v>
      </c>
      <c r="R67" s="208">
        <f t="shared" si="12"/>
        <v>0</v>
      </c>
      <c r="S67" s="208"/>
      <c r="T67" s="208"/>
      <c r="U67" s="208" t="s">
        <v>188</v>
      </c>
      <c r="V67" s="208"/>
      <c r="W67" s="208"/>
      <c r="X67" s="208" t="s">
        <v>188</v>
      </c>
      <c r="Y67" s="208"/>
      <c r="Z67" s="218"/>
    </row>
    <row r="68" s="198" customFormat="1" ht="13.5" spans="1:26">
      <c r="A68" s="208" t="s">
        <v>188</v>
      </c>
      <c r="B68" s="208" t="s">
        <v>198</v>
      </c>
      <c r="C68" s="208" t="s">
        <v>315</v>
      </c>
      <c r="D68" s="208">
        <f t="shared" si="4"/>
        <v>0</v>
      </c>
      <c r="E68" s="208">
        <f t="shared" si="14"/>
        <v>0</v>
      </c>
      <c r="F68" s="208"/>
      <c r="G68" s="208"/>
      <c r="H68" s="208" t="s">
        <v>188</v>
      </c>
      <c r="I68" s="208"/>
      <c r="J68" s="208"/>
      <c r="K68" s="208" t="s">
        <v>188</v>
      </c>
      <c r="L68" s="208"/>
      <c r="M68" s="208"/>
      <c r="N68" s="208" t="s">
        <v>317</v>
      </c>
      <c r="O68" s="208" t="s">
        <v>188</v>
      </c>
      <c r="P68" s="208" t="s">
        <v>318</v>
      </c>
      <c r="Q68" s="208">
        <f t="shared" si="2"/>
        <v>0</v>
      </c>
      <c r="R68" s="208">
        <f t="shared" ref="R68:T68" si="15">SUM(R69:R80)</f>
        <v>0</v>
      </c>
      <c r="S68" s="208">
        <f t="shared" si="15"/>
        <v>0</v>
      </c>
      <c r="T68" s="208">
        <f t="shared" si="15"/>
        <v>0</v>
      </c>
      <c r="U68" s="208" t="s">
        <v>188</v>
      </c>
      <c r="V68" s="208"/>
      <c r="W68" s="208"/>
      <c r="X68" s="208" t="s">
        <v>188</v>
      </c>
      <c r="Y68" s="208"/>
      <c r="Z68" s="218"/>
    </row>
    <row r="69" s="198" customFormat="1" ht="13.5" spans="1:26">
      <c r="A69" s="208" t="s">
        <v>188</v>
      </c>
      <c r="B69" s="208" t="s">
        <v>217</v>
      </c>
      <c r="C69" s="208" t="s">
        <v>316</v>
      </c>
      <c r="D69" s="208">
        <f t="shared" si="4"/>
        <v>0</v>
      </c>
      <c r="E69" s="208">
        <f t="shared" si="14"/>
        <v>0</v>
      </c>
      <c r="F69" s="208"/>
      <c r="G69" s="208"/>
      <c r="H69" s="208" t="s">
        <v>188</v>
      </c>
      <c r="I69" s="208"/>
      <c r="J69" s="208"/>
      <c r="K69" s="208" t="s">
        <v>188</v>
      </c>
      <c r="L69" s="208"/>
      <c r="M69" s="208"/>
      <c r="N69" s="208" t="s">
        <v>188</v>
      </c>
      <c r="O69" s="208" t="s">
        <v>192</v>
      </c>
      <c r="P69" s="208" t="s">
        <v>235</v>
      </c>
      <c r="Q69" s="208">
        <f t="shared" si="2"/>
        <v>0</v>
      </c>
      <c r="R69" s="208">
        <f t="shared" ref="R69:R80" si="16">S69+T69</f>
        <v>0</v>
      </c>
      <c r="S69" s="208"/>
      <c r="T69" s="208"/>
      <c r="U69" s="208" t="s">
        <v>188</v>
      </c>
      <c r="V69" s="208"/>
      <c r="W69" s="208"/>
      <c r="X69" s="208" t="s">
        <v>188</v>
      </c>
      <c r="Y69" s="208"/>
      <c r="Z69" s="218"/>
    </row>
    <row r="70" s="198" customFormat="1" ht="13.5" spans="1:26">
      <c r="A70" s="208" t="s">
        <v>319</v>
      </c>
      <c r="B70" s="208" t="s">
        <v>188</v>
      </c>
      <c r="C70" s="208" t="s">
        <v>320</v>
      </c>
      <c r="D70" s="208">
        <f t="shared" si="4"/>
        <v>0</v>
      </c>
      <c r="E70" s="208">
        <f t="shared" ref="E70:G70" si="17">SUM(E71:E72)</f>
        <v>0</v>
      </c>
      <c r="F70" s="208">
        <f t="shared" si="17"/>
        <v>0</v>
      </c>
      <c r="G70" s="208">
        <f t="shared" si="17"/>
        <v>0</v>
      </c>
      <c r="H70" s="208" t="s">
        <v>188</v>
      </c>
      <c r="I70" s="208"/>
      <c r="J70" s="208"/>
      <c r="K70" s="208" t="s">
        <v>188</v>
      </c>
      <c r="L70" s="208"/>
      <c r="M70" s="208"/>
      <c r="N70" s="208" t="s">
        <v>188</v>
      </c>
      <c r="O70" s="208" t="s">
        <v>195</v>
      </c>
      <c r="P70" s="208" t="s">
        <v>321</v>
      </c>
      <c r="Q70" s="208">
        <f t="shared" si="2"/>
        <v>0</v>
      </c>
      <c r="R70" s="208">
        <f t="shared" si="16"/>
        <v>0</v>
      </c>
      <c r="S70" s="208"/>
      <c r="T70" s="208"/>
      <c r="U70" s="208" t="s">
        <v>188</v>
      </c>
      <c r="V70" s="208"/>
      <c r="W70" s="208"/>
      <c r="X70" s="208" t="s">
        <v>188</v>
      </c>
      <c r="Y70" s="208"/>
      <c r="Z70" s="218"/>
    </row>
    <row r="71" s="198" customFormat="1" ht="13.5" spans="1:26">
      <c r="A71" s="208" t="s">
        <v>188</v>
      </c>
      <c r="B71" s="208" t="s">
        <v>192</v>
      </c>
      <c r="C71" s="208" t="s">
        <v>322</v>
      </c>
      <c r="D71" s="208">
        <f t="shared" si="4"/>
        <v>0</v>
      </c>
      <c r="E71" s="208">
        <f t="shared" ref="E71:E80" si="18">F71+G71</f>
        <v>0</v>
      </c>
      <c r="F71" s="208"/>
      <c r="G71" s="208"/>
      <c r="H71" s="208" t="s">
        <v>188</v>
      </c>
      <c r="I71" s="208"/>
      <c r="J71" s="208"/>
      <c r="K71" s="208" t="s">
        <v>188</v>
      </c>
      <c r="L71" s="208"/>
      <c r="M71" s="208"/>
      <c r="N71" s="208" t="s">
        <v>188</v>
      </c>
      <c r="O71" s="208" t="s">
        <v>198</v>
      </c>
      <c r="P71" s="208" t="s">
        <v>323</v>
      </c>
      <c r="Q71" s="208">
        <f t="shared" si="2"/>
        <v>0</v>
      </c>
      <c r="R71" s="208">
        <f t="shared" si="16"/>
        <v>0</v>
      </c>
      <c r="S71" s="208"/>
      <c r="T71" s="208"/>
      <c r="U71" s="208" t="s">
        <v>188</v>
      </c>
      <c r="V71" s="208"/>
      <c r="W71" s="208"/>
      <c r="X71" s="208" t="s">
        <v>188</v>
      </c>
      <c r="Y71" s="208"/>
      <c r="Z71" s="218"/>
    </row>
    <row r="72" s="198" customFormat="1" ht="13.5" spans="1:26">
      <c r="A72" s="208" t="s">
        <v>188</v>
      </c>
      <c r="B72" s="208" t="s">
        <v>195</v>
      </c>
      <c r="C72" s="208" t="s">
        <v>324</v>
      </c>
      <c r="D72" s="208">
        <f t="shared" si="4"/>
        <v>0</v>
      </c>
      <c r="E72" s="208">
        <f t="shared" si="18"/>
        <v>0</v>
      </c>
      <c r="F72" s="208"/>
      <c r="G72" s="208"/>
      <c r="H72" s="208" t="s">
        <v>188</v>
      </c>
      <c r="I72" s="208"/>
      <c r="J72" s="208"/>
      <c r="K72" s="208" t="s">
        <v>188</v>
      </c>
      <c r="L72" s="208"/>
      <c r="M72" s="208"/>
      <c r="N72" s="208" t="s">
        <v>188</v>
      </c>
      <c r="O72" s="208" t="s">
        <v>220</v>
      </c>
      <c r="P72" s="208" t="s">
        <v>237</v>
      </c>
      <c r="Q72" s="208">
        <f t="shared" ref="Q72:Q117" si="19">R72</f>
        <v>0</v>
      </c>
      <c r="R72" s="208">
        <f t="shared" si="16"/>
        <v>0</v>
      </c>
      <c r="S72" s="208"/>
      <c r="T72" s="208"/>
      <c r="U72" s="208" t="s">
        <v>188</v>
      </c>
      <c r="V72" s="208"/>
      <c r="W72" s="208"/>
      <c r="X72" s="208" t="s">
        <v>188</v>
      </c>
      <c r="Y72" s="208"/>
      <c r="Z72" s="218"/>
    </row>
    <row r="73" s="198" customFormat="1" ht="13.5" spans="1:26">
      <c r="A73" s="208" t="s">
        <v>325</v>
      </c>
      <c r="B73" s="208" t="s">
        <v>188</v>
      </c>
      <c r="C73" s="208" t="s">
        <v>326</v>
      </c>
      <c r="D73" s="208">
        <f t="shared" si="4"/>
        <v>0</v>
      </c>
      <c r="E73" s="208">
        <f t="shared" ref="E73:G73" si="20">SUM(E74:E80)</f>
        <v>0</v>
      </c>
      <c r="F73" s="208">
        <f t="shared" si="20"/>
        <v>0</v>
      </c>
      <c r="G73" s="208">
        <f t="shared" si="20"/>
        <v>0</v>
      </c>
      <c r="H73" s="208" t="s">
        <v>188</v>
      </c>
      <c r="I73" s="208"/>
      <c r="J73" s="208"/>
      <c r="K73" s="208" t="s">
        <v>188</v>
      </c>
      <c r="L73" s="208"/>
      <c r="M73" s="208"/>
      <c r="N73" s="208" t="s">
        <v>188</v>
      </c>
      <c r="O73" s="208" t="s">
        <v>203</v>
      </c>
      <c r="P73" s="208" t="s">
        <v>245</v>
      </c>
      <c r="Q73" s="208">
        <f t="shared" si="19"/>
        <v>0</v>
      </c>
      <c r="R73" s="208">
        <f t="shared" si="16"/>
        <v>0</v>
      </c>
      <c r="S73" s="208"/>
      <c r="T73" s="208"/>
      <c r="U73" s="208" t="s">
        <v>188</v>
      </c>
      <c r="V73" s="208"/>
      <c r="W73" s="208"/>
      <c r="X73" s="208" t="s">
        <v>188</v>
      </c>
      <c r="Y73" s="208"/>
      <c r="Z73" s="218"/>
    </row>
    <row r="74" s="198" customFormat="1" ht="13.5" spans="1:26">
      <c r="A74" s="208" t="s">
        <v>188</v>
      </c>
      <c r="B74" s="208" t="s">
        <v>192</v>
      </c>
      <c r="C74" s="208" t="s">
        <v>327</v>
      </c>
      <c r="D74" s="208">
        <f t="shared" si="4"/>
        <v>0</v>
      </c>
      <c r="E74" s="208">
        <f t="shared" si="18"/>
        <v>0</v>
      </c>
      <c r="F74" s="208"/>
      <c r="G74" s="208"/>
      <c r="H74" s="208" t="s">
        <v>188</v>
      </c>
      <c r="I74" s="208"/>
      <c r="J74" s="208"/>
      <c r="K74" s="208" t="s">
        <v>188</v>
      </c>
      <c r="L74" s="208"/>
      <c r="M74" s="208"/>
      <c r="N74" s="208" t="s">
        <v>188</v>
      </c>
      <c r="O74" s="208" t="s">
        <v>207</v>
      </c>
      <c r="P74" s="208" t="s">
        <v>328</v>
      </c>
      <c r="Q74" s="208">
        <f t="shared" si="19"/>
        <v>0</v>
      </c>
      <c r="R74" s="208">
        <f t="shared" si="16"/>
        <v>0</v>
      </c>
      <c r="S74" s="208"/>
      <c r="T74" s="208"/>
      <c r="U74" s="208" t="s">
        <v>188</v>
      </c>
      <c r="V74" s="208"/>
      <c r="W74" s="208"/>
      <c r="X74" s="208" t="s">
        <v>188</v>
      </c>
      <c r="Y74" s="208"/>
      <c r="Z74" s="218"/>
    </row>
    <row r="75" s="198" customFormat="1" ht="13.5" spans="1:26">
      <c r="A75" s="208" t="s">
        <v>188</v>
      </c>
      <c r="B75" s="208" t="s">
        <v>195</v>
      </c>
      <c r="C75" s="208" t="s">
        <v>329</v>
      </c>
      <c r="D75" s="208">
        <f t="shared" ref="D75:D89" si="21">E75</f>
        <v>0</v>
      </c>
      <c r="E75" s="208">
        <f t="shared" si="18"/>
        <v>0</v>
      </c>
      <c r="F75" s="208"/>
      <c r="G75" s="208"/>
      <c r="H75" s="208" t="s">
        <v>188</v>
      </c>
      <c r="I75" s="208"/>
      <c r="J75" s="208"/>
      <c r="K75" s="208" t="s">
        <v>188</v>
      </c>
      <c r="L75" s="208"/>
      <c r="M75" s="208"/>
      <c r="N75" s="208" t="s">
        <v>188</v>
      </c>
      <c r="O75" s="208" t="s">
        <v>210</v>
      </c>
      <c r="P75" s="208" t="s">
        <v>330</v>
      </c>
      <c r="Q75" s="208">
        <f t="shared" si="19"/>
        <v>0</v>
      </c>
      <c r="R75" s="208">
        <f t="shared" si="16"/>
        <v>0</v>
      </c>
      <c r="S75" s="208"/>
      <c r="T75" s="208"/>
      <c r="U75" s="208" t="s">
        <v>188</v>
      </c>
      <c r="V75" s="208"/>
      <c r="W75" s="208"/>
      <c r="X75" s="208" t="s">
        <v>188</v>
      </c>
      <c r="Y75" s="208"/>
      <c r="Z75" s="218"/>
    </row>
    <row r="76" s="198" customFormat="1" ht="13.5" spans="1:26">
      <c r="A76" s="208" t="s">
        <v>188</v>
      </c>
      <c r="B76" s="208" t="s">
        <v>198</v>
      </c>
      <c r="C76" s="208" t="s">
        <v>331</v>
      </c>
      <c r="D76" s="208">
        <f t="shared" si="21"/>
        <v>0</v>
      </c>
      <c r="E76" s="208">
        <f t="shared" si="18"/>
        <v>0</v>
      </c>
      <c r="F76" s="208"/>
      <c r="G76" s="208"/>
      <c r="H76" s="208" t="s">
        <v>188</v>
      </c>
      <c r="I76" s="208"/>
      <c r="J76" s="208"/>
      <c r="K76" s="208" t="s">
        <v>188</v>
      </c>
      <c r="L76" s="208"/>
      <c r="M76" s="208"/>
      <c r="N76" s="208" t="s">
        <v>188</v>
      </c>
      <c r="O76" s="208" t="s">
        <v>173</v>
      </c>
      <c r="P76" s="208" t="s">
        <v>239</v>
      </c>
      <c r="Q76" s="208">
        <f t="shared" si="19"/>
        <v>0</v>
      </c>
      <c r="R76" s="208">
        <f t="shared" si="16"/>
        <v>0</v>
      </c>
      <c r="S76" s="208"/>
      <c r="T76" s="208"/>
      <c r="U76" s="208" t="s">
        <v>188</v>
      </c>
      <c r="V76" s="208"/>
      <c r="W76" s="208"/>
      <c r="X76" s="208" t="s">
        <v>188</v>
      </c>
      <c r="Y76" s="208"/>
      <c r="Z76" s="218"/>
    </row>
    <row r="77" s="198" customFormat="1" ht="13.5" spans="1:26">
      <c r="A77" s="208" t="s">
        <v>188</v>
      </c>
      <c r="B77" s="208" t="s">
        <v>217</v>
      </c>
      <c r="C77" s="208" t="s">
        <v>332</v>
      </c>
      <c r="D77" s="208">
        <f t="shared" si="21"/>
        <v>0</v>
      </c>
      <c r="E77" s="208">
        <f t="shared" si="18"/>
        <v>0</v>
      </c>
      <c r="F77" s="208"/>
      <c r="G77" s="208"/>
      <c r="H77" s="208" t="s">
        <v>188</v>
      </c>
      <c r="I77" s="208"/>
      <c r="J77" s="208"/>
      <c r="K77" s="208" t="s">
        <v>188</v>
      </c>
      <c r="L77" s="208"/>
      <c r="M77" s="208"/>
      <c r="N77" s="208" t="s">
        <v>188</v>
      </c>
      <c r="O77" s="208" t="s">
        <v>179</v>
      </c>
      <c r="P77" s="208" t="s">
        <v>333</v>
      </c>
      <c r="Q77" s="208">
        <f t="shared" si="19"/>
        <v>0</v>
      </c>
      <c r="R77" s="208">
        <f t="shared" si="16"/>
        <v>0</v>
      </c>
      <c r="S77" s="208"/>
      <c r="T77" s="208"/>
      <c r="U77" s="208" t="s">
        <v>188</v>
      </c>
      <c r="V77" s="208"/>
      <c r="W77" s="208"/>
      <c r="X77" s="208" t="s">
        <v>188</v>
      </c>
      <c r="Y77" s="208"/>
      <c r="Z77" s="218"/>
    </row>
    <row r="78" s="198" customFormat="1" ht="13.5" spans="1:26">
      <c r="A78" s="208" t="s">
        <v>188</v>
      </c>
      <c r="B78" s="208" t="s">
        <v>220</v>
      </c>
      <c r="C78" s="208" t="s">
        <v>334</v>
      </c>
      <c r="D78" s="208">
        <f t="shared" si="21"/>
        <v>0</v>
      </c>
      <c r="E78" s="208">
        <f t="shared" si="18"/>
        <v>0</v>
      </c>
      <c r="F78" s="208"/>
      <c r="G78" s="208"/>
      <c r="H78" s="208" t="s">
        <v>188</v>
      </c>
      <c r="I78" s="208"/>
      <c r="J78" s="208"/>
      <c r="K78" s="208" t="s">
        <v>188</v>
      </c>
      <c r="L78" s="208"/>
      <c r="M78" s="208"/>
      <c r="N78" s="208" t="s">
        <v>188</v>
      </c>
      <c r="O78" s="208" t="s">
        <v>181</v>
      </c>
      <c r="P78" s="208" t="s">
        <v>335</v>
      </c>
      <c r="Q78" s="208">
        <f t="shared" si="19"/>
        <v>0</v>
      </c>
      <c r="R78" s="208">
        <f t="shared" si="16"/>
        <v>0</v>
      </c>
      <c r="S78" s="208"/>
      <c r="T78" s="208"/>
      <c r="U78" s="208" t="s">
        <v>188</v>
      </c>
      <c r="V78" s="208"/>
      <c r="W78" s="208"/>
      <c r="X78" s="208" t="s">
        <v>188</v>
      </c>
      <c r="Y78" s="208"/>
      <c r="Z78" s="218"/>
    </row>
    <row r="79" s="198" customFormat="1" ht="13.5" spans="1:26">
      <c r="A79" s="208" t="s">
        <v>188</v>
      </c>
      <c r="B79" s="208" t="s">
        <v>203</v>
      </c>
      <c r="C79" s="208" t="s">
        <v>336</v>
      </c>
      <c r="D79" s="208">
        <f t="shared" si="21"/>
        <v>0</v>
      </c>
      <c r="E79" s="208">
        <f t="shared" si="18"/>
        <v>0</v>
      </c>
      <c r="F79" s="208"/>
      <c r="G79" s="208"/>
      <c r="H79" s="208" t="s">
        <v>188</v>
      </c>
      <c r="I79" s="208"/>
      <c r="J79" s="208"/>
      <c r="K79" s="208" t="s">
        <v>188</v>
      </c>
      <c r="L79" s="208"/>
      <c r="M79" s="208"/>
      <c r="N79" s="208" t="s">
        <v>188</v>
      </c>
      <c r="O79" s="208" t="s">
        <v>182</v>
      </c>
      <c r="P79" s="208" t="s">
        <v>337</v>
      </c>
      <c r="Q79" s="208">
        <f t="shared" si="19"/>
        <v>0</v>
      </c>
      <c r="R79" s="208">
        <f t="shared" si="16"/>
        <v>0</v>
      </c>
      <c r="S79" s="208"/>
      <c r="T79" s="208"/>
      <c r="U79" s="208" t="s">
        <v>188</v>
      </c>
      <c r="V79" s="208"/>
      <c r="W79" s="208"/>
      <c r="X79" s="208" t="s">
        <v>188</v>
      </c>
      <c r="Y79" s="208"/>
      <c r="Z79" s="218"/>
    </row>
    <row r="80" s="198" customFormat="1" ht="13.5" spans="1:26">
      <c r="A80" s="208" t="s">
        <v>188</v>
      </c>
      <c r="B80" s="208" t="s">
        <v>207</v>
      </c>
      <c r="C80" s="208" t="s">
        <v>338</v>
      </c>
      <c r="D80" s="208">
        <f t="shared" si="21"/>
        <v>0</v>
      </c>
      <c r="E80" s="208">
        <f t="shared" si="18"/>
        <v>0</v>
      </c>
      <c r="F80" s="208"/>
      <c r="G80" s="208"/>
      <c r="H80" s="208" t="s">
        <v>188</v>
      </c>
      <c r="I80" s="208"/>
      <c r="J80" s="208"/>
      <c r="K80" s="208" t="s">
        <v>188</v>
      </c>
      <c r="L80" s="208"/>
      <c r="M80" s="208"/>
      <c r="N80" s="208" t="s">
        <v>188</v>
      </c>
      <c r="O80" s="208" t="s">
        <v>201</v>
      </c>
      <c r="P80" s="208" t="s">
        <v>339</v>
      </c>
      <c r="Q80" s="208">
        <f t="shared" si="19"/>
        <v>0</v>
      </c>
      <c r="R80" s="208">
        <f t="shared" si="16"/>
        <v>0</v>
      </c>
      <c r="S80" s="208"/>
      <c r="T80" s="208"/>
      <c r="U80" s="208" t="s">
        <v>188</v>
      </c>
      <c r="V80" s="208"/>
      <c r="W80" s="208"/>
      <c r="X80" s="208" t="s">
        <v>188</v>
      </c>
      <c r="Y80" s="208"/>
      <c r="Z80" s="218"/>
    </row>
    <row r="81" s="198" customFormat="1" ht="13.5" spans="1:26">
      <c r="A81" s="208" t="s">
        <v>340</v>
      </c>
      <c r="B81" s="208" t="s">
        <v>188</v>
      </c>
      <c r="C81" s="208" t="s">
        <v>341</v>
      </c>
      <c r="D81" s="208">
        <f t="shared" si="21"/>
        <v>0</v>
      </c>
      <c r="E81" s="208">
        <f t="shared" ref="E81:G81" si="22">SUM(E82:E83)</f>
        <v>0</v>
      </c>
      <c r="F81" s="208">
        <f t="shared" si="22"/>
        <v>0</v>
      </c>
      <c r="G81" s="208">
        <f t="shared" si="22"/>
        <v>0</v>
      </c>
      <c r="H81" s="208" t="s">
        <v>188</v>
      </c>
      <c r="I81" s="208"/>
      <c r="J81" s="208"/>
      <c r="K81" s="208" t="s">
        <v>188</v>
      </c>
      <c r="L81" s="208"/>
      <c r="M81" s="208"/>
      <c r="N81" s="208" t="s">
        <v>342</v>
      </c>
      <c r="O81" s="208" t="s">
        <v>188</v>
      </c>
      <c r="P81" s="208" t="s">
        <v>343</v>
      </c>
      <c r="Q81" s="208">
        <f t="shared" si="19"/>
        <v>8</v>
      </c>
      <c r="R81" s="208">
        <f t="shared" ref="R81:T81" si="23">SUM(R82:R97)</f>
        <v>8</v>
      </c>
      <c r="S81" s="208">
        <f t="shared" si="23"/>
        <v>0</v>
      </c>
      <c r="T81" s="208">
        <f t="shared" si="23"/>
        <v>8</v>
      </c>
      <c r="U81" s="208"/>
      <c r="V81" s="208"/>
      <c r="W81" s="208"/>
      <c r="X81" s="208"/>
      <c r="Y81" s="208"/>
      <c r="Z81" s="218"/>
    </row>
    <row r="82" s="198" customFormat="1" ht="13.5" spans="1:26">
      <c r="A82" s="208" t="s">
        <v>188</v>
      </c>
      <c r="B82" s="208" t="s">
        <v>192</v>
      </c>
      <c r="C82" s="208" t="s">
        <v>344</v>
      </c>
      <c r="D82" s="208">
        <f t="shared" si="21"/>
        <v>0</v>
      </c>
      <c r="E82" s="208">
        <f t="shared" ref="E82:E89" si="24">F82+G82</f>
        <v>0</v>
      </c>
      <c r="F82" s="208"/>
      <c r="G82" s="208"/>
      <c r="H82" s="208" t="s">
        <v>188</v>
      </c>
      <c r="I82" s="208"/>
      <c r="J82" s="208"/>
      <c r="K82" s="208" t="s">
        <v>188</v>
      </c>
      <c r="L82" s="208"/>
      <c r="M82" s="208"/>
      <c r="N82" s="208" t="s">
        <v>188</v>
      </c>
      <c r="O82" s="208" t="s">
        <v>192</v>
      </c>
      <c r="P82" s="208" t="s">
        <v>235</v>
      </c>
      <c r="Q82" s="208">
        <f t="shared" si="19"/>
        <v>0</v>
      </c>
      <c r="R82" s="208">
        <f t="shared" ref="R82:R97" si="25">S82+T82</f>
        <v>0</v>
      </c>
      <c r="S82" s="208"/>
      <c r="T82" s="208"/>
      <c r="U82" s="208"/>
      <c r="V82" s="208"/>
      <c r="W82" s="208"/>
      <c r="X82" s="208" t="s">
        <v>188</v>
      </c>
      <c r="Y82" s="208"/>
      <c r="Z82" s="218"/>
    </row>
    <row r="83" s="198" customFormat="1" ht="13.5" spans="1:26">
      <c r="A83" s="208" t="s">
        <v>188</v>
      </c>
      <c r="B83" s="208" t="s">
        <v>195</v>
      </c>
      <c r="C83" s="208" t="s">
        <v>345</v>
      </c>
      <c r="D83" s="208">
        <f t="shared" si="21"/>
        <v>0</v>
      </c>
      <c r="E83" s="208">
        <f t="shared" si="24"/>
        <v>0</v>
      </c>
      <c r="F83" s="208"/>
      <c r="G83" s="208"/>
      <c r="H83" s="208" t="s">
        <v>188</v>
      </c>
      <c r="I83" s="208"/>
      <c r="J83" s="208"/>
      <c r="K83" s="208" t="s">
        <v>188</v>
      </c>
      <c r="L83" s="208"/>
      <c r="M83" s="208"/>
      <c r="N83" s="208" t="s">
        <v>188</v>
      </c>
      <c r="O83" s="208" t="s">
        <v>195</v>
      </c>
      <c r="P83" s="208" t="s">
        <v>321</v>
      </c>
      <c r="Q83" s="208">
        <f t="shared" si="19"/>
        <v>0</v>
      </c>
      <c r="R83" s="208">
        <f t="shared" si="25"/>
        <v>0</v>
      </c>
      <c r="S83" s="208"/>
      <c r="T83" s="208"/>
      <c r="U83" s="208"/>
      <c r="V83" s="208"/>
      <c r="W83" s="208"/>
      <c r="X83" s="208" t="s">
        <v>188</v>
      </c>
      <c r="Y83" s="208"/>
      <c r="Z83" s="218"/>
    </row>
    <row r="84" s="198" customFormat="1" ht="13.5" spans="1:26">
      <c r="A84" s="208" t="s">
        <v>346</v>
      </c>
      <c r="B84" s="208" t="s">
        <v>188</v>
      </c>
      <c r="C84" s="208" t="s">
        <v>56</v>
      </c>
      <c r="D84" s="208">
        <f t="shared" si="21"/>
        <v>0</v>
      </c>
      <c r="E84" s="208">
        <f t="shared" ref="E84:G84" si="26">SUM(E85:E89)</f>
        <v>0</v>
      </c>
      <c r="F84" s="208">
        <f t="shared" si="26"/>
        <v>0</v>
      </c>
      <c r="G84" s="208">
        <f t="shared" si="26"/>
        <v>0</v>
      </c>
      <c r="H84" s="208" t="s">
        <v>188</v>
      </c>
      <c r="I84" s="208"/>
      <c r="J84" s="208"/>
      <c r="K84" s="208" t="s">
        <v>188</v>
      </c>
      <c r="L84" s="208"/>
      <c r="M84" s="208"/>
      <c r="N84" s="208" t="s">
        <v>188</v>
      </c>
      <c r="O84" s="208" t="s">
        <v>198</v>
      </c>
      <c r="P84" s="208" t="s">
        <v>323</v>
      </c>
      <c r="Q84" s="208">
        <f t="shared" si="19"/>
        <v>0</v>
      </c>
      <c r="R84" s="208">
        <f t="shared" si="25"/>
        <v>0</v>
      </c>
      <c r="S84" s="208"/>
      <c r="T84" s="208"/>
      <c r="U84" s="208"/>
      <c r="V84" s="208"/>
      <c r="W84" s="208"/>
      <c r="X84" s="208" t="s">
        <v>188</v>
      </c>
      <c r="Y84" s="208"/>
      <c r="Z84" s="218"/>
    </row>
    <row r="85" s="198" customFormat="1" ht="13.5" spans="1:26">
      <c r="A85" s="208" t="s">
        <v>188</v>
      </c>
      <c r="B85" s="208" t="s">
        <v>207</v>
      </c>
      <c r="C85" s="208" t="s">
        <v>347</v>
      </c>
      <c r="D85" s="208">
        <f t="shared" si="21"/>
        <v>0</v>
      </c>
      <c r="E85" s="208">
        <f t="shared" si="24"/>
        <v>0</v>
      </c>
      <c r="F85" s="208"/>
      <c r="G85" s="208"/>
      <c r="H85" s="208" t="s">
        <v>188</v>
      </c>
      <c r="I85" s="208"/>
      <c r="J85" s="208"/>
      <c r="K85" s="208" t="s">
        <v>188</v>
      </c>
      <c r="L85" s="208"/>
      <c r="M85" s="208"/>
      <c r="N85" s="208" t="s">
        <v>188</v>
      </c>
      <c r="O85" s="208" t="s">
        <v>220</v>
      </c>
      <c r="P85" s="208" t="s">
        <v>237</v>
      </c>
      <c r="Q85" s="208">
        <f t="shared" si="19"/>
        <v>8</v>
      </c>
      <c r="R85" s="208">
        <f t="shared" si="25"/>
        <v>8</v>
      </c>
      <c r="S85" s="208"/>
      <c r="T85" s="208">
        <v>8</v>
      </c>
      <c r="U85" s="208"/>
      <c r="V85" s="208"/>
      <c r="W85" s="208"/>
      <c r="X85" s="208"/>
      <c r="Y85" s="208"/>
      <c r="Z85" s="218"/>
    </row>
    <row r="86" s="198" customFormat="1" ht="13.5" spans="1:26">
      <c r="A86" s="208" t="s">
        <v>188</v>
      </c>
      <c r="B86" s="208" t="s">
        <v>210</v>
      </c>
      <c r="C86" s="208" t="s">
        <v>348</v>
      </c>
      <c r="D86" s="208">
        <f t="shared" si="21"/>
        <v>0</v>
      </c>
      <c r="E86" s="208">
        <f t="shared" si="24"/>
        <v>0</v>
      </c>
      <c r="F86" s="208"/>
      <c r="G86" s="208"/>
      <c r="H86" s="208" t="s">
        <v>188</v>
      </c>
      <c r="I86" s="208"/>
      <c r="J86" s="208"/>
      <c r="K86" s="208" t="s">
        <v>188</v>
      </c>
      <c r="L86" s="208"/>
      <c r="M86" s="208"/>
      <c r="N86" s="208" t="s">
        <v>188</v>
      </c>
      <c r="O86" s="208" t="s">
        <v>203</v>
      </c>
      <c r="P86" s="208" t="s">
        <v>245</v>
      </c>
      <c r="Q86" s="208">
        <f t="shared" si="19"/>
        <v>0</v>
      </c>
      <c r="R86" s="208">
        <f t="shared" si="25"/>
        <v>0</v>
      </c>
      <c r="S86" s="208"/>
      <c r="T86" s="208"/>
      <c r="U86" s="208" t="s">
        <v>188</v>
      </c>
      <c r="V86" s="208"/>
      <c r="W86" s="208"/>
      <c r="X86" s="208" t="s">
        <v>188</v>
      </c>
      <c r="Y86" s="208"/>
      <c r="Z86" s="218"/>
    </row>
    <row r="87" s="198" customFormat="1" ht="13.5" spans="1:26">
      <c r="A87" s="208" t="s">
        <v>188</v>
      </c>
      <c r="B87" s="208" t="s">
        <v>213</v>
      </c>
      <c r="C87" s="208" t="s">
        <v>349</v>
      </c>
      <c r="D87" s="208">
        <f t="shared" si="21"/>
        <v>0</v>
      </c>
      <c r="E87" s="208">
        <f t="shared" si="24"/>
        <v>0</v>
      </c>
      <c r="F87" s="208"/>
      <c r="G87" s="208"/>
      <c r="H87" s="208" t="s">
        <v>188</v>
      </c>
      <c r="I87" s="208"/>
      <c r="J87" s="208"/>
      <c r="K87" s="208" t="s">
        <v>188</v>
      </c>
      <c r="L87" s="208"/>
      <c r="M87" s="208"/>
      <c r="N87" s="208" t="s">
        <v>188</v>
      </c>
      <c r="O87" s="208" t="s">
        <v>207</v>
      </c>
      <c r="P87" s="208" t="s">
        <v>328</v>
      </c>
      <c r="Q87" s="208">
        <f t="shared" si="19"/>
        <v>0</v>
      </c>
      <c r="R87" s="208">
        <f t="shared" si="25"/>
        <v>0</v>
      </c>
      <c r="S87" s="208"/>
      <c r="T87" s="208"/>
      <c r="U87" s="208" t="s">
        <v>188</v>
      </c>
      <c r="V87" s="208"/>
      <c r="W87" s="208"/>
      <c r="X87" s="208" t="s">
        <v>188</v>
      </c>
      <c r="Y87" s="208"/>
      <c r="Z87" s="218"/>
    </row>
    <row r="88" s="198" customFormat="1" ht="13.5" spans="1:26">
      <c r="A88" s="208" t="s">
        <v>188</v>
      </c>
      <c r="B88" s="208" t="s">
        <v>170</v>
      </c>
      <c r="C88" s="208" t="s">
        <v>350</v>
      </c>
      <c r="D88" s="208">
        <f t="shared" si="21"/>
        <v>0</v>
      </c>
      <c r="E88" s="208">
        <f t="shared" si="24"/>
        <v>0</v>
      </c>
      <c r="F88" s="208"/>
      <c r="G88" s="208"/>
      <c r="H88" s="208" t="s">
        <v>188</v>
      </c>
      <c r="I88" s="208"/>
      <c r="J88" s="208"/>
      <c r="K88" s="208" t="s">
        <v>188</v>
      </c>
      <c r="L88" s="208"/>
      <c r="M88" s="208"/>
      <c r="N88" s="208" t="s">
        <v>188</v>
      </c>
      <c r="O88" s="208" t="s">
        <v>210</v>
      </c>
      <c r="P88" s="208" t="s">
        <v>330</v>
      </c>
      <c r="Q88" s="208">
        <f t="shared" si="19"/>
        <v>0</v>
      </c>
      <c r="R88" s="208">
        <f t="shared" si="25"/>
        <v>0</v>
      </c>
      <c r="S88" s="208"/>
      <c r="T88" s="208"/>
      <c r="U88" s="208" t="s">
        <v>188</v>
      </c>
      <c r="V88" s="208"/>
      <c r="W88" s="208"/>
      <c r="X88" s="208" t="s">
        <v>188</v>
      </c>
      <c r="Y88" s="208"/>
      <c r="Z88" s="218"/>
    </row>
    <row r="89" s="198" customFormat="1" ht="13.5" spans="1:26">
      <c r="A89" s="208" t="s">
        <v>188</v>
      </c>
      <c r="B89" s="208" t="s">
        <v>201</v>
      </c>
      <c r="C89" s="208" t="s">
        <v>351</v>
      </c>
      <c r="D89" s="208">
        <f t="shared" si="21"/>
        <v>0</v>
      </c>
      <c r="E89" s="208">
        <f t="shared" si="24"/>
        <v>0</v>
      </c>
      <c r="F89" s="208"/>
      <c r="G89" s="208"/>
      <c r="H89" s="208" t="s">
        <v>188</v>
      </c>
      <c r="I89" s="208"/>
      <c r="J89" s="208"/>
      <c r="K89" s="208" t="s">
        <v>188</v>
      </c>
      <c r="L89" s="208"/>
      <c r="M89" s="208"/>
      <c r="N89" s="208" t="s">
        <v>188</v>
      </c>
      <c r="O89" s="208" t="s">
        <v>213</v>
      </c>
      <c r="P89" s="208" t="s">
        <v>352</v>
      </c>
      <c r="Q89" s="208">
        <f t="shared" si="19"/>
        <v>0</v>
      </c>
      <c r="R89" s="208">
        <f t="shared" si="25"/>
        <v>0</v>
      </c>
      <c r="S89" s="208"/>
      <c r="T89" s="208"/>
      <c r="U89" s="208" t="s">
        <v>188</v>
      </c>
      <c r="V89" s="208"/>
      <c r="W89" s="208"/>
      <c r="X89" s="208" t="s">
        <v>188</v>
      </c>
      <c r="Y89" s="208"/>
      <c r="Z89" s="218"/>
    </row>
    <row r="90" s="198" customFormat="1" ht="13.5" spans="1:26">
      <c r="A90" s="208"/>
      <c r="B90" s="208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 t="s">
        <v>188</v>
      </c>
      <c r="O90" s="208" t="s">
        <v>170</v>
      </c>
      <c r="P90" s="208" t="s">
        <v>353</v>
      </c>
      <c r="Q90" s="208">
        <f t="shared" si="19"/>
        <v>0</v>
      </c>
      <c r="R90" s="208">
        <f t="shared" si="25"/>
        <v>0</v>
      </c>
      <c r="S90" s="208"/>
      <c r="T90" s="208"/>
      <c r="U90" s="208" t="s">
        <v>188</v>
      </c>
      <c r="V90" s="208"/>
      <c r="W90" s="208"/>
      <c r="X90" s="208" t="s">
        <v>188</v>
      </c>
      <c r="Y90" s="208"/>
      <c r="Z90" s="218"/>
    </row>
    <row r="91" s="198" customFormat="1" ht="13.5" spans="1:26">
      <c r="A91" s="208"/>
      <c r="B91" s="208"/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 t="s">
        <v>188</v>
      </c>
      <c r="O91" s="208" t="s">
        <v>171</v>
      </c>
      <c r="P91" s="208" t="s">
        <v>354</v>
      </c>
      <c r="Q91" s="208">
        <f t="shared" si="19"/>
        <v>0</v>
      </c>
      <c r="R91" s="208">
        <f t="shared" si="25"/>
        <v>0</v>
      </c>
      <c r="S91" s="208"/>
      <c r="T91" s="208"/>
      <c r="U91" s="208" t="s">
        <v>188</v>
      </c>
      <c r="V91" s="208"/>
      <c r="W91" s="208"/>
      <c r="X91" s="208" t="s">
        <v>188</v>
      </c>
      <c r="Y91" s="208"/>
      <c r="Z91" s="218"/>
    </row>
    <row r="92" s="198" customFormat="1" ht="13.5" spans="1:26">
      <c r="A92" s="208"/>
      <c r="B92" s="208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 t="s">
        <v>188</v>
      </c>
      <c r="O92" s="208" t="s">
        <v>172</v>
      </c>
      <c r="P92" s="208" t="s">
        <v>355</v>
      </c>
      <c r="Q92" s="208">
        <f t="shared" si="19"/>
        <v>0</v>
      </c>
      <c r="R92" s="208">
        <f t="shared" si="25"/>
        <v>0</v>
      </c>
      <c r="S92" s="208"/>
      <c r="T92" s="208"/>
      <c r="U92" s="208" t="s">
        <v>188</v>
      </c>
      <c r="V92" s="208"/>
      <c r="W92" s="208"/>
      <c r="X92" s="208" t="s">
        <v>188</v>
      </c>
      <c r="Y92" s="208"/>
      <c r="Z92" s="218"/>
    </row>
    <row r="93" s="198" customFormat="1" ht="13.5" spans="1:26">
      <c r="A93" s="208"/>
      <c r="B93" s="208"/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 t="s">
        <v>188</v>
      </c>
      <c r="O93" s="208" t="s">
        <v>173</v>
      </c>
      <c r="P93" s="208" t="s">
        <v>239</v>
      </c>
      <c r="Q93" s="208">
        <f t="shared" si="19"/>
        <v>0</v>
      </c>
      <c r="R93" s="208">
        <f t="shared" si="25"/>
        <v>0</v>
      </c>
      <c r="S93" s="208"/>
      <c r="T93" s="208"/>
      <c r="U93" s="208" t="s">
        <v>188</v>
      </c>
      <c r="V93" s="208"/>
      <c r="W93" s="208"/>
      <c r="X93" s="208" t="s">
        <v>188</v>
      </c>
      <c r="Y93" s="208"/>
      <c r="Z93" s="218"/>
    </row>
    <row r="94" s="198" customFormat="1" ht="13.5" spans="1:26">
      <c r="A94" s="208"/>
      <c r="B94" s="208"/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 t="s">
        <v>188</v>
      </c>
      <c r="O94" s="208" t="s">
        <v>179</v>
      </c>
      <c r="P94" s="208" t="s">
        <v>333</v>
      </c>
      <c r="Q94" s="208">
        <f t="shared" si="19"/>
        <v>0</v>
      </c>
      <c r="R94" s="208">
        <f t="shared" si="25"/>
        <v>0</v>
      </c>
      <c r="S94" s="208"/>
      <c r="T94" s="208"/>
      <c r="U94" s="208" t="s">
        <v>188</v>
      </c>
      <c r="V94" s="208"/>
      <c r="W94" s="208"/>
      <c r="X94" s="208" t="s">
        <v>188</v>
      </c>
      <c r="Y94" s="208"/>
      <c r="Z94" s="218"/>
    </row>
    <row r="95" s="198" customFormat="1" ht="13.5" spans="1:26">
      <c r="A95" s="208"/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 t="s">
        <v>188</v>
      </c>
      <c r="O95" s="208" t="s">
        <v>181</v>
      </c>
      <c r="P95" s="208" t="s">
        <v>335</v>
      </c>
      <c r="Q95" s="208">
        <f t="shared" si="19"/>
        <v>0</v>
      </c>
      <c r="R95" s="208">
        <f t="shared" si="25"/>
        <v>0</v>
      </c>
      <c r="S95" s="208"/>
      <c r="T95" s="208"/>
      <c r="U95" s="208" t="s">
        <v>188</v>
      </c>
      <c r="V95" s="208"/>
      <c r="W95" s="208"/>
      <c r="X95" s="208" t="s">
        <v>188</v>
      </c>
      <c r="Y95" s="208"/>
      <c r="Z95" s="218"/>
    </row>
    <row r="96" s="198" customFormat="1" ht="13.5" spans="1:26">
      <c r="A96" s="208"/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 t="s">
        <v>188</v>
      </c>
      <c r="O96" s="208" t="s">
        <v>182</v>
      </c>
      <c r="P96" s="208" t="s">
        <v>337</v>
      </c>
      <c r="Q96" s="208">
        <f t="shared" si="19"/>
        <v>0</v>
      </c>
      <c r="R96" s="208">
        <f t="shared" si="25"/>
        <v>0</v>
      </c>
      <c r="S96" s="208"/>
      <c r="T96" s="208"/>
      <c r="U96" s="208" t="s">
        <v>188</v>
      </c>
      <c r="V96" s="208"/>
      <c r="W96" s="208"/>
      <c r="X96" s="208" t="s">
        <v>188</v>
      </c>
      <c r="Y96" s="208"/>
      <c r="Z96" s="218"/>
    </row>
    <row r="97" s="198" customFormat="1" ht="13.5" spans="1:26">
      <c r="A97" s="208"/>
      <c r="B97" s="208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 t="s">
        <v>188</v>
      </c>
      <c r="O97" s="208" t="s">
        <v>201</v>
      </c>
      <c r="P97" s="208" t="s">
        <v>247</v>
      </c>
      <c r="Q97" s="208">
        <f t="shared" si="19"/>
        <v>0</v>
      </c>
      <c r="R97" s="208">
        <f t="shared" si="25"/>
        <v>0</v>
      </c>
      <c r="S97" s="208"/>
      <c r="T97" s="208"/>
      <c r="U97" s="208" t="s">
        <v>188</v>
      </c>
      <c r="V97" s="208"/>
      <c r="W97" s="208"/>
      <c r="X97" s="208" t="s">
        <v>188</v>
      </c>
      <c r="Y97" s="208"/>
      <c r="Z97" s="218"/>
    </row>
    <row r="98" s="198" customFormat="1" ht="13.5" spans="1:26">
      <c r="A98" s="208"/>
      <c r="B98" s="208"/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 t="s">
        <v>356</v>
      </c>
      <c r="O98" s="208" t="s">
        <v>188</v>
      </c>
      <c r="P98" s="208" t="s">
        <v>357</v>
      </c>
      <c r="Q98" s="208">
        <f t="shared" si="19"/>
        <v>0</v>
      </c>
      <c r="R98" s="208">
        <f t="shared" ref="R98:T98" si="27">SUM(R99:R100)</f>
        <v>0</v>
      </c>
      <c r="S98" s="208">
        <f t="shared" si="27"/>
        <v>0</v>
      </c>
      <c r="T98" s="208">
        <f t="shared" si="27"/>
        <v>0</v>
      </c>
      <c r="U98" s="208" t="s">
        <v>188</v>
      </c>
      <c r="V98" s="208"/>
      <c r="W98" s="208"/>
      <c r="X98" s="208" t="s">
        <v>188</v>
      </c>
      <c r="Y98" s="208"/>
      <c r="Z98" s="218"/>
    </row>
    <row r="99" s="198" customFormat="1" ht="13.5" spans="1:26">
      <c r="A99" s="208"/>
      <c r="B99" s="208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 t="s">
        <v>188</v>
      </c>
      <c r="O99" s="208" t="s">
        <v>192</v>
      </c>
      <c r="P99" s="208" t="s">
        <v>358</v>
      </c>
      <c r="Q99" s="208">
        <f t="shared" si="19"/>
        <v>0</v>
      </c>
      <c r="R99" s="208">
        <f t="shared" ref="R99:R106" si="28">S99+T99</f>
        <v>0</v>
      </c>
      <c r="S99" s="208"/>
      <c r="T99" s="208"/>
      <c r="U99" s="208" t="s">
        <v>188</v>
      </c>
      <c r="V99" s="208"/>
      <c r="W99" s="208"/>
      <c r="X99" s="208" t="s">
        <v>188</v>
      </c>
      <c r="Y99" s="208"/>
      <c r="Z99" s="218"/>
    </row>
    <row r="100" s="198" customFormat="1" ht="13.5" spans="1:26">
      <c r="A100" s="208"/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 t="s">
        <v>188</v>
      </c>
      <c r="O100" s="208" t="s">
        <v>201</v>
      </c>
      <c r="P100" s="208" t="s">
        <v>280</v>
      </c>
      <c r="Q100" s="208">
        <f t="shared" si="19"/>
        <v>0</v>
      </c>
      <c r="R100" s="208">
        <f t="shared" si="28"/>
        <v>0</v>
      </c>
      <c r="S100" s="208"/>
      <c r="T100" s="208"/>
      <c r="U100" s="208" t="s">
        <v>188</v>
      </c>
      <c r="V100" s="208"/>
      <c r="W100" s="208"/>
      <c r="X100" s="208" t="s">
        <v>188</v>
      </c>
      <c r="Y100" s="208"/>
      <c r="Z100" s="218"/>
    </row>
    <row r="101" s="198" customFormat="1" ht="13.5" spans="1:26">
      <c r="A101" s="208"/>
      <c r="B101" s="208"/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 t="s">
        <v>359</v>
      </c>
      <c r="O101" s="208" t="s">
        <v>188</v>
      </c>
      <c r="P101" s="208" t="s">
        <v>272</v>
      </c>
      <c r="Q101" s="208">
        <f t="shared" si="19"/>
        <v>0</v>
      </c>
      <c r="R101" s="208">
        <f t="shared" ref="R101:T101" si="29">SUM(R102:R106)</f>
        <v>0</v>
      </c>
      <c r="S101" s="208">
        <f t="shared" si="29"/>
        <v>0</v>
      </c>
      <c r="T101" s="208">
        <f t="shared" si="29"/>
        <v>0</v>
      </c>
      <c r="U101" s="208" t="s">
        <v>188</v>
      </c>
      <c r="V101" s="208"/>
      <c r="W101" s="208"/>
      <c r="X101" s="208" t="s">
        <v>188</v>
      </c>
      <c r="Y101" s="208"/>
      <c r="Z101" s="218"/>
    </row>
    <row r="102" s="198" customFormat="1" ht="13.5" spans="1:26">
      <c r="A102" s="208"/>
      <c r="B102" s="208"/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 t="s">
        <v>188</v>
      </c>
      <c r="O102" s="208" t="s">
        <v>192</v>
      </c>
      <c r="P102" s="208" t="s">
        <v>358</v>
      </c>
      <c r="Q102" s="208">
        <f t="shared" si="19"/>
        <v>0</v>
      </c>
      <c r="R102" s="208">
        <f t="shared" si="28"/>
        <v>0</v>
      </c>
      <c r="S102" s="208"/>
      <c r="T102" s="208"/>
      <c r="U102" s="208" t="s">
        <v>188</v>
      </c>
      <c r="V102" s="208"/>
      <c r="W102" s="208"/>
      <c r="X102" s="208" t="s">
        <v>188</v>
      </c>
      <c r="Y102" s="208"/>
      <c r="Z102" s="218"/>
    </row>
    <row r="103" s="198" customFormat="1" ht="13.5" spans="1:26">
      <c r="A103" s="208"/>
      <c r="B103" s="208"/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 t="s">
        <v>188</v>
      </c>
      <c r="O103" s="208" t="s">
        <v>198</v>
      </c>
      <c r="P103" s="208" t="s">
        <v>289</v>
      </c>
      <c r="Q103" s="208">
        <f t="shared" si="19"/>
        <v>0</v>
      </c>
      <c r="R103" s="208">
        <f t="shared" si="28"/>
        <v>0</v>
      </c>
      <c r="S103" s="208"/>
      <c r="T103" s="208"/>
      <c r="U103" s="208" t="s">
        <v>188</v>
      </c>
      <c r="V103" s="208"/>
      <c r="W103" s="208"/>
      <c r="X103" s="208" t="s">
        <v>188</v>
      </c>
      <c r="Y103" s="208"/>
      <c r="Z103" s="218"/>
    </row>
    <row r="104" s="198" customFormat="1" ht="13.5" spans="1:26">
      <c r="A104" s="208"/>
      <c r="B104" s="208"/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 t="s">
        <v>188</v>
      </c>
      <c r="O104" s="208" t="s">
        <v>217</v>
      </c>
      <c r="P104" s="208" t="s">
        <v>274</v>
      </c>
      <c r="Q104" s="208">
        <f t="shared" si="19"/>
        <v>0</v>
      </c>
      <c r="R104" s="208">
        <f t="shared" si="28"/>
        <v>0</v>
      </c>
      <c r="S104" s="208"/>
      <c r="T104" s="208"/>
      <c r="U104" s="208" t="s">
        <v>188</v>
      </c>
      <c r="V104" s="208"/>
      <c r="W104" s="208"/>
      <c r="X104" s="208" t="s">
        <v>188</v>
      </c>
      <c r="Y104" s="208"/>
      <c r="Z104" s="218"/>
    </row>
    <row r="105" s="198" customFormat="1" ht="13.5" spans="1:26">
      <c r="A105" s="208"/>
      <c r="B105" s="208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 t="s">
        <v>188</v>
      </c>
      <c r="O105" s="208" t="s">
        <v>220</v>
      </c>
      <c r="P105" s="208" t="s">
        <v>277</v>
      </c>
      <c r="Q105" s="208">
        <f t="shared" si="19"/>
        <v>0</v>
      </c>
      <c r="R105" s="208">
        <f t="shared" si="28"/>
        <v>0</v>
      </c>
      <c r="S105" s="208"/>
      <c r="T105" s="208"/>
      <c r="U105" s="208" t="s">
        <v>188</v>
      </c>
      <c r="V105" s="208"/>
      <c r="W105" s="208"/>
      <c r="X105" s="208" t="s">
        <v>188</v>
      </c>
      <c r="Y105" s="208"/>
      <c r="Z105" s="218"/>
    </row>
    <row r="106" s="198" customFormat="1" ht="13.5" spans="1:26">
      <c r="A106" s="208"/>
      <c r="B106" s="208"/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 t="s">
        <v>188</v>
      </c>
      <c r="O106" s="208" t="s">
        <v>201</v>
      </c>
      <c r="P106" s="208" t="s">
        <v>280</v>
      </c>
      <c r="Q106" s="208">
        <f t="shared" si="19"/>
        <v>0</v>
      </c>
      <c r="R106" s="208">
        <f t="shared" si="28"/>
        <v>0</v>
      </c>
      <c r="S106" s="208"/>
      <c r="T106" s="208"/>
      <c r="U106" s="208" t="s">
        <v>188</v>
      </c>
      <c r="V106" s="208"/>
      <c r="W106" s="208"/>
      <c r="X106" s="208" t="s">
        <v>188</v>
      </c>
      <c r="Y106" s="208"/>
      <c r="Z106" s="218"/>
    </row>
    <row r="107" s="198" customFormat="1" ht="13.5" spans="1:26">
      <c r="A107" s="208"/>
      <c r="B107" s="208"/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 t="s">
        <v>360</v>
      </c>
      <c r="O107" s="208" t="s">
        <v>188</v>
      </c>
      <c r="P107" s="208" t="s">
        <v>304</v>
      </c>
      <c r="Q107" s="208">
        <f t="shared" si="19"/>
        <v>0</v>
      </c>
      <c r="R107" s="208">
        <f t="shared" ref="R107:T107" si="30">SUM(R108:R110)</f>
        <v>0</v>
      </c>
      <c r="S107" s="208">
        <f t="shared" si="30"/>
        <v>0</v>
      </c>
      <c r="T107" s="208">
        <f t="shared" si="30"/>
        <v>0</v>
      </c>
      <c r="U107" s="208" t="s">
        <v>188</v>
      </c>
      <c r="V107" s="208"/>
      <c r="W107" s="208"/>
      <c r="X107" s="208" t="s">
        <v>188</v>
      </c>
      <c r="Y107" s="208"/>
      <c r="Z107" s="218"/>
    </row>
    <row r="108" s="198" customFormat="1" ht="13.5" spans="1:26">
      <c r="A108" s="208"/>
      <c r="B108" s="208"/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 t="s">
        <v>188</v>
      </c>
      <c r="O108" s="208" t="s">
        <v>195</v>
      </c>
      <c r="P108" s="208" t="s">
        <v>306</v>
      </c>
      <c r="Q108" s="208">
        <f t="shared" si="19"/>
        <v>0</v>
      </c>
      <c r="R108" s="208">
        <f t="shared" ref="R108:R117" si="31">S108+T108</f>
        <v>0</v>
      </c>
      <c r="S108" s="208"/>
      <c r="T108" s="208"/>
      <c r="U108" s="208" t="s">
        <v>188</v>
      </c>
      <c r="V108" s="208"/>
      <c r="W108" s="208"/>
      <c r="X108" s="208" t="s">
        <v>188</v>
      </c>
      <c r="Y108" s="208"/>
      <c r="Z108" s="218"/>
    </row>
    <row r="109" s="198" customFormat="1" ht="13.5" spans="1:26">
      <c r="A109" s="208"/>
      <c r="B109" s="208"/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 t="s">
        <v>188</v>
      </c>
      <c r="O109" s="208" t="s">
        <v>198</v>
      </c>
      <c r="P109" s="208" t="s">
        <v>308</v>
      </c>
      <c r="Q109" s="208">
        <f t="shared" si="19"/>
        <v>0</v>
      </c>
      <c r="R109" s="208">
        <f t="shared" si="31"/>
        <v>0</v>
      </c>
      <c r="S109" s="208"/>
      <c r="T109" s="208"/>
      <c r="U109" s="208" t="s">
        <v>188</v>
      </c>
      <c r="V109" s="208"/>
      <c r="W109" s="208"/>
      <c r="X109" s="208" t="s">
        <v>188</v>
      </c>
      <c r="Y109" s="208"/>
      <c r="Z109" s="218"/>
    </row>
    <row r="110" s="198" customFormat="1" ht="13.5" spans="1:26">
      <c r="A110" s="208"/>
      <c r="B110" s="208"/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 t="s">
        <v>188</v>
      </c>
      <c r="O110" s="208" t="s">
        <v>217</v>
      </c>
      <c r="P110" s="208" t="s">
        <v>311</v>
      </c>
      <c r="Q110" s="208">
        <f t="shared" si="19"/>
        <v>0</v>
      </c>
      <c r="R110" s="208">
        <f t="shared" si="31"/>
        <v>0</v>
      </c>
      <c r="S110" s="208"/>
      <c r="T110" s="208"/>
      <c r="U110" s="208" t="s">
        <v>188</v>
      </c>
      <c r="V110" s="208"/>
      <c r="W110" s="208"/>
      <c r="X110" s="208" t="s">
        <v>188</v>
      </c>
      <c r="Y110" s="208"/>
      <c r="Z110" s="218"/>
    </row>
    <row r="111" s="198" customFormat="1" ht="13.5" spans="1:26">
      <c r="A111" s="208"/>
      <c r="B111" s="208"/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 t="s">
        <v>361</v>
      </c>
      <c r="O111" s="208" t="s">
        <v>188</v>
      </c>
      <c r="P111" s="208" t="s">
        <v>56</v>
      </c>
      <c r="Q111" s="208">
        <f t="shared" si="19"/>
        <v>0</v>
      </c>
      <c r="R111" s="208">
        <f t="shared" si="31"/>
        <v>0</v>
      </c>
      <c r="S111" s="208">
        <f>SUM(S112:S116)</f>
        <v>0</v>
      </c>
      <c r="T111" s="208">
        <f>SUM(T112:T116)</f>
        <v>0</v>
      </c>
      <c r="U111" s="208" t="s">
        <v>188</v>
      </c>
      <c r="V111" s="208"/>
      <c r="W111" s="208"/>
      <c r="X111" s="208" t="s">
        <v>188</v>
      </c>
      <c r="Y111" s="208"/>
      <c r="Z111" s="218"/>
    </row>
    <row r="112" s="198" customFormat="1" ht="13.5" spans="1:26">
      <c r="A112" s="208"/>
      <c r="B112" s="208"/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 t="s">
        <v>188</v>
      </c>
      <c r="O112" s="208" t="s">
        <v>207</v>
      </c>
      <c r="P112" s="208" t="s">
        <v>347</v>
      </c>
      <c r="Q112" s="208">
        <f t="shared" si="19"/>
        <v>0</v>
      </c>
      <c r="R112" s="208">
        <f t="shared" si="31"/>
        <v>0</v>
      </c>
      <c r="S112" s="208"/>
      <c r="T112" s="208"/>
      <c r="U112" s="208" t="s">
        <v>188</v>
      </c>
      <c r="V112" s="208"/>
      <c r="W112" s="208"/>
      <c r="X112" s="208" t="s">
        <v>188</v>
      </c>
      <c r="Y112" s="208"/>
      <c r="Z112" s="218"/>
    </row>
    <row r="113" s="198" customFormat="1" ht="13.5" spans="1:26">
      <c r="A113" s="208"/>
      <c r="B113" s="208"/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 t="s">
        <v>188</v>
      </c>
      <c r="O113" s="208" t="s">
        <v>210</v>
      </c>
      <c r="P113" s="208" t="s">
        <v>348</v>
      </c>
      <c r="Q113" s="208">
        <f t="shared" si="19"/>
        <v>0</v>
      </c>
      <c r="R113" s="208">
        <f t="shared" si="31"/>
        <v>0</v>
      </c>
      <c r="S113" s="208"/>
      <c r="T113" s="208"/>
      <c r="U113" s="208" t="s">
        <v>188</v>
      </c>
      <c r="V113" s="208"/>
      <c r="W113" s="208"/>
      <c r="X113" s="208" t="s">
        <v>188</v>
      </c>
      <c r="Y113" s="208"/>
      <c r="Z113" s="218"/>
    </row>
    <row r="114" s="198" customFormat="1" ht="13.5" spans="1:26">
      <c r="A114" s="208"/>
      <c r="B114" s="208"/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 t="s">
        <v>188</v>
      </c>
      <c r="O114" s="208" t="s">
        <v>213</v>
      </c>
      <c r="P114" s="208" t="s">
        <v>349</v>
      </c>
      <c r="Q114" s="208">
        <f t="shared" si="19"/>
        <v>0</v>
      </c>
      <c r="R114" s="208">
        <f t="shared" si="31"/>
        <v>0</v>
      </c>
      <c r="S114" s="208"/>
      <c r="T114" s="208"/>
      <c r="U114" s="208" t="s">
        <v>188</v>
      </c>
      <c r="V114" s="208"/>
      <c r="W114" s="208"/>
      <c r="X114" s="208" t="s">
        <v>188</v>
      </c>
      <c r="Y114" s="208"/>
      <c r="Z114" s="218"/>
    </row>
    <row r="115" s="198" customFormat="1" ht="13.5" spans="1:26">
      <c r="A115" s="208"/>
      <c r="B115" s="208"/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 t="s">
        <v>188</v>
      </c>
      <c r="O115" s="208" t="s">
        <v>170</v>
      </c>
      <c r="P115" s="208" t="s">
        <v>350</v>
      </c>
      <c r="Q115" s="208">
        <f t="shared" si="19"/>
        <v>0</v>
      </c>
      <c r="R115" s="208">
        <f t="shared" si="31"/>
        <v>0</v>
      </c>
      <c r="S115" s="208"/>
      <c r="T115" s="208"/>
      <c r="U115" s="208" t="s">
        <v>188</v>
      </c>
      <c r="V115" s="208"/>
      <c r="W115" s="208"/>
      <c r="X115" s="208" t="s">
        <v>188</v>
      </c>
      <c r="Y115" s="208"/>
      <c r="Z115" s="218"/>
    </row>
    <row r="116" s="198" customFormat="1" ht="13.5" spans="1:26">
      <c r="A116" s="208"/>
      <c r="B116" s="208"/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 t="s">
        <v>188</v>
      </c>
      <c r="O116" s="208" t="s">
        <v>201</v>
      </c>
      <c r="P116" s="208" t="s">
        <v>351</v>
      </c>
      <c r="Q116" s="208">
        <f t="shared" si="19"/>
        <v>0</v>
      </c>
      <c r="R116" s="208">
        <f t="shared" si="31"/>
        <v>0</v>
      </c>
      <c r="S116" s="208"/>
      <c r="T116" s="208"/>
      <c r="U116" s="208" t="s">
        <v>188</v>
      </c>
      <c r="V116" s="208"/>
      <c r="W116" s="208"/>
      <c r="X116" s="208" t="s">
        <v>188</v>
      </c>
      <c r="Y116" s="208"/>
      <c r="Z116" s="218"/>
    </row>
    <row r="117" s="198" customFormat="1" ht="13.5" spans="1:26">
      <c r="A117" s="208" t="s">
        <v>23</v>
      </c>
      <c r="B117" s="208"/>
      <c r="C117" s="208"/>
      <c r="D117" s="208">
        <f t="shared" ref="D117:G117" si="32">D84+D81+D73+D70+D65+D61+D55+D50+D46+D43+D39+D32+D24+D13+D8</f>
        <v>2357.720526</v>
      </c>
      <c r="E117" s="208">
        <f t="shared" si="32"/>
        <v>2357.720526</v>
      </c>
      <c r="F117" s="208">
        <f t="shared" si="32"/>
        <v>263.780126</v>
      </c>
      <c r="G117" s="208">
        <f t="shared" si="32"/>
        <v>2093.9404</v>
      </c>
      <c r="H117" s="208"/>
      <c r="I117" s="208"/>
      <c r="J117" s="208"/>
      <c r="K117" s="208"/>
      <c r="L117" s="208"/>
      <c r="M117" s="208"/>
      <c r="N117" s="208" t="s">
        <v>23</v>
      </c>
      <c r="O117" s="208"/>
      <c r="P117" s="208"/>
      <c r="Q117" s="208">
        <f t="shared" si="19"/>
        <v>2357.72</v>
      </c>
      <c r="R117" s="208">
        <f t="shared" si="31"/>
        <v>2357.72</v>
      </c>
      <c r="S117" s="208">
        <f>S111+S107+S101+S98+S81+S68+S63+S50+S22+S8</f>
        <v>263.78</v>
      </c>
      <c r="T117" s="208">
        <f>T111+T107+T101+T98+T81+T68+T63+T50+T22+T8</f>
        <v>2093.94</v>
      </c>
      <c r="U117" s="208"/>
      <c r="V117" s="208"/>
      <c r="W117" s="208"/>
      <c r="X117" s="208"/>
      <c r="Y117" s="208"/>
      <c r="Z117" s="218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89"/>
      <c r="B1" s="189"/>
      <c r="C1" s="83"/>
      <c r="F1" s="190" t="s">
        <v>362</v>
      </c>
    </row>
    <row r="2" ht="25.5" customHeight="1" spans="1:6">
      <c r="A2" s="191" t="s">
        <v>363</v>
      </c>
      <c r="B2" s="191"/>
      <c r="C2" s="191"/>
      <c r="D2" s="191"/>
      <c r="E2" s="191"/>
      <c r="F2" s="191"/>
    </row>
    <row r="3" ht="15.75" customHeight="1" spans="1:6">
      <c r="A3" s="4" t="str">
        <f>"单位名称："&amp;"罗平县退役军人事务局"</f>
        <v>单位名称：罗平县退役军人事务局</v>
      </c>
      <c r="B3" s="189"/>
      <c r="C3" s="83"/>
      <c r="F3" s="309" t="s">
        <v>2</v>
      </c>
    </row>
    <row r="4" ht="19.5" customHeight="1" spans="1:6">
      <c r="A4" s="9" t="s">
        <v>364</v>
      </c>
      <c r="B4" s="10" t="s">
        <v>365</v>
      </c>
      <c r="C4" s="10" t="s">
        <v>366</v>
      </c>
      <c r="D4" s="10"/>
      <c r="E4" s="10"/>
      <c r="F4" s="10" t="s">
        <v>367</v>
      </c>
    </row>
    <row r="5" ht="19.5" customHeight="1" spans="1:6">
      <c r="A5" s="9"/>
      <c r="B5" s="10"/>
      <c r="C5" s="134" t="s">
        <v>31</v>
      </c>
      <c r="D5" s="134" t="s">
        <v>368</v>
      </c>
      <c r="E5" s="134" t="s">
        <v>369</v>
      </c>
      <c r="F5" s="10"/>
    </row>
    <row r="6" ht="18.75" customHeight="1" spans="1:6">
      <c r="A6" s="192">
        <v>1</v>
      </c>
      <c r="B6" s="192">
        <v>2</v>
      </c>
      <c r="C6" s="193">
        <v>3</v>
      </c>
      <c r="D6" s="192">
        <v>4</v>
      </c>
      <c r="E6" s="192">
        <v>5</v>
      </c>
      <c r="F6" s="192">
        <v>6</v>
      </c>
    </row>
    <row r="7" ht="18.75" customHeight="1" spans="1:6">
      <c r="A7" s="15">
        <v>1</v>
      </c>
      <c r="B7" s="15"/>
      <c r="C7" s="15"/>
      <c r="D7" s="15"/>
      <c r="E7" s="15"/>
      <c r="F7" s="15">
        <v>1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0"/>
  <sheetViews>
    <sheetView showZeros="0" topLeftCell="H23" workbookViewId="0">
      <selection activeCell="J42" sqref="J42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68"/>
      <c r="D1" s="169"/>
      <c r="E1" s="169"/>
      <c r="F1" s="169"/>
      <c r="G1" s="169"/>
      <c r="H1" s="170"/>
      <c r="I1" s="170"/>
      <c r="K1" s="170"/>
      <c r="L1" s="170"/>
      <c r="M1" s="170"/>
      <c r="P1" s="170"/>
      <c r="T1" s="170"/>
      <c r="X1" s="168"/>
      <c r="Z1" s="57" t="s">
        <v>370</v>
      </c>
    </row>
    <row r="2" ht="26.25" customHeight="1" spans="1:26">
      <c r="A2" s="53" t="s">
        <v>371</v>
      </c>
      <c r="B2" s="53"/>
      <c r="C2" s="53"/>
      <c r="D2" s="53"/>
      <c r="E2" s="53"/>
      <c r="F2" s="53"/>
      <c r="G2" s="53"/>
      <c r="H2" s="53"/>
      <c r="I2" s="53"/>
      <c r="J2" s="3"/>
      <c r="K2" s="53"/>
      <c r="L2" s="53"/>
      <c r="M2" s="53"/>
      <c r="N2" s="3"/>
      <c r="O2" s="3"/>
      <c r="P2" s="53"/>
      <c r="Q2" s="3"/>
      <c r="R2" s="3"/>
      <c r="S2" s="3"/>
      <c r="T2" s="53"/>
      <c r="U2" s="53"/>
      <c r="V2" s="53"/>
      <c r="W2" s="53"/>
      <c r="X2" s="53"/>
      <c r="Y2" s="53"/>
      <c r="Z2" s="53"/>
    </row>
    <row r="3" ht="15" customHeight="1" spans="1:26">
      <c r="A3" s="4" t="str">
        <f>"单位名称："&amp;"罗平县退役军人事务局"</f>
        <v>单位名称：罗平县退役军人事务局</v>
      </c>
      <c r="B3" s="171"/>
      <c r="C3" s="171"/>
      <c r="D3" s="171"/>
      <c r="E3" s="171"/>
      <c r="F3" s="171"/>
      <c r="G3" s="171"/>
      <c r="H3" s="172"/>
      <c r="I3" s="172"/>
      <c r="J3" s="6"/>
      <c r="K3" s="172"/>
      <c r="L3" s="172"/>
      <c r="M3" s="172"/>
      <c r="N3" s="6"/>
      <c r="O3" s="6"/>
      <c r="P3" s="172"/>
      <c r="Q3" s="6"/>
      <c r="R3" s="6"/>
      <c r="S3" s="6"/>
      <c r="T3" s="172"/>
      <c r="X3" s="168"/>
      <c r="Z3" s="310" t="s">
        <v>2</v>
      </c>
    </row>
    <row r="4" ht="18" customHeight="1" spans="1:26">
      <c r="A4" s="173" t="s">
        <v>372</v>
      </c>
      <c r="B4" s="173" t="s">
        <v>373</v>
      </c>
      <c r="C4" s="173" t="s">
        <v>374</v>
      </c>
      <c r="D4" s="173" t="s">
        <v>375</v>
      </c>
      <c r="E4" s="173" t="s">
        <v>376</v>
      </c>
      <c r="F4" s="173" t="s">
        <v>377</v>
      </c>
      <c r="G4" s="173" t="s">
        <v>378</v>
      </c>
      <c r="H4" s="140" t="s">
        <v>379</v>
      </c>
      <c r="I4" s="140" t="s">
        <v>379</v>
      </c>
      <c r="J4" s="10"/>
      <c r="K4" s="140"/>
      <c r="L4" s="140"/>
      <c r="M4" s="140"/>
      <c r="N4" s="10"/>
      <c r="O4" s="10"/>
      <c r="P4" s="140"/>
      <c r="Q4" s="10"/>
      <c r="R4" s="10"/>
      <c r="S4" s="10"/>
      <c r="T4" s="186" t="s">
        <v>35</v>
      </c>
      <c r="U4" s="140" t="s">
        <v>36</v>
      </c>
      <c r="V4" s="140"/>
      <c r="W4" s="140"/>
      <c r="X4" s="140"/>
      <c r="Y4" s="140"/>
      <c r="Z4" s="140"/>
    </row>
    <row r="5" ht="18" customHeight="1" spans="1:26">
      <c r="A5" s="174"/>
      <c r="B5" s="175"/>
      <c r="C5" s="174"/>
      <c r="D5" s="174"/>
      <c r="E5" s="174"/>
      <c r="F5" s="174"/>
      <c r="G5" s="174"/>
      <c r="H5" s="140" t="s">
        <v>380</v>
      </c>
      <c r="I5" s="140" t="s">
        <v>32</v>
      </c>
      <c r="J5" s="10"/>
      <c r="K5" s="140"/>
      <c r="L5" s="140"/>
      <c r="M5" s="140"/>
      <c r="N5" s="10"/>
      <c r="O5" s="10"/>
      <c r="P5" s="140"/>
      <c r="Q5" s="10" t="s">
        <v>381</v>
      </c>
      <c r="R5" s="10"/>
      <c r="S5" s="10"/>
      <c r="T5" s="173" t="s">
        <v>35</v>
      </c>
      <c r="U5" s="140" t="s">
        <v>36</v>
      </c>
      <c r="V5" s="186" t="s">
        <v>37</v>
      </c>
      <c r="W5" s="140" t="s">
        <v>36</v>
      </c>
      <c r="X5" s="186" t="s">
        <v>39</v>
      </c>
      <c r="Y5" s="186" t="s">
        <v>40</v>
      </c>
      <c r="Z5" s="184" t="s">
        <v>41</v>
      </c>
    </row>
    <row r="6" customHeight="1" spans="1:26">
      <c r="A6" s="176"/>
      <c r="B6" s="176"/>
      <c r="C6" s="176"/>
      <c r="D6" s="176"/>
      <c r="E6" s="176"/>
      <c r="F6" s="176"/>
      <c r="G6" s="176"/>
      <c r="H6" s="176"/>
      <c r="I6" s="183" t="s">
        <v>382</v>
      </c>
      <c r="J6" s="184" t="s">
        <v>383</v>
      </c>
      <c r="K6" s="173" t="s">
        <v>384</v>
      </c>
      <c r="L6" s="173" t="s">
        <v>385</v>
      </c>
      <c r="M6" s="173" t="s">
        <v>386</v>
      </c>
      <c r="N6" s="173" t="s">
        <v>387</v>
      </c>
      <c r="O6" s="173" t="s">
        <v>33</v>
      </c>
      <c r="P6" s="173" t="s">
        <v>34</v>
      </c>
      <c r="Q6" s="173" t="s">
        <v>32</v>
      </c>
      <c r="R6" s="173" t="s">
        <v>33</v>
      </c>
      <c r="S6" s="173" t="s">
        <v>34</v>
      </c>
      <c r="T6" s="176"/>
      <c r="U6" s="173" t="s">
        <v>31</v>
      </c>
      <c r="V6" s="173" t="s">
        <v>37</v>
      </c>
      <c r="W6" s="173" t="s">
        <v>388</v>
      </c>
      <c r="X6" s="173" t="s">
        <v>39</v>
      </c>
      <c r="Y6" s="173" t="s">
        <v>40</v>
      </c>
      <c r="Z6" s="173" t="s">
        <v>41</v>
      </c>
    </row>
    <row r="7" ht="37.5" customHeight="1" spans="1:26">
      <c r="A7" s="177"/>
      <c r="B7" s="177"/>
      <c r="C7" s="177"/>
      <c r="D7" s="177"/>
      <c r="E7" s="177"/>
      <c r="F7" s="177"/>
      <c r="G7" s="177"/>
      <c r="H7" s="177"/>
      <c r="I7" s="55" t="s">
        <v>31</v>
      </c>
      <c r="J7" s="55" t="s">
        <v>389</v>
      </c>
      <c r="K7" s="185" t="s">
        <v>383</v>
      </c>
      <c r="L7" s="185" t="s">
        <v>385</v>
      </c>
      <c r="M7" s="185" t="s">
        <v>386</v>
      </c>
      <c r="N7" s="185" t="s">
        <v>387</v>
      </c>
      <c r="O7" s="185" t="s">
        <v>387</v>
      </c>
      <c r="P7" s="185" t="s">
        <v>387</v>
      </c>
      <c r="Q7" s="185" t="s">
        <v>385</v>
      </c>
      <c r="R7" s="185" t="s">
        <v>386</v>
      </c>
      <c r="S7" s="185" t="s">
        <v>387</v>
      </c>
      <c r="T7" s="185" t="s">
        <v>35</v>
      </c>
      <c r="U7" s="185" t="s">
        <v>31</v>
      </c>
      <c r="V7" s="185" t="s">
        <v>37</v>
      </c>
      <c r="W7" s="185" t="s">
        <v>388</v>
      </c>
      <c r="X7" s="185" t="s">
        <v>39</v>
      </c>
      <c r="Y7" s="185" t="s">
        <v>40</v>
      </c>
      <c r="Z7" s="185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87">
        <v>25</v>
      </c>
      <c r="Z8" s="188">
        <v>26</v>
      </c>
    </row>
    <row r="9" ht="21" customHeight="1" outlineLevel="1" spans="1:26">
      <c r="A9" s="13" t="s">
        <v>43</v>
      </c>
      <c r="B9" s="178"/>
      <c r="C9" s="178"/>
      <c r="D9" s="178"/>
      <c r="E9" s="178"/>
      <c r="F9" s="178"/>
      <c r="G9" s="178"/>
      <c r="H9" s="15">
        <v>263.780126</v>
      </c>
      <c r="I9" s="15">
        <v>263.780126</v>
      </c>
      <c r="J9" s="15"/>
      <c r="K9" s="15"/>
      <c r="L9" s="15"/>
      <c r="M9" s="15"/>
      <c r="N9" s="15">
        <v>263.780126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79" t="s">
        <v>43</v>
      </c>
      <c r="B10" s="13" t="s">
        <v>390</v>
      </c>
      <c r="C10" s="13" t="s">
        <v>391</v>
      </c>
      <c r="D10" s="13" t="s">
        <v>91</v>
      </c>
      <c r="E10" s="13" t="s">
        <v>92</v>
      </c>
      <c r="F10" s="13" t="s">
        <v>392</v>
      </c>
      <c r="G10" s="13" t="s">
        <v>393</v>
      </c>
      <c r="H10" s="15">
        <v>39.6324</v>
      </c>
      <c r="I10" s="15">
        <v>39.6324</v>
      </c>
      <c r="J10" s="15"/>
      <c r="K10" s="15"/>
      <c r="L10" s="15"/>
      <c r="M10" s="15"/>
      <c r="N10" s="15">
        <v>39.6324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79" t="s">
        <v>43</v>
      </c>
      <c r="B11" s="13" t="s">
        <v>394</v>
      </c>
      <c r="C11" s="13" t="s">
        <v>395</v>
      </c>
      <c r="D11" s="13" t="s">
        <v>91</v>
      </c>
      <c r="E11" s="13" t="s">
        <v>92</v>
      </c>
      <c r="F11" s="13" t="s">
        <v>392</v>
      </c>
      <c r="G11" s="13" t="s">
        <v>393</v>
      </c>
      <c r="H11" s="15">
        <v>28.8744</v>
      </c>
      <c r="I11" s="15">
        <v>28.8744</v>
      </c>
      <c r="J11" s="15"/>
      <c r="K11" s="15"/>
      <c r="L11" s="15"/>
      <c r="M11" s="15"/>
      <c r="N11" s="15">
        <v>28.8744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79" t="s">
        <v>43</v>
      </c>
      <c r="B12" s="13" t="s">
        <v>390</v>
      </c>
      <c r="C12" s="13" t="s">
        <v>391</v>
      </c>
      <c r="D12" s="13" t="s">
        <v>91</v>
      </c>
      <c r="E12" s="13" t="s">
        <v>92</v>
      </c>
      <c r="F12" s="13" t="s">
        <v>396</v>
      </c>
      <c r="G12" s="13" t="s">
        <v>397</v>
      </c>
      <c r="H12" s="15">
        <v>57.822</v>
      </c>
      <c r="I12" s="15">
        <v>57.822</v>
      </c>
      <c r="J12" s="15"/>
      <c r="K12" s="15"/>
      <c r="L12" s="15"/>
      <c r="M12" s="15"/>
      <c r="N12" s="15">
        <v>57.822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79" t="s">
        <v>43</v>
      </c>
      <c r="B13" s="13" t="s">
        <v>394</v>
      </c>
      <c r="C13" s="13" t="s">
        <v>395</v>
      </c>
      <c r="D13" s="13" t="s">
        <v>91</v>
      </c>
      <c r="E13" s="13" t="s">
        <v>92</v>
      </c>
      <c r="F13" s="13" t="s">
        <v>396</v>
      </c>
      <c r="G13" s="13" t="s">
        <v>397</v>
      </c>
      <c r="H13" s="15">
        <v>17.3436</v>
      </c>
      <c r="I13" s="15">
        <v>17.3436</v>
      </c>
      <c r="J13" s="15"/>
      <c r="K13" s="15"/>
      <c r="L13" s="15"/>
      <c r="M13" s="15"/>
      <c r="N13" s="15">
        <v>17.3436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79" t="s">
        <v>43</v>
      </c>
      <c r="B14" s="13" t="s">
        <v>398</v>
      </c>
      <c r="C14" s="13" t="s">
        <v>399</v>
      </c>
      <c r="D14" s="13" t="s">
        <v>91</v>
      </c>
      <c r="E14" s="13" t="s">
        <v>92</v>
      </c>
      <c r="F14" s="13" t="s">
        <v>400</v>
      </c>
      <c r="G14" s="13" t="s">
        <v>401</v>
      </c>
      <c r="H14" s="15">
        <v>7.98</v>
      </c>
      <c r="I14" s="15">
        <v>7.98</v>
      </c>
      <c r="J14" s="15"/>
      <c r="K14" s="15"/>
      <c r="L14" s="15"/>
      <c r="M14" s="15"/>
      <c r="N14" s="15">
        <v>7.98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79" t="s">
        <v>43</v>
      </c>
      <c r="B15" s="13" t="s">
        <v>390</v>
      </c>
      <c r="C15" s="13" t="s">
        <v>391</v>
      </c>
      <c r="D15" s="13" t="s">
        <v>91</v>
      </c>
      <c r="E15" s="13" t="s">
        <v>92</v>
      </c>
      <c r="F15" s="13" t="s">
        <v>402</v>
      </c>
      <c r="G15" s="13" t="s">
        <v>403</v>
      </c>
      <c r="H15" s="15">
        <v>3.3027</v>
      </c>
      <c r="I15" s="15">
        <v>3.3027</v>
      </c>
      <c r="J15" s="15"/>
      <c r="K15" s="15"/>
      <c r="L15" s="15"/>
      <c r="M15" s="15"/>
      <c r="N15" s="15">
        <v>3.3027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79" t="s">
        <v>43</v>
      </c>
      <c r="B16" s="13" t="s">
        <v>394</v>
      </c>
      <c r="C16" s="13" t="s">
        <v>395</v>
      </c>
      <c r="D16" s="13" t="s">
        <v>91</v>
      </c>
      <c r="E16" s="13" t="s">
        <v>92</v>
      </c>
      <c r="F16" s="13" t="s">
        <v>404</v>
      </c>
      <c r="G16" s="13" t="s">
        <v>405</v>
      </c>
      <c r="H16" s="15">
        <v>2.4062</v>
      </c>
      <c r="I16" s="15">
        <v>2.4062</v>
      </c>
      <c r="J16" s="15"/>
      <c r="K16" s="15"/>
      <c r="L16" s="15"/>
      <c r="M16" s="15"/>
      <c r="N16" s="15">
        <v>2.4062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79" t="s">
        <v>43</v>
      </c>
      <c r="B17" s="13" t="s">
        <v>390</v>
      </c>
      <c r="C17" s="13" t="s">
        <v>391</v>
      </c>
      <c r="D17" s="13" t="s">
        <v>91</v>
      </c>
      <c r="E17" s="13" t="s">
        <v>92</v>
      </c>
      <c r="F17" s="13" t="s">
        <v>402</v>
      </c>
      <c r="G17" s="13" t="s">
        <v>403</v>
      </c>
      <c r="H17" s="15">
        <v>0.36</v>
      </c>
      <c r="I17" s="15">
        <v>0.36</v>
      </c>
      <c r="J17" s="15"/>
      <c r="K17" s="15"/>
      <c r="L17" s="15"/>
      <c r="M17" s="15"/>
      <c r="N17" s="15">
        <v>0.36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79" t="s">
        <v>43</v>
      </c>
      <c r="B18" s="13" t="s">
        <v>394</v>
      </c>
      <c r="C18" s="13" t="s">
        <v>395</v>
      </c>
      <c r="D18" s="13" t="s">
        <v>91</v>
      </c>
      <c r="E18" s="13" t="s">
        <v>92</v>
      </c>
      <c r="F18" s="13" t="s">
        <v>402</v>
      </c>
      <c r="G18" s="13" t="s">
        <v>403</v>
      </c>
      <c r="H18" s="15">
        <v>0.3</v>
      </c>
      <c r="I18" s="15">
        <v>0.3</v>
      </c>
      <c r="J18" s="15"/>
      <c r="K18" s="15"/>
      <c r="L18" s="15"/>
      <c r="M18" s="15"/>
      <c r="N18" s="15">
        <v>0.3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79" t="s">
        <v>43</v>
      </c>
      <c r="B19" s="13" t="s">
        <v>394</v>
      </c>
      <c r="C19" s="13" t="s">
        <v>395</v>
      </c>
      <c r="D19" s="13" t="s">
        <v>91</v>
      </c>
      <c r="E19" s="13" t="s">
        <v>92</v>
      </c>
      <c r="F19" s="13" t="s">
        <v>404</v>
      </c>
      <c r="G19" s="13" t="s">
        <v>405</v>
      </c>
      <c r="H19" s="15">
        <v>7.026</v>
      </c>
      <c r="I19" s="15">
        <v>7.026</v>
      </c>
      <c r="J19" s="15"/>
      <c r="K19" s="15"/>
      <c r="L19" s="15"/>
      <c r="M19" s="15"/>
      <c r="N19" s="15">
        <v>7.026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79" t="s">
        <v>43</v>
      </c>
      <c r="B20" s="13" t="s">
        <v>394</v>
      </c>
      <c r="C20" s="13" t="s">
        <v>395</v>
      </c>
      <c r="D20" s="13" t="s">
        <v>91</v>
      </c>
      <c r="E20" s="13" t="s">
        <v>92</v>
      </c>
      <c r="F20" s="13" t="s">
        <v>404</v>
      </c>
      <c r="G20" s="13" t="s">
        <v>405</v>
      </c>
      <c r="H20" s="15">
        <v>12.504</v>
      </c>
      <c r="I20" s="15">
        <v>12.504</v>
      </c>
      <c r="J20" s="15"/>
      <c r="K20" s="15"/>
      <c r="L20" s="15"/>
      <c r="M20" s="15"/>
      <c r="N20" s="15">
        <v>12.504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79" t="s">
        <v>43</v>
      </c>
      <c r="B21" s="13" t="s">
        <v>406</v>
      </c>
      <c r="C21" s="13" t="s">
        <v>407</v>
      </c>
      <c r="D21" s="13" t="s">
        <v>63</v>
      </c>
      <c r="E21" s="13" t="s">
        <v>64</v>
      </c>
      <c r="F21" s="13" t="s">
        <v>408</v>
      </c>
      <c r="G21" s="13" t="s">
        <v>409</v>
      </c>
      <c r="H21" s="15">
        <v>25.625859</v>
      </c>
      <c r="I21" s="15">
        <v>25.625859</v>
      </c>
      <c r="J21" s="15"/>
      <c r="K21" s="15"/>
      <c r="L21" s="15"/>
      <c r="M21" s="15"/>
      <c r="N21" s="15">
        <v>25.625859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79" t="s">
        <v>43</v>
      </c>
      <c r="B22" s="13" t="s">
        <v>410</v>
      </c>
      <c r="C22" s="13" t="s">
        <v>411</v>
      </c>
      <c r="D22" s="13" t="s">
        <v>65</v>
      </c>
      <c r="E22" s="13" t="s">
        <v>66</v>
      </c>
      <c r="F22" s="13" t="s">
        <v>412</v>
      </c>
      <c r="G22" s="13" t="s">
        <v>413</v>
      </c>
      <c r="H22" s="15">
        <v>12.81293</v>
      </c>
      <c r="I22" s="15">
        <v>12.81293</v>
      </c>
      <c r="J22" s="15"/>
      <c r="K22" s="15"/>
      <c r="L22" s="15"/>
      <c r="M22" s="15"/>
      <c r="N22" s="15">
        <v>12.81293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79" t="s">
        <v>43</v>
      </c>
      <c r="B23" s="13" t="s">
        <v>406</v>
      </c>
      <c r="C23" s="13" t="s">
        <v>407</v>
      </c>
      <c r="D23" s="13" t="s">
        <v>101</v>
      </c>
      <c r="E23" s="13" t="s">
        <v>102</v>
      </c>
      <c r="F23" s="13" t="s">
        <v>414</v>
      </c>
      <c r="G23" s="13" t="s">
        <v>415</v>
      </c>
      <c r="H23" s="15">
        <v>3.641563</v>
      </c>
      <c r="I23" s="15">
        <v>3.641563</v>
      </c>
      <c r="J23" s="15"/>
      <c r="K23" s="15"/>
      <c r="L23" s="15"/>
      <c r="M23" s="15"/>
      <c r="N23" s="15">
        <v>3.641563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79" t="s">
        <v>43</v>
      </c>
      <c r="B24" s="13" t="s">
        <v>406</v>
      </c>
      <c r="C24" s="13" t="s">
        <v>407</v>
      </c>
      <c r="D24" s="13" t="s">
        <v>103</v>
      </c>
      <c r="E24" s="13" t="s">
        <v>104</v>
      </c>
      <c r="F24" s="13" t="s">
        <v>414</v>
      </c>
      <c r="G24" s="13" t="s">
        <v>415</v>
      </c>
      <c r="H24" s="15">
        <v>2.56428</v>
      </c>
      <c r="I24" s="15">
        <v>2.56428</v>
      </c>
      <c r="J24" s="15"/>
      <c r="K24" s="15"/>
      <c r="L24" s="15"/>
      <c r="M24" s="15"/>
      <c r="N24" s="15">
        <v>2.56428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79" t="s">
        <v>43</v>
      </c>
      <c r="B25" s="13" t="s">
        <v>406</v>
      </c>
      <c r="C25" s="13" t="s">
        <v>407</v>
      </c>
      <c r="D25" s="13" t="s">
        <v>105</v>
      </c>
      <c r="E25" s="13" t="s">
        <v>106</v>
      </c>
      <c r="F25" s="13" t="s">
        <v>416</v>
      </c>
      <c r="G25" s="13" t="s">
        <v>417</v>
      </c>
      <c r="H25" s="15">
        <v>0.087068</v>
      </c>
      <c r="I25" s="15">
        <v>0.087068</v>
      </c>
      <c r="J25" s="15"/>
      <c r="K25" s="15"/>
      <c r="L25" s="15"/>
      <c r="M25" s="15"/>
      <c r="N25" s="15">
        <v>0.087068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79" t="s">
        <v>43</v>
      </c>
      <c r="B26" s="13" t="s">
        <v>406</v>
      </c>
      <c r="C26" s="13" t="s">
        <v>407</v>
      </c>
      <c r="D26" s="13" t="s">
        <v>105</v>
      </c>
      <c r="E26" s="13" t="s">
        <v>106</v>
      </c>
      <c r="F26" s="13" t="s">
        <v>416</v>
      </c>
      <c r="G26" s="13" t="s">
        <v>417</v>
      </c>
      <c r="H26" s="15">
        <v>0.067384</v>
      </c>
      <c r="I26" s="15">
        <v>0.067384</v>
      </c>
      <c r="J26" s="15"/>
      <c r="K26" s="15"/>
      <c r="L26" s="15"/>
      <c r="M26" s="15"/>
      <c r="N26" s="15">
        <v>0.067384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79" t="s">
        <v>43</v>
      </c>
      <c r="B27" s="13" t="s">
        <v>406</v>
      </c>
      <c r="C27" s="13" t="s">
        <v>407</v>
      </c>
      <c r="D27" s="13" t="s">
        <v>101</v>
      </c>
      <c r="E27" s="13" t="s">
        <v>102</v>
      </c>
      <c r="F27" s="13" t="s">
        <v>414</v>
      </c>
      <c r="G27" s="13" t="s">
        <v>415</v>
      </c>
      <c r="H27" s="15">
        <v>0.267762</v>
      </c>
      <c r="I27" s="15">
        <v>0.267762</v>
      </c>
      <c r="J27" s="15"/>
      <c r="K27" s="15"/>
      <c r="L27" s="15"/>
      <c r="M27" s="15"/>
      <c r="N27" s="15">
        <v>0.267762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1" spans="1:26">
      <c r="A28" s="179" t="s">
        <v>43</v>
      </c>
      <c r="B28" s="13" t="s">
        <v>406</v>
      </c>
      <c r="C28" s="13" t="s">
        <v>407</v>
      </c>
      <c r="D28" s="13" t="s">
        <v>103</v>
      </c>
      <c r="E28" s="13" t="s">
        <v>104</v>
      </c>
      <c r="F28" s="13" t="s">
        <v>414</v>
      </c>
      <c r="G28" s="13" t="s">
        <v>415</v>
      </c>
      <c r="H28" s="15">
        <v>0.18855</v>
      </c>
      <c r="I28" s="15">
        <v>0.18855</v>
      </c>
      <c r="J28" s="15"/>
      <c r="K28" s="15"/>
      <c r="L28" s="15"/>
      <c r="M28" s="15"/>
      <c r="N28" s="15">
        <v>0.18855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1" spans="1:26">
      <c r="A29" s="179" t="s">
        <v>43</v>
      </c>
      <c r="B29" s="13" t="s">
        <v>418</v>
      </c>
      <c r="C29" s="13" t="s">
        <v>112</v>
      </c>
      <c r="D29" s="13" t="s">
        <v>111</v>
      </c>
      <c r="E29" s="13" t="s">
        <v>112</v>
      </c>
      <c r="F29" s="13" t="s">
        <v>419</v>
      </c>
      <c r="G29" s="13" t="s">
        <v>112</v>
      </c>
      <c r="H29" s="15">
        <v>18.534326</v>
      </c>
      <c r="I29" s="15">
        <v>18.534326</v>
      </c>
      <c r="J29" s="15"/>
      <c r="K29" s="15"/>
      <c r="L29" s="15"/>
      <c r="M29" s="15"/>
      <c r="N29" s="15">
        <v>18.534326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1" spans="1:26">
      <c r="A30" s="179" t="s">
        <v>43</v>
      </c>
      <c r="B30" s="13" t="s">
        <v>420</v>
      </c>
      <c r="C30" s="13" t="s">
        <v>421</v>
      </c>
      <c r="D30" s="13" t="s">
        <v>91</v>
      </c>
      <c r="E30" s="13" t="s">
        <v>92</v>
      </c>
      <c r="F30" s="13" t="s">
        <v>422</v>
      </c>
      <c r="G30" s="13" t="s">
        <v>423</v>
      </c>
      <c r="H30" s="15">
        <v>0.5</v>
      </c>
      <c r="I30" s="15">
        <v>0.5</v>
      </c>
      <c r="J30" s="15"/>
      <c r="K30" s="15"/>
      <c r="L30" s="15"/>
      <c r="M30" s="15"/>
      <c r="N30" s="15">
        <v>0.5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1" spans="1:26">
      <c r="A31" s="179" t="s">
        <v>43</v>
      </c>
      <c r="B31" s="13" t="s">
        <v>420</v>
      </c>
      <c r="C31" s="13" t="s">
        <v>421</v>
      </c>
      <c r="D31" s="13" t="s">
        <v>91</v>
      </c>
      <c r="E31" s="13" t="s">
        <v>92</v>
      </c>
      <c r="F31" s="13" t="s">
        <v>424</v>
      </c>
      <c r="G31" s="13" t="s">
        <v>425</v>
      </c>
      <c r="H31" s="15">
        <v>1</v>
      </c>
      <c r="I31" s="15">
        <v>1</v>
      </c>
      <c r="J31" s="15"/>
      <c r="K31" s="15"/>
      <c r="L31" s="15"/>
      <c r="M31" s="15"/>
      <c r="N31" s="15">
        <v>1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1" spans="1:26">
      <c r="A32" s="179" t="s">
        <v>43</v>
      </c>
      <c r="B32" s="13" t="s">
        <v>420</v>
      </c>
      <c r="C32" s="13" t="s">
        <v>421</v>
      </c>
      <c r="D32" s="13" t="s">
        <v>91</v>
      </c>
      <c r="E32" s="13" t="s">
        <v>92</v>
      </c>
      <c r="F32" s="13" t="s">
        <v>426</v>
      </c>
      <c r="G32" s="13" t="s">
        <v>427</v>
      </c>
      <c r="H32" s="15">
        <v>1</v>
      </c>
      <c r="I32" s="15">
        <v>1</v>
      </c>
      <c r="J32" s="15"/>
      <c r="K32" s="15"/>
      <c r="L32" s="15"/>
      <c r="M32" s="15"/>
      <c r="N32" s="15">
        <v>1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1" spans="1:26">
      <c r="A33" s="179" t="s">
        <v>43</v>
      </c>
      <c r="B33" s="13" t="s">
        <v>420</v>
      </c>
      <c r="C33" s="13" t="s">
        <v>421</v>
      </c>
      <c r="D33" s="13" t="s">
        <v>91</v>
      </c>
      <c r="E33" s="13" t="s">
        <v>92</v>
      </c>
      <c r="F33" s="13" t="s">
        <v>428</v>
      </c>
      <c r="G33" s="13" t="s">
        <v>429</v>
      </c>
      <c r="H33" s="15">
        <v>1</v>
      </c>
      <c r="I33" s="15">
        <v>1</v>
      </c>
      <c r="J33" s="15"/>
      <c r="K33" s="15"/>
      <c r="L33" s="15"/>
      <c r="M33" s="15"/>
      <c r="N33" s="15">
        <v>1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1" spans="1:26">
      <c r="A34" s="179" t="s">
        <v>43</v>
      </c>
      <c r="B34" s="13" t="s">
        <v>430</v>
      </c>
      <c r="C34" s="13" t="s">
        <v>367</v>
      </c>
      <c r="D34" s="13" t="s">
        <v>91</v>
      </c>
      <c r="E34" s="13" t="s">
        <v>92</v>
      </c>
      <c r="F34" s="13" t="s">
        <v>431</v>
      </c>
      <c r="G34" s="13" t="s">
        <v>367</v>
      </c>
      <c r="H34" s="15">
        <v>1</v>
      </c>
      <c r="I34" s="15">
        <v>1</v>
      </c>
      <c r="J34" s="15"/>
      <c r="K34" s="15"/>
      <c r="L34" s="15"/>
      <c r="M34" s="15"/>
      <c r="N34" s="15">
        <v>1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1" spans="1:26">
      <c r="A35" s="179" t="s">
        <v>43</v>
      </c>
      <c r="B35" s="13" t="s">
        <v>420</v>
      </c>
      <c r="C35" s="13" t="s">
        <v>421</v>
      </c>
      <c r="D35" s="13" t="s">
        <v>91</v>
      </c>
      <c r="E35" s="13" t="s">
        <v>92</v>
      </c>
      <c r="F35" s="13" t="s">
        <v>432</v>
      </c>
      <c r="G35" s="13" t="s">
        <v>433</v>
      </c>
      <c r="H35" s="15">
        <v>10.9</v>
      </c>
      <c r="I35" s="15">
        <v>10.9</v>
      </c>
      <c r="J35" s="15"/>
      <c r="K35" s="15"/>
      <c r="L35" s="15"/>
      <c r="M35" s="15"/>
      <c r="N35" s="15">
        <v>10.9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1" spans="1:26">
      <c r="A36" s="179" t="s">
        <v>43</v>
      </c>
      <c r="B36" s="13" t="s">
        <v>434</v>
      </c>
      <c r="C36" s="13" t="s">
        <v>435</v>
      </c>
      <c r="D36" s="13" t="s">
        <v>91</v>
      </c>
      <c r="E36" s="13" t="s">
        <v>92</v>
      </c>
      <c r="F36" s="13" t="s">
        <v>436</v>
      </c>
      <c r="G36" s="13" t="s">
        <v>435</v>
      </c>
      <c r="H36" s="15">
        <v>3.089054</v>
      </c>
      <c r="I36" s="15">
        <v>3.089054</v>
      </c>
      <c r="J36" s="15"/>
      <c r="K36" s="15"/>
      <c r="L36" s="15"/>
      <c r="M36" s="15"/>
      <c r="N36" s="15">
        <v>3.089054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1" spans="1:26">
      <c r="A37" s="179" t="s">
        <v>43</v>
      </c>
      <c r="B37" s="13" t="s">
        <v>420</v>
      </c>
      <c r="C37" s="13" t="s">
        <v>421</v>
      </c>
      <c r="D37" s="13" t="s">
        <v>91</v>
      </c>
      <c r="E37" s="13" t="s">
        <v>92</v>
      </c>
      <c r="F37" s="13" t="s">
        <v>437</v>
      </c>
      <c r="G37" s="13" t="s">
        <v>438</v>
      </c>
      <c r="H37" s="15">
        <v>1.71267</v>
      </c>
      <c r="I37" s="15">
        <v>1.71267</v>
      </c>
      <c r="J37" s="15"/>
      <c r="K37" s="15"/>
      <c r="L37" s="15"/>
      <c r="M37" s="15"/>
      <c r="N37" s="15">
        <v>1.71267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1" spans="1:26">
      <c r="A38" s="179" t="s">
        <v>43</v>
      </c>
      <c r="B38" s="13" t="s">
        <v>420</v>
      </c>
      <c r="C38" s="13" t="s">
        <v>421</v>
      </c>
      <c r="D38" s="13" t="s">
        <v>61</v>
      </c>
      <c r="E38" s="13" t="s">
        <v>62</v>
      </c>
      <c r="F38" s="13" t="s">
        <v>439</v>
      </c>
      <c r="G38" s="13" t="s">
        <v>440</v>
      </c>
      <c r="H38" s="15">
        <v>0.04</v>
      </c>
      <c r="I38" s="15">
        <v>0.04</v>
      </c>
      <c r="J38" s="15"/>
      <c r="K38" s="15"/>
      <c r="L38" s="15"/>
      <c r="M38" s="15"/>
      <c r="N38" s="15">
        <v>0.04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spans="1:26">
      <c r="A39" s="179" t="s">
        <v>43</v>
      </c>
      <c r="B39" s="13" t="s">
        <v>441</v>
      </c>
      <c r="C39" s="13" t="s">
        <v>284</v>
      </c>
      <c r="D39" s="13" t="s">
        <v>61</v>
      </c>
      <c r="E39" s="13" t="s">
        <v>62</v>
      </c>
      <c r="F39" s="13" t="s">
        <v>442</v>
      </c>
      <c r="G39" s="13" t="s">
        <v>443</v>
      </c>
      <c r="H39" s="15">
        <v>2.19738</v>
      </c>
      <c r="I39" s="15">
        <v>2.19738</v>
      </c>
      <c r="J39" s="15"/>
      <c r="K39" s="15"/>
      <c r="L39" s="15"/>
      <c r="M39" s="15"/>
      <c r="N39" s="15">
        <v>2.19738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7.25" customHeight="1" spans="1:26">
      <c r="A40" s="180" t="s">
        <v>113</v>
      </c>
      <c r="B40" s="181"/>
      <c r="C40" s="181"/>
      <c r="D40" s="181"/>
      <c r="E40" s="181"/>
      <c r="F40" s="181"/>
      <c r="G40" s="182"/>
      <c r="H40" s="15">
        <v>263.780126</v>
      </c>
      <c r="I40" s="15">
        <v>263.780126</v>
      </c>
      <c r="J40" s="15"/>
      <c r="K40" s="15"/>
      <c r="L40" s="15"/>
      <c r="M40" s="15"/>
      <c r="N40" s="15">
        <v>263.780126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topLeftCell="G1" workbookViewId="0">
      <selection activeCell="O16" sqref="O16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60"/>
      <c r="E1" s="1"/>
      <c r="F1" s="1"/>
      <c r="G1" s="1"/>
      <c r="H1" s="1"/>
      <c r="U1" s="160"/>
      <c r="W1" s="167" t="s">
        <v>444</v>
      </c>
    </row>
    <row r="2" ht="27.75" customHeight="1" spans="1:23">
      <c r="A2" s="3" t="s">
        <v>445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"单位名称："&amp;"罗平县退役军人事务局"</f>
        <v>单位名称：罗平县退役军人事务局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60"/>
      <c r="W3" s="308" t="s">
        <v>2</v>
      </c>
    </row>
    <row r="4" ht="21.75" customHeight="1" spans="1:23">
      <c r="A4" s="8" t="s">
        <v>446</v>
      </c>
      <c r="B4" s="9" t="s">
        <v>373</v>
      </c>
      <c r="C4" s="8" t="s">
        <v>374</v>
      </c>
      <c r="D4" s="8" t="s">
        <v>372</v>
      </c>
      <c r="E4" s="9" t="s">
        <v>375</v>
      </c>
      <c r="F4" s="9" t="s">
        <v>376</v>
      </c>
      <c r="G4" s="9" t="s">
        <v>447</v>
      </c>
      <c r="H4" s="9" t="s">
        <v>448</v>
      </c>
      <c r="I4" s="10" t="s">
        <v>29</v>
      </c>
      <c r="J4" s="10" t="s">
        <v>449</v>
      </c>
      <c r="K4" s="10"/>
      <c r="L4" s="10"/>
      <c r="M4" s="10"/>
      <c r="N4" s="10" t="s">
        <v>381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61"/>
      <c r="F5" s="161"/>
      <c r="G5" s="161"/>
      <c r="H5" s="161"/>
      <c r="I5" s="10"/>
      <c r="J5" s="165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61"/>
      <c r="R5" s="9" t="s">
        <v>31</v>
      </c>
      <c r="S5" s="9" t="s">
        <v>37</v>
      </c>
      <c r="T5" s="9" t="s">
        <v>388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66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7" t="s">
        <v>31</v>
      </c>
      <c r="K7" s="47" t="s">
        <v>450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451</v>
      </c>
      <c r="D9" s="14"/>
      <c r="E9" s="14"/>
      <c r="F9" s="14"/>
      <c r="G9" s="14"/>
      <c r="H9" s="14"/>
      <c r="I9" s="15">
        <v>280</v>
      </c>
      <c r="J9" s="15"/>
      <c r="K9" s="15"/>
      <c r="L9" s="15"/>
      <c r="M9" s="15"/>
      <c r="N9" s="15"/>
      <c r="O9" s="15"/>
      <c r="P9" s="15"/>
      <c r="Q9" s="15"/>
      <c r="R9" s="15">
        <v>280</v>
      </c>
      <c r="S9" s="15"/>
      <c r="T9" s="15"/>
      <c r="U9" s="15">
        <v>150</v>
      </c>
      <c r="V9" s="15"/>
      <c r="W9" s="15">
        <v>130</v>
      </c>
    </row>
    <row r="10" ht="23.25" customHeight="1" spans="1:23">
      <c r="A10" s="13" t="s">
        <v>452</v>
      </c>
      <c r="B10" s="13" t="s">
        <v>453</v>
      </c>
      <c r="C10" s="13" t="s">
        <v>451</v>
      </c>
      <c r="D10" s="13" t="s">
        <v>43</v>
      </c>
      <c r="E10" s="13" t="s">
        <v>79</v>
      </c>
      <c r="F10" s="13" t="s">
        <v>80</v>
      </c>
      <c r="G10" s="13" t="s">
        <v>454</v>
      </c>
      <c r="H10" s="13" t="s">
        <v>455</v>
      </c>
      <c r="I10" s="15">
        <v>70</v>
      </c>
      <c r="J10" s="15"/>
      <c r="K10" s="15"/>
      <c r="L10" s="15"/>
      <c r="M10" s="15"/>
      <c r="N10" s="15"/>
      <c r="O10" s="15"/>
      <c r="P10" s="15"/>
      <c r="Q10" s="15"/>
      <c r="R10" s="15">
        <v>70</v>
      </c>
      <c r="S10" s="15"/>
      <c r="T10" s="15"/>
      <c r="U10" s="15"/>
      <c r="V10" s="15"/>
      <c r="W10" s="15">
        <v>70</v>
      </c>
    </row>
    <row r="11" ht="23.25" customHeight="1" spans="1:23">
      <c r="A11" s="13" t="s">
        <v>452</v>
      </c>
      <c r="B11" s="13" t="s">
        <v>453</v>
      </c>
      <c r="C11" s="13" t="s">
        <v>451</v>
      </c>
      <c r="D11" s="13" t="s">
        <v>43</v>
      </c>
      <c r="E11" s="13" t="s">
        <v>81</v>
      </c>
      <c r="F11" s="13" t="s">
        <v>82</v>
      </c>
      <c r="G11" s="13" t="s">
        <v>442</v>
      </c>
      <c r="H11" s="13" t="s">
        <v>443</v>
      </c>
      <c r="I11" s="15">
        <v>150</v>
      </c>
      <c r="J11" s="15"/>
      <c r="K11" s="15"/>
      <c r="L11" s="15"/>
      <c r="M11" s="15"/>
      <c r="N11" s="15"/>
      <c r="O11" s="15"/>
      <c r="P11" s="13"/>
      <c r="Q11" s="15"/>
      <c r="R11" s="15">
        <v>150</v>
      </c>
      <c r="S11" s="15"/>
      <c r="T11" s="15"/>
      <c r="U11" s="15">
        <v>150</v>
      </c>
      <c r="V11" s="15"/>
      <c r="W11" s="15"/>
    </row>
    <row r="12" ht="23.25" customHeight="1" spans="1:23">
      <c r="A12" s="13" t="s">
        <v>452</v>
      </c>
      <c r="B12" s="13" t="s">
        <v>453</v>
      </c>
      <c r="C12" s="13" t="s">
        <v>451</v>
      </c>
      <c r="D12" s="13" t="s">
        <v>43</v>
      </c>
      <c r="E12" s="13" t="s">
        <v>87</v>
      </c>
      <c r="F12" s="13" t="s">
        <v>88</v>
      </c>
      <c r="G12" s="13" t="s">
        <v>432</v>
      </c>
      <c r="H12" s="13" t="s">
        <v>433</v>
      </c>
      <c r="I12" s="15">
        <v>50</v>
      </c>
      <c r="J12" s="15"/>
      <c r="K12" s="15"/>
      <c r="L12" s="15"/>
      <c r="M12" s="15"/>
      <c r="N12" s="15"/>
      <c r="O12" s="15"/>
      <c r="P12" s="13"/>
      <c r="Q12" s="15"/>
      <c r="R12" s="15">
        <v>50</v>
      </c>
      <c r="S12" s="15"/>
      <c r="T12" s="15"/>
      <c r="U12" s="15"/>
      <c r="V12" s="15"/>
      <c r="W12" s="15">
        <v>50</v>
      </c>
    </row>
    <row r="13" ht="23.25" customHeight="1" spans="1:23">
      <c r="A13" s="13" t="s">
        <v>452</v>
      </c>
      <c r="B13" s="13" t="s">
        <v>453</v>
      </c>
      <c r="C13" s="13" t="s">
        <v>451</v>
      </c>
      <c r="D13" s="13" t="s">
        <v>43</v>
      </c>
      <c r="E13" s="13" t="s">
        <v>93</v>
      </c>
      <c r="F13" s="13" t="s">
        <v>94</v>
      </c>
      <c r="G13" s="13" t="s">
        <v>456</v>
      </c>
      <c r="H13" s="13" t="s">
        <v>457</v>
      </c>
      <c r="I13" s="15">
        <v>10</v>
      </c>
      <c r="J13" s="15"/>
      <c r="K13" s="15"/>
      <c r="L13" s="15"/>
      <c r="M13" s="15"/>
      <c r="N13" s="15"/>
      <c r="O13" s="15"/>
      <c r="P13" s="13"/>
      <c r="Q13" s="15"/>
      <c r="R13" s="15">
        <v>10</v>
      </c>
      <c r="S13" s="15"/>
      <c r="T13" s="15"/>
      <c r="U13" s="15"/>
      <c r="V13" s="15"/>
      <c r="W13" s="15">
        <v>10</v>
      </c>
    </row>
    <row r="14" ht="23.25" customHeight="1" spans="1:23">
      <c r="A14" s="13"/>
      <c r="B14" s="13"/>
      <c r="C14" s="13" t="s">
        <v>458</v>
      </c>
      <c r="D14" s="13"/>
      <c r="E14" s="13"/>
      <c r="F14" s="13"/>
      <c r="G14" s="13"/>
      <c r="H14" s="13"/>
      <c r="I14" s="15">
        <v>8</v>
      </c>
      <c r="J14" s="15">
        <v>8</v>
      </c>
      <c r="K14" s="15"/>
      <c r="L14" s="15"/>
      <c r="M14" s="15"/>
      <c r="N14" s="15"/>
      <c r="O14" s="15"/>
      <c r="P14" s="13"/>
      <c r="Q14" s="15"/>
      <c r="R14" s="15"/>
      <c r="S14" s="15"/>
      <c r="T14" s="15"/>
      <c r="U14" s="15"/>
      <c r="V14" s="15"/>
      <c r="W14" s="15"/>
    </row>
    <row r="15" ht="23.25" customHeight="1" spans="1:23">
      <c r="A15" s="13" t="s">
        <v>452</v>
      </c>
      <c r="B15" s="13" t="s">
        <v>459</v>
      </c>
      <c r="C15" s="13" t="s">
        <v>458</v>
      </c>
      <c r="D15" s="13" t="s">
        <v>43</v>
      </c>
      <c r="E15" s="13" t="s">
        <v>95</v>
      </c>
      <c r="F15" s="13" t="s">
        <v>96</v>
      </c>
      <c r="G15" s="13" t="s">
        <v>432</v>
      </c>
      <c r="H15" s="13" t="s">
        <v>433</v>
      </c>
      <c r="I15" s="15">
        <v>8</v>
      </c>
      <c r="J15" s="15">
        <v>8</v>
      </c>
      <c r="K15" s="15"/>
      <c r="L15" s="15"/>
      <c r="M15" s="15"/>
      <c r="N15" s="15"/>
      <c r="O15" s="15"/>
      <c r="P15" s="13"/>
      <c r="Q15" s="15"/>
      <c r="R15" s="15"/>
      <c r="S15" s="15"/>
      <c r="T15" s="15"/>
      <c r="U15" s="15"/>
      <c r="V15" s="15"/>
      <c r="W15" s="15"/>
    </row>
    <row r="16" ht="23.25" customHeight="1" spans="1:23">
      <c r="A16" s="13"/>
      <c r="B16" s="13"/>
      <c r="C16" s="13" t="s">
        <v>460</v>
      </c>
      <c r="D16" s="13"/>
      <c r="E16" s="13"/>
      <c r="F16" s="13"/>
      <c r="G16" s="13"/>
      <c r="H16" s="13"/>
      <c r="I16" s="15">
        <v>1123.2004</v>
      </c>
      <c r="J16" s="15">
        <v>1123.2004</v>
      </c>
      <c r="K16" s="15"/>
      <c r="L16" s="15"/>
      <c r="M16" s="15"/>
      <c r="N16" s="15"/>
      <c r="O16" s="15"/>
      <c r="P16" s="13"/>
      <c r="Q16" s="15"/>
      <c r="R16" s="15"/>
      <c r="S16" s="15"/>
      <c r="T16" s="15"/>
      <c r="U16" s="15"/>
      <c r="V16" s="15"/>
      <c r="W16" s="15"/>
    </row>
    <row r="17" ht="23.25" customHeight="1" spans="1:23">
      <c r="A17" s="13" t="s">
        <v>452</v>
      </c>
      <c r="B17" s="13" t="s">
        <v>461</v>
      </c>
      <c r="C17" s="13" t="s">
        <v>460</v>
      </c>
      <c r="D17" s="13" t="s">
        <v>43</v>
      </c>
      <c r="E17" s="13" t="s">
        <v>79</v>
      </c>
      <c r="F17" s="13" t="s">
        <v>80</v>
      </c>
      <c r="G17" s="13" t="s">
        <v>456</v>
      </c>
      <c r="H17" s="13" t="s">
        <v>457</v>
      </c>
      <c r="I17" s="15">
        <v>666.0004</v>
      </c>
      <c r="J17" s="15">
        <v>666.0004</v>
      </c>
      <c r="K17" s="15"/>
      <c r="L17" s="15"/>
      <c r="M17" s="15"/>
      <c r="N17" s="15"/>
      <c r="O17" s="15"/>
      <c r="P17" s="13"/>
      <c r="Q17" s="15"/>
      <c r="R17" s="15"/>
      <c r="S17" s="15"/>
      <c r="T17" s="15"/>
      <c r="U17" s="15"/>
      <c r="V17" s="15"/>
      <c r="W17" s="15"/>
    </row>
    <row r="18" ht="23.25" customHeight="1" spans="1:23">
      <c r="A18" s="13" t="s">
        <v>452</v>
      </c>
      <c r="B18" s="13" t="s">
        <v>461</v>
      </c>
      <c r="C18" s="13" t="s">
        <v>460</v>
      </c>
      <c r="D18" s="13" t="s">
        <v>43</v>
      </c>
      <c r="E18" s="13" t="s">
        <v>81</v>
      </c>
      <c r="F18" s="13" t="s">
        <v>82</v>
      </c>
      <c r="G18" s="13" t="s">
        <v>442</v>
      </c>
      <c r="H18" s="13" t="s">
        <v>443</v>
      </c>
      <c r="I18" s="15">
        <v>270</v>
      </c>
      <c r="J18" s="15">
        <v>270</v>
      </c>
      <c r="K18" s="15"/>
      <c r="L18" s="15"/>
      <c r="M18" s="15"/>
      <c r="N18" s="15"/>
      <c r="O18" s="15"/>
      <c r="P18" s="13"/>
      <c r="Q18" s="15"/>
      <c r="R18" s="15"/>
      <c r="S18" s="15"/>
      <c r="T18" s="15"/>
      <c r="U18" s="15"/>
      <c r="V18" s="15"/>
      <c r="W18" s="15"/>
    </row>
    <row r="19" ht="23.25" customHeight="1" spans="1:23">
      <c r="A19" s="13" t="s">
        <v>452</v>
      </c>
      <c r="B19" s="13" t="s">
        <v>461</v>
      </c>
      <c r="C19" s="13" t="s">
        <v>460</v>
      </c>
      <c r="D19" s="13" t="s">
        <v>43</v>
      </c>
      <c r="E19" s="13" t="s">
        <v>83</v>
      </c>
      <c r="F19" s="13" t="s">
        <v>84</v>
      </c>
      <c r="G19" s="13" t="s">
        <v>462</v>
      </c>
      <c r="H19" s="13" t="s">
        <v>463</v>
      </c>
      <c r="I19" s="15">
        <v>97.2</v>
      </c>
      <c r="J19" s="15">
        <v>97.2</v>
      </c>
      <c r="K19" s="15"/>
      <c r="L19" s="15"/>
      <c r="M19" s="15"/>
      <c r="N19" s="15"/>
      <c r="O19" s="15"/>
      <c r="P19" s="13"/>
      <c r="Q19" s="15"/>
      <c r="R19" s="15"/>
      <c r="S19" s="15"/>
      <c r="T19" s="15"/>
      <c r="U19" s="15"/>
      <c r="V19" s="15"/>
      <c r="W19" s="15"/>
    </row>
    <row r="20" ht="23.25" customHeight="1" spans="1:23">
      <c r="A20" s="13" t="s">
        <v>452</v>
      </c>
      <c r="B20" s="13" t="s">
        <v>461</v>
      </c>
      <c r="C20" s="13" t="s">
        <v>460</v>
      </c>
      <c r="D20" s="13" t="s">
        <v>43</v>
      </c>
      <c r="E20" s="13" t="s">
        <v>85</v>
      </c>
      <c r="F20" s="13" t="s">
        <v>86</v>
      </c>
      <c r="G20" s="13" t="s">
        <v>456</v>
      </c>
      <c r="H20" s="13" t="s">
        <v>457</v>
      </c>
      <c r="I20" s="15">
        <v>30</v>
      </c>
      <c r="J20" s="15">
        <v>30</v>
      </c>
      <c r="K20" s="15"/>
      <c r="L20" s="15"/>
      <c r="M20" s="15"/>
      <c r="N20" s="15"/>
      <c r="O20" s="15"/>
      <c r="P20" s="13"/>
      <c r="Q20" s="15"/>
      <c r="R20" s="15"/>
      <c r="S20" s="15"/>
      <c r="T20" s="15"/>
      <c r="U20" s="15"/>
      <c r="V20" s="15"/>
      <c r="W20" s="15"/>
    </row>
    <row r="21" ht="23.25" customHeight="1" spans="1:23">
      <c r="A21" s="13" t="s">
        <v>452</v>
      </c>
      <c r="B21" s="13" t="s">
        <v>461</v>
      </c>
      <c r="C21" s="13" t="s">
        <v>460</v>
      </c>
      <c r="D21" s="13" t="s">
        <v>43</v>
      </c>
      <c r="E21" s="13" t="s">
        <v>87</v>
      </c>
      <c r="F21" s="13" t="s">
        <v>88</v>
      </c>
      <c r="G21" s="13" t="s">
        <v>454</v>
      </c>
      <c r="H21" s="13" t="s">
        <v>455</v>
      </c>
      <c r="I21" s="15">
        <v>60</v>
      </c>
      <c r="J21" s="15">
        <v>60</v>
      </c>
      <c r="K21" s="15"/>
      <c r="L21" s="15"/>
      <c r="M21" s="15"/>
      <c r="N21" s="15"/>
      <c r="O21" s="15"/>
      <c r="P21" s="13"/>
      <c r="Q21" s="15"/>
      <c r="R21" s="15"/>
      <c r="S21" s="15"/>
      <c r="T21" s="15"/>
      <c r="U21" s="15"/>
      <c r="V21" s="15"/>
      <c r="W21" s="15"/>
    </row>
    <row r="22" ht="23.25" customHeight="1" spans="1:23">
      <c r="A22" s="13"/>
      <c r="B22" s="13"/>
      <c r="C22" s="13" t="s">
        <v>464</v>
      </c>
      <c r="D22" s="13"/>
      <c r="E22" s="13"/>
      <c r="F22" s="13"/>
      <c r="G22" s="13"/>
      <c r="H22" s="13"/>
      <c r="I22" s="15">
        <v>10</v>
      </c>
      <c r="J22" s="15">
        <v>10</v>
      </c>
      <c r="K22" s="15"/>
      <c r="L22" s="15"/>
      <c r="M22" s="15"/>
      <c r="N22" s="15"/>
      <c r="O22" s="15"/>
      <c r="P22" s="13"/>
      <c r="Q22" s="15"/>
      <c r="R22" s="15"/>
      <c r="S22" s="15"/>
      <c r="T22" s="15"/>
      <c r="U22" s="15"/>
      <c r="V22" s="15"/>
      <c r="W22" s="15"/>
    </row>
    <row r="23" ht="23.25" customHeight="1" spans="1:23">
      <c r="A23" s="13" t="s">
        <v>452</v>
      </c>
      <c r="B23" s="13" t="s">
        <v>465</v>
      </c>
      <c r="C23" s="13" t="s">
        <v>464</v>
      </c>
      <c r="D23" s="13" t="s">
        <v>43</v>
      </c>
      <c r="E23" s="13" t="s">
        <v>93</v>
      </c>
      <c r="F23" s="13" t="s">
        <v>94</v>
      </c>
      <c r="G23" s="13" t="s">
        <v>466</v>
      </c>
      <c r="H23" s="13" t="s">
        <v>467</v>
      </c>
      <c r="I23" s="15">
        <v>10</v>
      </c>
      <c r="J23" s="15">
        <v>10</v>
      </c>
      <c r="K23" s="15"/>
      <c r="L23" s="15"/>
      <c r="M23" s="15"/>
      <c r="N23" s="15"/>
      <c r="O23" s="15"/>
      <c r="P23" s="13"/>
      <c r="Q23" s="15"/>
      <c r="R23" s="15"/>
      <c r="S23" s="15"/>
      <c r="T23" s="15"/>
      <c r="U23" s="15"/>
      <c r="V23" s="15"/>
      <c r="W23" s="15"/>
    </row>
    <row r="24" ht="23.25" customHeight="1" spans="1:23">
      <c r="A24" s="13"/>
      <c r="B24" s="13"/>
      <c r="C24" s="13" t="s">
        <v>468</v>
      </c>
      <c r="D24" s="13"/>
      <c r="E24" s="13"/>
      <c r="F24" s="13"/>
      <c r="G24" s="13"/>
      <c r="H24" s="13"/>
      <c r="I24" s="15">
        <v>8</v>
      </c>
      <c r="J24" s="15">
        <v>8</v>
      </c>
      <c r="K24" s="15"/>
      <c r="L24" s="15"/>
      <c r="M24" s="15"/>
      <c r="N24" s="15"/>
      <c r="O24" s="15"/>
      <c r="P24" s="13"/>
      <c r="Q24" s="15"/>
      <c r="R24" s="15"/>
      <c r="S24" s="15"/>
      <c r="T24" s="15"/>
      <c r="U24" s="15"/>
      <c r="V24" s="15"/>
      <c r="W24" s="15"/>
    </row>
    <row r="25" ht="23.25" customHeight="1" spans="1:23">
      <c r="A25" s="13" t="s">
        <v>469</v>
      </c>
      <c r="B25" s="13" t="s">
        <v>470</v>
      </c>
      <c r="C25" s="13" t="s">
        <v>468</v>
      </c>
      <c r="D25" s="13" t="s">
        <v>43</v>
      </c>
      <c r="E25" s="13" t="s">
        <v>73</v>
      </c>
      <c r="F25" s="13" t="s">
        <v>74</v>
      </c>
      <c r="G25" s="13" t="s">
        <v>471</v>
      </c>
      <c r="H25" s="13" t="s">
        <v>472</v>
      </c>
      <c r="I25" s="15">
        <v>8</v>
      </c>
      <c r="J25" s="15">
        <v>8</v>
      </c>
      <c r="K25" s="15"/>
      <c r="L25" s="15"/>
      <c r="M25" s="15"/>
      <c r="N25" s="15"/>
      <c r="O25" s="15"/>
      <c r="P25" s="13"/>
      <c r="Q25" s="15"/>
      <c r="R25" s="15"/>
      <c r="S25" s="15"/>
      <c r="T25" s="15"/>
      <c r="U25" s="15"/>
      <c r="V25" s="15"/>
      <c r="W25" s="15"/>
    </row>
    <row r="26" ht="23.25" customHeight="1" spans="1:23">
      <c r="A26" s="13"/>
      <c r="B26" s="13"/>
      <c r="C26" s="13" t="s">
        <v>473</v>
      </c>
      <c r="D26" s="13"/>
      <c r="E26" s="13"/>
      <c r="F26" s="13"/>
      <c r="G26" s="13"/>
      <c r="H26" s="13"/>
      <c r="I26" s="15">
        <v>210.43</v>
      </c>
      <c r="J26" s="15">
        <v>210.43</v>
      </c>
      <c r="K26" s="15"/>
      <c r="L26" s="15"/>
      <c r="M26" s="15"/>
      <c r="N26" s="15"/>
      <c r="O26" s="15"/>
      <c r="P26" s="13"/>
      <c r="Q26" s="15"/>
      <c r="R26" s="15"/>
      <c r="S26" s="15"/>
      <c r="T26" s="15"/>
      <c r="U26" s="15"/>
      <c r="V26" s="15"/>
      <c r="W26" s="15"/>
    </row>
    <row r="27" ht="23.25" customHeight="1" spans="1:23">
      <c r="A27" s="13" t="s">
        <v>452</v>
      </c>
      <c r="B27" s="13" t="s">
        <v>474</v>
      </c>
      <c r="C27" s="13" t="s">
        <v>473</v>
      </c>
      <c r="D27" s="13" t="s">
        <v>43</v>
      </c>
      <c r="E27" s="13" t="s">
        <v>71</v>
      </c>
      <c r="F27" s="13" t="s">
        <v>72</v>
      </c>
      <c r="G27" s="13" t="s">
        <v>456</v>
      </c>
      <c r="H27" s="13" t="s">
        <v>457</v>
      </c>
      <c r="I27" s="15">
        <v>210.43</v>
      </c>
      <c r="J27" s="15">
        <v>210.43</v>
      </c>
      <c r="K27" s="15"/>
      <c r="L27" s="15"/>
      <c r="M27" s="15"/>
      <c r="N27" s="15"/>
      <c r="O27" s="15"/>
      <c r="P27" s="13"/>
      <c r="Q27" s="15"/>
      <c r="R27" s="15"/>
      <c r="S27" s="15"/>
      <c r="T27" s="15"/>
      <c r="U27" s="15"/>
      <c r="V27" s="15"/>
      <c r="W27" s="15"/>
    </row>
    <row r="28" ht="23.25" customHeight="1" spans="1:23">
      <c r="A28" s="13"/>
      <c r="B28" s="13"/>
      <c r="C28" s="13" t="s">
        <v>475</v>
      </c>
      <c r="D28" s="13"/>
      <c r="E28" s="13"/>
      <c r="F28" s="13"/>
      <c r="G28" s="13"/>
      <c r="H28" s="13"/>
      <c r="I28" s="15">
        <v>715.63</v>
      </c>
      <c r="J28" s="15">
        <v>715.63</v>
      </c>
      <c r="K28" s="15"/>
      <c r="L28" s="15"/>
      <c r="M28" s="15"/>
      <c r="N28" s="15"/>
      <c r="O28" s="15"/>
      <c r="P28" s="13"/>
      <c r="Q28" s="15"/>
      <c r="R28" s="15"/>
      <c r="S28" s="15"/>
      <c r="T28" s="15"/>
      <c r="U28" s="15"/>
      <c r="V28" s="15"/>
      <c r="W28" s="15"/>
    </row>
    <row r="29" ht="23.25" customHeight="1" spans="1:23">
      <c r="A29" s="13" t="s">
        <v>452</v>
      </c>
      <c r="B29" s="13" t="s">
        <v>476</v>
      </c>
      <c r="C29" s="13" t="s">
        <v>475</v>
      </c>
      <c r="D29" s="13" t="s">
        <v>43</v>
      </c>
      <c r="E29" s="13" t="s">
        <v>69</v>
      </c>
      <c r="F29" s="13" t="s">
        <v>70</v>
      </c>
      <c r="G29" s="13" t="s">
        <v>456</v>
      </c>
      <c r="H29" s="13" t="s">
        <v>457</v>
      </c>
      <c r="I29" s="15">
        <v>715.63</v>
      </c>
      <c r="J29" s="15">
        <v>715.63</v>
      </c>
      <c r="K29" s="15"/>
      <c r="L29" s="15"/>
      <c r="M29" s="15"/>
      <c r="N29" s="15"/>
      <c r="O29" s="15"/>
      <c r="P29" s="13"/>
      <c r="Q29" s="15"/>
      <c r="R29" s="15"/>
      <c r="S29" s="15"/>
      <c r="T29" s="15"/>
      <c r="U29" s="15"/>
      <c r="V29" s="15"/>
      <c r="W29" s="15"/>
    </row>
    <row r="30" ht="23.25" customHeight="1" spans="1:23">
      <c r="A30" s="13"/>
      <c r="B30" s="13"/>
      <c r="C30" s="13" t="s">
        <v>477</v>
      </c>
      <c r="D30" s="13"/>
      <c r="E30" s="13"/>
      <c r="F30" s="13"/>
      <c r="G30" s="13"/>
      <c r="H30" s="13"/>
      <c r="I30" s="15">
        <v>8</v>
      </c>
      <c r="J30" s="15">
        <v>8</v>
      </c>
      <c r="K30" s="15"/>
      <c r="L30" s="15"/>
      <c r="M30" s="15"/>
      <c r="N30" s="15"/>
      <c r="O30" s="15"/>
      <c r="P30" s="13"/>
      <c r="Q30" s="15"/>
      <c r="R30" s="15"/>
      <c r="S30" s="15"/>
      <c r="T30" s="15"/>
      <c r="U30" s="15"/>
      <c r="V30" s="15"/>
      <c r="W30" s="15"/>
    </row>
    <row r="31" ht="23.25" customHeight="1" spans="1:23">
      <c r="A31" s="13" t="s">
        <v>452</v>
      </c>
      <c r="B31" s="13" t="s">
        <v>478</v>
      </c>
      <c r="C31" s="13" t="s">
        <v>477</v>
      </c>
      <c r="D31" s="13" t="s">
        <v>43</v>
      </c>
      <c r="E31" s="13" t="s">
        <v>93</v>
      </c>
      <c r="F31" s="13" t="s">
        <v>94</v>
      </c>
      <c r="G31" s="13" t="s">
        <v>456</v>
      </c>
      <c r="H31" s="13" t="s">
        <v>457</v>
      </c>
      <c r="I31" s="15">
        <v>8</v>
      </c>
      <c r="J31" s="15">
        <v>8</v>
      </c>
      <c r="K31" s="15"/>
      <c r="L31" s="15"/>
      <c r="M31" s="15"/>
      <c r="N31" s="15"/>
      <c r="O31" s="15"/>
      <c r="P31" s="13"/>
      <c r="Q31" s="15"/>
      <c r="R31" s="15"/>
      <c r="S31" s="15"/>
      <c r="T31" s="15"/>
      <c r="U31" s="15"/>
      <c r="V31" s="15"/>
      <c r="W31" s="15"/>
    </row>
    <row r="32" ht="23.25" customHeight="1" spans="1:23">
      <c r="A32" s="13"/>
      <c r="B32" s="13"/>
      <c r="C32" s="13" t="s">
        <v>479</v>
      </c>
      <c r="D32" s="13"/>
      <c r="E32" s="13"/>
      <c r="F32" s="13"/>
      <c r="G32" s="13"/>
      <c r="H32" s="13"/>
      <c r="I32" s="15">
        <v>10.68</v>
      </c>
      <c r="J32" s="15">
        <v>10.68</v>
      </c>
      <c r="K32" s="15"/>
      <c r="L32" s="15"/>
      <c r="M32" s="15"/>
      <c r="N32" s="15"/>
      <c r="O32" s="15"/>
      <c r="P32" s="13"/>
      <c r="Q32" s="15"/>
      <c r="R32" s="15"/>
      <c r="S32" s="15"/>
      <c r="T32" s="15"/>
      <c r="U32" s="15"/>
      <c r="V32" s="15"/>
      <c r="W32" s="15"/>
    </row>
    <row r="33" ht="23.25" customHeight="1" spans="1:23">
      <c r="A33" s="13" t="s">
        <v>452</v>
      </c>
      <c r="B33" s="13" t="s">
        <v>480</v>
      </c>
      <c r="C33" s="13" t="s">
        <v>479</v>
      </c>
      <c r="D33" s="13" t="s">
        <v>43</v>
      </c>
      <c r="E33" s="13" t="s">
        <v>75</v>
      </c>
      <c r="F33" s="13" t="s">
        <v>76</v>
      </c>
      <c r="G33" s="13" t="s">
        <v>456</v>
      </c>
      <c r="H33" s="13" t="s">
        <v>457</v>
      </c>
      <c r="I33" s="15">
        <v>10.68</v>
      </c>
      <c r="J33" s="15">
        <v>10.68</v>
      </c>
      <c r="K33" s="15"/>
      <c r="L33" s="15"/>
      <c r="M33" s="15"/>
      <c r="N33" s="15"/>
      <c r="O33" s="15"/>
      <c r="P33" s="13"/>
      <c r="Q33" s="15"/>
      <c r="R33" s="15"/>
      <c r="S33" s="15"/>
      <c r="T33" s="15"/>
      <c r="U33" s="15"/>
      <c r="V33" s="15"/>
      <c r="W33" s="15"/>
    </row>
    <row r="34" ht="18.75" customHeight="1" spans="1:23">
      <c r="A34" s="162" t="s">
        <v>113</v>
      </c>
      <c r="B34" s="163"/>
      <c r="C34" s="163"/>
      <c r="D34" s="163"/>
      <c r="E34" s="163"/>
      <c r="F34" s="163"/>
      <c r="G34" s="163"/>
      <c r="H34" s="164"/>
      <c r="I34" s="15">
        <v>2373.9404</v>
      </c>
      <c r="J34" s="15">
        <v>2093.9404</v>
      </c>
      <c r="K34" s="15"/>
      <c r="L34" s="15"/>
      <c r="M34" s="15"/>
      <c r="N34" s="15"/>
      <c r="O34" s="15"/>
      <c r="P34" s="15"/>
      <c r="Q34" s="15"/>
      <c r="R34" s="15">
        <v>280</v>
      </c>
      <c r="S34" s="15"/>
      <c r="T34" s="15"/>
      <c r="U34" s="15">
        <v>150</v>
      </c>
      <c r="V34" s="15"/>
      <c r="W34" s="15">
        <v>130</v>
      </c>
    </row>
  </sheetData>
  <mergeCells count="28">
    <mergeCell ref="A2:W2"/>
    <mergeCell ref="A3:H3"/>
    <mergeCell ref="J4:M4"/>
    <mergeCell ref="N4:P4"/>
    <mergeCell ref="R4:W4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财政拨款支出预算表（按经济科目分类）02-3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消消夜雨！</cp:lastModifiedBy>
  <dcterms:created xsi:type="dcterms:W3CDTF">2024-02-20T07:29:00Z</dcterms:created>
  <dcterms:modified xsi:type="dcterms:W3CDTF">2024-08-26T02:39:32Z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37D187677B0E483F985930A248DB3D10_13</vt:lpwstr>
  </property>
  <property fmtid="{D5CDD505-2E9C-101B-9397-08002B2CF9AE}" pid="3" name="KSOProductBuildVer">
    <vt:lpwstr>2052-12.1.0.17827</vt:lpwstr>
  </property>
</Properties>
</file>