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 firstSheet="7" activeTab="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44525"/>
</workbook>
</file>

<file path=xl/calcChain.xml><?xml version="1.0" encoding="utf-8"?>
<calcChain xmlns="http://schemas.openxmlformats.org/spreadsheetml/2006/main">
  <c r="A3" i="20" l="1"/>
  <c r="A3" i="19"/>
  <c r="A3" i="18"/>
  <c r="A3" i="17"/>
  <c r="A3" i="16"/>
  <c r="A3" i="15"/>
  <c r="A3" i="14"/>
  <c r="A3" i="13"/>
  <c r="A3" i="12"/>
  <c r="A3" i="11"/>
  <c r="A3" i="10"/>
  <c r="A3" i="9"/>
  <c r="A3" i="8"/>
  <c r="A3" i="7"/>
  <c r="A3" i="6"/>
  <c r="A3" i="5"/>
  <c r="A3" i="4"/>
  <c r="A3" i="3"/>
  <c r="A3" i="2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A3" i="1"/>
</calcChain>
</file>

<file path=xl/sharedStrings.xml><?xml version="1.0" encoding="utf-8"?>
<sst xmlns="http://schemas.openxmlformats.org/spreadsheetml/2006/main" count="1252" uniqueCount="556">
  <si>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</si>
  <si>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</si>
  <si>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</si>
  <si>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</si>
  <si>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</si>
  <si>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</si>
  <si>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</si>
  <si>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</si>
  <si>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</si>
  <si>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</si>
  <si>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</si>
  <si>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</si>
  <si>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</si>
  <si>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</si>
  <si>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</si>
  <si>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</si>
  <si>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</si>
  <si>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</si>
  <si>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</si>
  <si>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</si>
  <si>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</si>
  <si>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</si>
  <si>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</si>
  <si>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</si>
  <si>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</si>
  <si>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</si>
  <si>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</si>
  <si>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</si>
  <si>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</si>
  <si>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</si>
  <si>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</si>
  <si>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</si>
  <si>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</si>
  <si>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</si>
  <si>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</si>
  <si>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</si>
  <si>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</si>
  <si>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</si>
  <si>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</si>
  <si>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</si>
  <si>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</si>
  <si>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</si>
  <si>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105039</t>
  </si>
  <si>
    <t>罗平县第一中学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</si>
  <si>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</si>
  <si>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</si>
  <si>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</si>
  <si>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</si>
  <si>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</si>
  <si>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</si>
  <si>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</si>
  <si>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</si>
  <si>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</si>
  <si>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</si>
  <si>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</si>
  <si>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</si>
  <si>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</si>
  <si>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</si>
  <si>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</si>
  <si>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</si>
  <si>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</si>
  <si>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2050204</t>
  </si>
  <si>
    <t>高中教育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</si>
  <si>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</si>
  <si>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</si>
  <si>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</si>
  <si>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</si>
  <si>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</si>
  <si>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</si>
  <si>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</si>
  <si>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</si>
  <si>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</si>
  <si>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</si>
  <si>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</si>
  <si>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</si>
  <si>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</si>
  <si>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</si>
  <si>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</si>
  <si>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</si>
  <si>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</si>
  <si>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</si>
  <si>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</si>
  <si>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</si>
  <si>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</si>
  <si>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</si>
  <si>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</si>
  <si>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</si>
  <si>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</si>
  <si>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</si>
  <si>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</si>
  <si>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</si>
  <si>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</si>
  <si>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</si>
  <si>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</si>
  <si>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</si>
  <si>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</si>
  <si>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</si>
  <si>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</si>
  <si>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</si>
  <si>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</si>
  <si>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</si>
  <si>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</si>
  <si>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</si>
  <si>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</si>
  <si>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</si>
  <si>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</si>
  <si>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</si>
  <si>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</si>
  <si>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</si>
  <si>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</si>
  <si>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</si>
  <si>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</si>
  <si>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</si>
  <si>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</si>
  <si>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</si>
  <si>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</si>
  <si>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</si>
  <si>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</si>
  <si>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</si>
  <si>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</si>
  <si>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</si>
  <si>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</si>
  <si>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</si>
  <si>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</si>
  <si>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</si>
  <si>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</si>
  <si>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</si>
  <si>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</si>
  <si>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</si>
  <si>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</si>
  <si>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</si>
  <si>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</si>
  <si>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</si>
  <si>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</si>
  <si>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</si>
  <si>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</si>
  <si>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</si>
  <si>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</si>
  <si>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</si>
  <si>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</si>
  <si>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</si>
  <si>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</si>
  <si>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</si>
  <si>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</si>
  <si>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</si>
  <si>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</si>
  <si>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</si>
  <si>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</si>
  <si>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</si>
  <si>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</si>
  <si>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</si>
  <si>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</si>
  <si>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</si>
  <si>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</si>
  <si>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</si>
  <si>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</si>
  <si>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</si>
  <si>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</si>
  <si>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</si>
  <si>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</si>
  <si>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</si>
  <si>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</si>
  <si>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</si>
  <si>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</si>
  <si>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2,893.49</t>
  </si>
  <si>
    <t>01</t>
  </si>
  <si>
    <t xml:space="preserve">  工资奖金津补贴</t>
  </si>
  <si>
    <t xml:space="preserve">  基本工资</t>
  </si>
  <si>
    <t>977.51</t>
  </si>
  <si>
    <t>02</t>
  </si>
  <si>
    <t xml:space="preserve">  社会保障缴费</t>
  </si>
  <si>
    <t xml:space="preserve">  津贴补贴</t>
  </si>
  <si>
    <t>506.15</t>
  </si>
  <si>
    <t>03</t>
  </si>
  <si>
    <t xml:space="preserve">  住房公积金</t>
  </si>
  <si>
    <t xml:space="preserve">  奖金</t>
  </si>
  <si>
    <t>6.45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</si>
  <si>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</si>
  <si>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</si>
  <si>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</si>
  <si>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</si>
  <si>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</si>
  <si>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</si>
  <si>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</si>
  <si>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</si>
  <si>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>566.38</t>
  </si>
  <si>
    <t xml:space="preserve">  办公经费</t>
  </si>
  <si>
    <t>08</t>
  </si>
  <si>
    <t xml:space="preserve">  机关事业单位基本养老保险缴费</t>
  </si>
  <si>
    <t>331.18</t>
  </si>
  <si>
    <t xml:space="preserve">  会议费</t>
  </si>
  <si>
    <t>09</t>
  </si>
  <si>
    <t xml:space="preserve">  职业年金缴费</t>
  </si>
  <si>
    <t>165.59</t>
  </si>
  <si>
    <t xml:space="preserve">  培训费</t>
  </si>
  <si>
    <t xml:space="preserve">  职工基本医疗保险缴费</t>
  </si>
  <si>
    <t>99.47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</si>
  <si>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</si>
  <si>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</si>
  <si>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</si>
  <si>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</si>
  <si>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</si>
  <si>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</si>
  <si>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>2.15</t>
  </si>
  <si>
    <t xml:space="preserve">  公务接待费</t>
  </si>
  <si>
    <t>238.61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</si>
  <si>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</si>
  <si>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</si>
  <si>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</si>
  <si>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</si>
  <si>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</si>
  <si>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</si>
  <si>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>66.45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</si>
  <si>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</si>
  <si>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</si>
  <si>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</si>
  <si>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</si>
  <si>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</si>
  <si>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</si>
  <si>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</si>
  <si>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</si>
  <si>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</si>
  <si>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</si>
  <si>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</si>
  <si>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</si>
  <si>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</si>
  <si>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</si>
  <si>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</si>
  <si>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</si>
  <si>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</si>
  <si>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</si>
  <si>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</si>
  <si>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</si>
  <si>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</si>
  <si>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</si>
  <si>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</si>
  <si>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</si>
  <si>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</si>
  <si>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>2,959.94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</si>
  <si>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</si>
  <si>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</si>
  <si>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</si>
  <si>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</si>
  <si>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>25</t>
  </si>
  <si>
    <t xml:space="preserve">  专用燃料费</t>
  </si>
  <si>
    <t xml:space="preserve">  其他对事业单位补助</t>
  </si>
  <si>
    <t>26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</si>
  <si>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</si>
  <si>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</si>
  <si>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</si>
  <si>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</si>
  <si>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</si>
  <si>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</si>
  <si>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</si>
  <si>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>39.77</t>
  </si>
  <si>
    <t xml:space="preserve">  资本性支出（二）</t>
  </si>
  <si>
    <t>29</t>
  </si>
  <si>
    <t xml:space="preserve">  福利费</t>
  </si>
  <si>
    <t>24.44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</si>
  <si>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</si>
  <si>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</si>
  <si>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</si>
  <si>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</si>
  <si>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</si>
  <si>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</si>
  <si>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</si>
  <si>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</si>
  <si>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</si>
  <si>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</si>
  <si>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2.24</t>
  </si>
  <si>
    <t>508</t>
  </si>
  <si>
    <t>对企业资本性支出</t>
  </si>
  <si>
    <t>303</t>
  </si>
  <si>
    <t>对个人和家庭的补助</t>
  </si>
  <si>
    <t>139.29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</si>
  <si>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</si>
  <si>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</si>
  <si>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</si>
  <si>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</si>
  <si>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>131.04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</si>
  <si>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</si>
  <si>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</si>
  <si>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</si>
  <si>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</si>
  <si>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</si>
  <si>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</si>
  <si>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>8.25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</si>
  <si>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</si>
  <si>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</si>
  <si>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</si>
  <si>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</si>
  <si>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</si>
  <si>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</si>
  <si>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</si>
  <si>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</si>
  <si>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</si>
  <si>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</si>
  <si>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</si>
  <si>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</si>
  <si>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</si>
  <si>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</si>
  <si>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</si>
  <si>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</si>
  <si>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</si>
  <si>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</si>
  <si>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</si>
  <si>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</si>
  <si>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</si>
  <si>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</si>
  <si>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</si>
  <si>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</si>
  <si>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</si>
  <si>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</si>
  <si>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</si>
  <si>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</si>
  <si>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</si>
  <si>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</si>
  <si>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</si>
  <si>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</si>
  <si>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</si>
  <si>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</si>
  <si>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</si>
  <si>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</si>
  <si>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</si>
  <si>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</si>
  <si>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</si>
  <si>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</si>
  <si>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</si>
  <si>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</si>
  <si>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</si>
  <si>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</si>
  <si>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</si>
  <si>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</si>
  <si>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</si>
  <si>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</si>
  <si>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</si>
  <si>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</si>
  <si>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</si>
  <si>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</si>
  <si>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</si>
  <si>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</si>
  <si>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</si>
  <si>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</si>
  <si>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</si>
  <si>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</si>
  <si>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</si>
  <si>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</si>
  <si>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</si>
  <si>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</si>
  <si>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</si>
  <si>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</si>
  <si>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</si>
  <si>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</si>
  <si>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</si>
  <si>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3,099.22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</si>
  <si>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</si>
  <si>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</si>
  <si>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</si>
  <si>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</si>
  <si>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</si>
  <si>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</si>
  <si>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</si>
  <si>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</si>
  <si>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罗平县第一中学无一般公共预算“三公”经费支出预算，故此表为空。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</si>
  <si>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</si>
  <si>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</si>
  <si>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</si>
  <si>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</si>
  <si>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</si>
  <si>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</si>
  <si>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</si>
  <si>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</si>
  <si>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</si>
  <si>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</si>
  <si>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</si>
  <si>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</si>
  <si>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</si>
  <si>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</si>
  <si>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</si>
  <si>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</si>
  <si>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</si>
  <si>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</si>
  <si>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</si>
  <si>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</si>
  <si>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530324210000000001880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</si>
  <si>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</si>
  <si>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</si>
  <si>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</si>
  <si>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</si>
  <si>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</si>
  <si>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</si>
  <si>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</si>
  <si>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30103</t>
  </si>
  <si>
    <t>奖金</t>
  </si>
  <si>
    <t>530324210000000001881</t>
  </si>
  <si>
    <t>社会保障缴费</t>
  </si>
  <si>
    <t>30108</t>
  </si>
  <si>
    <t>机关事业单位基本养老保险缴费</t>
  </si>
  <si>
    <t>530324210000000001882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</si>
  <si>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</si>
  <si>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</si>
  <si>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</si>
  <si>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</si>
  <si>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</si>
  <si>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</si>
  <si>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</si>
  <si>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530324210000000001883</t>
  </si>
  <si>
    <t>30113</t>
  </si>
  <si>
    <t>530324210000000001886</t>
  </si>
  <si>
    <t>工会经费</t>
  </si>
  <si>
    <t>30228</t>
  </si>
  <si>
    <t>530324210000000001887</t>
  </si>
  <si>
    <t>一般公用经费</t>
  </si>
  <si>
    <t>30229</t>
  </si>
  <si>
    <t>福利费</t>
  </si>
  <si>
    <t>30299</t>
  </si>
  <si>
    <t>其他商品和服务支出</t>
  </si>
  <si>
    <t>530324210000000001884</t>
  </si>
  <si>
    <t>30302</t>
  </si>
  <si>
    <t>退休费</t>
  </si>
  <si>
    <t>530324231100001652975</t>
  </si>
  <si>
    <t>2023年遗属生活补助专项资金</t>
  </si>
  <si>
    <t>30305</t>
  </si>
  <si>
    <t>生活补助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</si>
  <si>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</si>
  <si>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</si>
  <si>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</si>
  <si>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</si>
  <si>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</si>
  <si>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</si>
  <si>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</si>
  <si>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2024年学费住宿费资金</t>
  </si>
  <si>
    <t>事业发展类</t>
  </si>
  <si>
    <t>530324241100002151980</t>
  </si>
  <si>
    <t>30201</t>
  </si>
  <si>
    <t>办公费</t>
  </si>
  <si>
    <t>单位自有资金</t>
  </si>
  <si>
    <t>530324231100001125287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</si>
  <si>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</si>
  <si>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</si>
  <si>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</si>
  <si>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</si>
  <si>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</si>
  <si>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</si>
  <si>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</si>
  <si>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</si>
  <si>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</si>
  <si>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</si>
  <si>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</si>
  <si>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按时支付2024年学费住宿费。</t>
  </si>
  <si>
    <t>产出指标</t>
  </si>
  <si>
    <t>质量指标</t>
  </si>
  <si>
    <t>&gt;</t>
  </si>
  <si>
    <t>100</t>
  </si>
  <si>
    <t>%</t>
  </si>
  <si>
    <t>定量指标</t>
  </si>
  <si>
    <t>学费住宿费</t>
  </si>
  <si>
    <t>成本指标</t>
  </si>
  <si>
    <t>经济成本指标</t>
  </si>
  <si>
    <t>效益指标</t>
  </si>
  <si>
    <t>经济效益指标</t>
  </si>
  <si>
    <t>满意度指标</t>
  </si>
  <si>
    <t>服务对象满意度指标</t>
  </si>
  <si>
    <t>满意度</t>
  </si>
  <si>
    <t>数量指标</t>
  </si>
  <si>
    <t>金额</t>
  </si>
  <si>
    <t>=</t>
  </si>
  <si>
    <t>400000</t>
  </si>
  <si>
    <t>元</t>
  </si>
  <si>
    <t>可持续影响指标</t>
  </si>
  <si>
    <t>教育长促发展</t>
  </si>
  <si>
    <t>长期</t>
  </si>
  <si>
    <t>年</t>
  </si>
  <si>
    <t>定性指标</t>
  </si>
  <si>
    <t>办学质量社会满意度</t>
  </si>
  <si>
    <t>90</t>
  </si>
  <si>
    <t>预算05-3表</t>
  </si>
  <si>
    <t>项目支出绩效目标表（另文下达）</t>
  </si>
  <si>
    <t>罗平县第一中学无项目支出（另文下达）预算支出，故此表为空。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</si>
  <si>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</si>
  <si>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</si>
  <si>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</si>
  <si>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</si>
  <si>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</si>
  <si>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罗平县第一中学无政府性基金预算支出，故此表为空。</t>
  </si>
  <si>
    <t>国有资本经营预算支出预算表</t>
  </si>
  <si>
    <t>本年国有资本经营预算支出</t>
  </si>
  <si>
    <t>罗平县第一中学无国有资本经营预算支出，故此表为空。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</si>
  <si>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</si>
  <si>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</si>
  <si>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</si>
  <si>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</si>
  <si>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</si>
  <si>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</si>
  <si>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</si>
  <si>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</si>
  <si>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</si>
  <si>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</si>
  <si>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</si>
  <si>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罗平县第一中学无部门政府采购预算，故此表为空。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</si>
  <si>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</si>
  <si>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</si>
  <si>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</si>
  <si>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</si>
  <si>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</si>
  <si>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</si>
  <si>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</si>
  <si>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</si>
  <si>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</si>
  <si>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</si>
  <si>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罗平县第一中学部门无政府购买服务预算，故此表为空。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</si>
  <si>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</si>
  <si>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</si>
  <si>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</si>
  <si>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</si>
  <si>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</si>
  <si>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</si>
  <si>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</si>
  <si>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</si>
  <si>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</si>
  <si>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</si>
  <si>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</si>
  <si>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</si>
  <si>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</si>
  <si>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</si>
  <si>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</si>
  <si>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</si>
  <si>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</si>
  <si>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</si>
  <si>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罗平县第一中学无县对下转移支付预算，故此表为空。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</si>
  <si>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</si>
  <si>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</si>
  <si>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</si>
  <si>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</si>
  <si>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</si>
  <si>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</si>
  <si>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</si>
  <si>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</si>
  <si>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</si>
  <si>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</si>
  <si>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罗平县第一中学无新增资产配置预算，故此表为空。</t>
  </si>
  <si>
    <t>预算12表</t>
  </si>
  <si>
    <t>上级补助项目支出预算表</t>
  </si>
  <si>
    <t>上级补助</t>
  </si>
  <si>
    <t>罗平县第一中学无上级补助项目支出预算，故此表为空。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</si>
  <si>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</si>
  <si>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</si>
  <si>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</si>
  <si>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</si>
  <si>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</si>
  <si>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</si>
  <si>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</si>
  <si>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</si>
  <si>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/>
  </si>
  <si>
    <t>一般公共预算支出预算明细表（按经济科目分类）</t>
    <phoneticPr fontId="32" type="noConversion"/>
  </si>
  <si>
    <t>部门项目绩效目标表（本次下达）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</si>
</sst>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yyyy/mm/dd"/>
    <numFmt numFmtId="179" formatCode="yyyy/mm/dd\ hh:mm:ss"/>
    <numFmt numFmtId="180" formatCode="#,##0;\-#,##0;;@"/>
    <numFmt numFmtId="181" formatCode="#,##0.00;\-#,##0.0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"/>
      <color rgb="FF000000"/>
      <name val="Arial"/>
      <family val="2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family val="2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family val="2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family val="2"/>
    </font>
    <font>
      <sz val="10.5"/>
      <color rgb="FF000000"/>
      <name val="normal"/>
      <family val="1"/>
    </font>
    <font>
      <sz val="10.5"/>
      <color rgb="FF000000"/>
      <name val="SimSun"/>
      <charset val="134"/>
    </font>
    <font>
      <b/>
      <sz val="2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theme="1"/>
      <name val="normal"/>
      <family val="1"/>
    </font>
    <font>
      <b/>
      <sz val="9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9"/>
      <color rgb="FF000000"/>
      <name val="宋体"/>
      <family val="3"/>
      <charset val="134"/>
    </font>
    <font>
      <sz val="9"/>
      <color rgb="FF000000"/>
      <name val="Microsoft YaHei UI"/>
      <family val="1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30">
    <xf numFmtId="0" fontId="0" fillId="0" borderId="0"/>
    <xf numFmtId="0" fontId="1" fillId="0" borderId="0"/>
    <xf numFmtId="0" fontId="29" fillId="0" borderId="4">
      <alignment horizontal="center" vertical="center"/>
    </xf>
    <xf numFmtId="0" fontId="29" fillId="0" borderId="4">
      <alignment horizontal="center" vertical="center"/>
      <protection locked="0"/>
    </xf>
    <xf numFmtId="0" fontId="2" fillId="0" borderId="0">
      <alignment horizontal="center" vertical="top"/>
    </xf>
    <xf numFmtId="0" fontId="25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3">
      <alignment horizontal="right" vertical="center"/>
      <protection locked="0"/>
    </xf>
    <xf numFmtId="4" fontId="29" fillId="0" borderId="13">
      <alignment horizontal="right" vertical="center"/>
    </xf>
    <xf numFmtId="4" fontId="3" fillId="0" borderId="13">
      <alignment horizontal="right" vertical="center"/>
    </xf>
    <xf numFmtId="0" fontId="7" fillId="0" borderId="0">
      <alignment horizontal="center" vertical="center"/>
    </xf>
    <xf numFmtId="0" fontId="29" fillId="0" borderId="1">
      <alignment horizontal="center" vertical="center"/>
    </xf>
    <xf numFmtId="0" fontId="3" fillId="0" borderId="0">
      <alignment horizontal="right"/>
    </xf>
    <xf numFmtId="4" fontId="29" fillId="0" borderId="1">
      <alignment horizontal="right" vertical="center"/>
    </xf>
    <xf numFmtId="0" fontId="3" fillId="0" borderId="1">
      <alignment horizontal="right" vertical="center"/>
    </xf>
    <xf numFmtId="4" fontId="29" fillId="0" borderId="1">
      <alignment horizontal="right" vertical="center"/>
      <protection locked="0"/>
    </xf>
    <xf numFmtId="0" fontId="30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4">
      <alignment horizontal="center" vertical="center" wrapText="1"/>
    </xf>
    <xf numFmtId="0" fontId="1" fillId="0" borderId="12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2">
      <alignment horizontal="center" vertical="center" wrapText="1"/>
    </xf>
    <xf numFmtId="0" fontId="1" fillId="0" borderId="11">
      <alignment horizontal="center" vertical="center" wrapText="1"/>
      <protection locked="0"/>
    </xf>
    <xf numFmtId="0" fontId="1" fillId="0" borderId="12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2">
      <alignment horizontal="center" vertical="center"/>
    </xf>
    <xf numFmtId="0" fontId="4" fillId="0" borderId="5">
      <alignment horizontal="center" vertical="center"/>
    </xf>
    <xf numFmtId="4" fontId="3" fillId="0" borderId="12">
      <alignment horizontal="right" vertical="center"/>
      <protection locked="0"/>
    </xf>
    <xf numFmtId="0" fontId="3" fillId="0" borderId="12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0">
      <alignment horizontal="center" vertical="center" wrapText="1"/>
    </xf>
    <xf numFmtId="0" fontId="3" fillId="0" borderId="12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30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8" fontId="31" fillId="0" borderId="1">
      <alignment horizontal="right" vertical="center"/>
    </xf>
    <xf numFmtId="179" fontId="31" fillId="0" borderId="1">
      <alignment horizontal="right" vertical="center"/>
    </xf>
    <xf numFmtId="180" fontId="31" fillId="0" borderId="1">
      <alignment horizontal="right" vertical="center"/>
    </xf>
    <xf numFmtId="181" fontId="31" fillId="0" borderId="1">
      <alignment horizontal="right" vertical="center"/>
    </xf>
    <xf numFmtId="0" fontId="31" fillId="0" borderId="0">
      <alignment vertical="top"/>
      <protection locked="0"/>
    </xf>
    <xf numFmtId="181" fontId="31" fillId="0" borderId="1">
      <alignment horizontal="right" vertical="center"/>
    </xf>
    <xf numFmtId="10" fontId="31" fillId="0" borderId="1">
      <alignment horizontal="right" vertical="center"/>
    </xf>
    <xf numFmtId="49" fontId="31" fillId="0" borderId="1">
      <alignment horizontal="left" vertical="center" wrapText="1"/>
    </xf>
    <xf numFmtId="21" fontId="31" fillId="0" borderId="1">
      <alignment horizontal="right" vertical="center"/>
    </xf>
    <xf numFmtId="0" fontId="1" fillId="0" borderId="0"/>
    <xf numFmtId="0" fontId="1" fillId="0" borderId="10">
      <alignment horizontal="center" vertical="center" wrapText="1"/>
      <protection locked="0"/>
    </xf>
    <xf numFmtId="0" fontId="1" fillId="0" borderId="11">
      <alignment horizontal="center" vertical="center" wrapText="1"/>
    </xf>
    <xf numFmtId="0" fontId="1" fillId="0" borderId="12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7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0"/>
    <xf numFmtId="0" fontId="4" fillId="0" borderId="12">
      <alignment horizontal="center" vertical="center"/>
    </xf>
    <xf numFmtId="0" fontId="4" fillId="0" borderId="12">
      <alignment horizontal="center" vertical="center"/>
      <protection locked="0"/>
    </xf>
    <xf numFmtId="0" fontId="3" fillId="0" borderId="0">
      <alignment horizontal="right"/>
    </xf>
    <xf numFmtId="0" fontId="1" fillId="0" borderId="0"/>
    <xf numFmtId="0" fontId="1" fillId="0" borderId="12">
      <alignment horizontal="center" vertical="center" wrapText="1"/>
    </xf>
    <xf numFmtId="3" fontId="4" fillId="0" borderId="12">
      <alignment horizontal="center" vertical="center"/>
      <protection locked="0"/>
    </xf>
    <xf numFmtId="3" fontId="4" fillId="0" borderId="12">
      <alignment horizontal="center" vertical="center"/>
    </xf>
    <xf numFmtId="0" fontId="1" fillId="0" borderId="10">
      <alignment horizontal="center" vertical="center"/>
    </xf>
    <xf numFmtId="0" fontId="1" fillId="0" borderId="10">
      <alignment horizontal="center" vertical="center" wrapText="1"/>
    </xf>
    <xf numFmtId="3" fontId="4" fillId="0" borderId="12">
      <alignment horizontal="center" vertical="top"/>
      <protection locked="0"/>
    </xf>
    <xf numFmtId="0" fontId="1" fillId="0" borderId="12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3">
      <alignment horizontal="center" vertical="center" wrapText="1"/>
      <protection locked="0"/>
    </xf>
    <xf numFmtId="0" fontId="1" fillId="0" borderId="0">
      <alignment vertical="center"/>
    </xf>
    <xf numFmtId="0" fontId="24" fillId="0" borderId="0">
      <alignment horizontal="center" vertical="center"/>
    </xf>
    <xf numFmtId="0" fontId="25" fillId="0" borderId="0">
      <alignment horizontal="center" vertical="center"/>
    </xf>
    <xf numFmtId="0" fontId="10" fillId="0" borderId="0">
      <alignment horizontal="right"/>
      <protection locked="0"/>
    </xf>
    <xf numFmtId="49" fontId="10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11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1" fillId="0" borderId="0">
      <alignment horizontal="center" vertical="center"/>
    </xf>
    <xf numFmtId="0" fontId="11" fillId="0" borderId="0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1" fillId="0" borderId="7">
      <alignment horizontal="center"/>
    </xf>
    <xf numFmtId="0" fontId="4" fillId="0" borderId="4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3">
      <alignment horizontal="center" vertical="center"/>
    </xf>
    <xf numFmtId="0" fontId="3" fillId="0" borderId="1">
      <alignment horizontal="left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7" fillId="0" borderId="0">
      <alignment horizontal="center" vertical="center"/>
    </xf>
    <xf numFmtId="0" fontId="1" fillId="0" borderId="0"/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16">
      <alignment horizontal="center" vertical="center" wrapText="1"/>
    </xf>
    <xf numFmtId="0" fontId="9" fillId="0" borderId="0">
      <alignment horizontal="center" vertical="center" wrapText="1"/>
    </xf>
    <xf numFmtId="0" fontId="8" fillId="0" borderId="0">
      <alignment vertical="top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1" fillId="0" borderId="1">
      <alignment horizont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9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top"/>
    </xf>
    <xf numFmtId="0" fontId="4" fillId="0" borderId="16">
      <alignment horizontal="center" vertical="center"/>
    </xf>
    <xf numFmtId="0" fontId="4" fillId="0" borderId="13">
      <alignment horizontal="center" vertical="center" wrapText="1"/>
      <protection locked="0"/>
    </xf>
    <xf numFmtId="0" fontId="4" fillId="0" borderId="10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7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>
      <alignment horizontal="center" wrapText="1"/>
    </xf>
    <xf numFmtId="0" fontId="19" fillId="0" borderId="5">
      <alignment horizontal="center" vertical="center" wrapText="1"/>
    </xf>
    <xf numFmtId="0" fontId="18" fillId="0" borderId="0">
      <alignment horizontal="center" vertical="center" wrapText="1"/>
    </xf>
    <xf numFmtId="0" fontId="19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1" fillId="0" borderId="0"/>
    <xf numFmtId="49" fontId="4" fillId="0" borderId="6">
      <alignment horizontal="center" vertical="center" wrapText="1"/>
    </xf>
    <xf numFmtId="49" fontId="4" fillId="0" borderId="7">
      <alignment horizontal="center" vertical="center" wrapText="1"/>
    </xf>
    <xf numFmtId="0" fontId="21" fillId="0" borderId="0">
      <alignment horizontal="center" vertical="center"/>
    </xf>
    <xf numFmtId="0" fontId="8" fillId="0" borderId="1">
      <alignment horizontal="center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3" fillId="0" borderId="12">
      <alignment horizontal="left" vertical="center" wrapText="1"/>
    </xf>
    <xf numFmtId="0" fontId="3" fillId="0" borderId="14">
      <alignment horizontal="left" vertical="center"/>
    </xf>
    <xf numFmtId="0" fontId="3" fillId="0" borderId="12">
      <alignment horizontal="left" vertical="center"/>
    </xf>
    <xf numFmtId="0" fontId="1" fillId="0" borderId="0">
      <protection locked="0"/>
    </xf>
    <xf numFmtId="0" fontId="4" fillId="0" borderId="10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3" fillId="0" borderId="12">
      <alignment horizontal="right" vertical="center"/>
      <protection locked="0"/>
    </xf>
    <xf numFmtId="0" fontId="3" fillId="0" borderId="12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4">
      <alignment horizontal="center" vertical="center" wrapText="1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4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3">
      <alignment horizontal="center" vertical="center"/>
    </xf>
    <xf numFmtId="0" fontId="10" fillId="0" borderId="0">
      <alignment horizontal="right"/>
      <protection locked="0"/>
    </xf>
  </cellStyleXfs>
  <cellXfs count="331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96" applyFont="1" applyBorder="1">
      <alignment horizontal="center" vertical="center"/>
    </xf>
    <xf numFmtId="0" fontId="1" fillId="0" borderId="1" xfId="91" applyFont="1" applyBorder="1">
      <alignment horizontal="center" vertical="center"/>
      <protection locked="0"/>
    </xf>
    <xf numFmtId="49" fontId="5" fillId="0" borderId="1" xfId="57" applyNumberFormat="1" applyFont="1" applyBorder="1">
      <alignment horizontal="left" vertical="center" wrapText="1"/>
    </xf>
    <xf numFmtId="0" fontId="0" fillId="0" borderId="1" xfId="0" applyFont="1" applyBorder="1"/>
    <xf numFmtId="181" fontId="5" fillId="0" borderId="1" xfId="0" applyNumberFormat="1" applyFont="1" applyBorder="1" applyAlignment="1">
      <alignment horizontal="right" vertical="center"/>
    </xf>
    <xf numFmtId="49" fontId="1" fillId="0" borderId="0" xfId="77" applyNumberFormat="1" applyFont="1" applyBorder="1"/>
    <xf numFmtId="0" fontId="4" fillId="0" borderId="0" xfId="82" applyFont="1" applyBorder="1"/>
    <xf numFmtId="0" fontId="4" fillId="0" borderId="2" xfId="85" applyFont="1" applyBorder="1">
      <alignment horizontal="center" vertical="center"/>
    </xf>
    <xf numFmtId="0" fontId="4" fillId="0" borderId="4" xfId="80" applyFont="1" applyBorder="1">
      <alignment horizontal="center" vertical="center" wrapText="1"/>
    </xf>
    <xf numFmtId="0" fontId="4" fillId="0" borderId="4" xfId="86" applyFont="1" applyBorder="1">
      <alignment horizontal="center" vertical="center"/>
    </xf>
    <xf numFmtId="0" fontId="3" fillId="0" borderId="1" xfId="145" applyFont="1" applyBorder="1">
      <alignment horizontal="left" vertical="center" wrapText="1"/>
    </xf>
    <xf numFmtId="0" fontId="6" fillId="0" borderId="0" xfId="0" applyFont="1" applyBorder="1"/>
    <xf numFmtId="0" fontId="1" fillId="0" borderId="0" xfId="88" applyFont="1" applyBorder="1">
      <alignment horizontal="right" vertical="center"/>
      <protection locked="0"/>
    </xf>
    <xf numFmtId="0" fontId="4" fillId="0" borderId="5" xfId="84" applyFont="1" applyBorder="1">
      <alignment horizontal="center" vertical="center"/>
    </xf>
    <xf numFmtId="0" fontId="3" fillId="0" borderId="0" xfId="180" applyFont="1" applyBorder="1">
      <alignment horizontal="right" vertical="center"/>
    </xf>
    <xf numFmtId="0" fontId="4" fillId="0" borderId="1" xfId="184" applyFont="1" applyBorder="1">
      <alignment horizontal="center" vertical="center" wrapText="1"/>
    </xf>
    <xf numFmtId="0" fontId="3" fillId="0" borderId="1" xfId="186" applyFont="1" applyBorder="1">
      <alignment horizontal="center" vertical="center" wrapText="1"/>
      <protection locked="0"/>
    </xf>
    <xf numFmtId="0" fontId="3" fillId="0" borderId="7" xfId="177" applyFont="1" applyBorder="1">
      <alignment vertical="center" wrapText="1"/>
      <protection locked="0"/>
    </xf>
    <xf numFmtId="0" fontId="4" fillId="0" borderId="1" xfId="147" applyFont="1" applyBorder="1">
      <alignment horizontal="center" vertical="center"/>
      <protection locked="0"/>
    </xf>
    <xf numFmtId="0" fontId="4" fillId="0" borderId="1" xfId="148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155" applyFont="1" applyBorder="1">
      <alignment horizontal="right" vertical="center"/>
    </xf>
    <xf numFmtId="0" fontId="8" fillId="0" borderId="0" xfId="159" applyFont="1" applyBorder="1">
      <alignment vertical="top"/>
    </xf>
    <xf numFmtId="0" fontId="4" fillId="0" borderId="0" xfId="168" applyFont="1" applyBorder="1">
      <alignment wrapText="1"/>
    </xf>
    <xf numFmtId="0" fontId="4" fillId="0" borderId="0" xfId="160" applyFont="1" applyBorder="1">
      <protection locked="0"/>
    </xf>
    <xf numFmtId="0" fontId="4" fillId="0" borderId="1" xfId="157" applyFont="1" applyBorder="1">
      <alignment horizontal="center" vertical="center" wrapText="1"/>
    </xf>
    <xf numFmtId="0" fontId="4" fillId="0" borderId="9" xfId="54" applyFont="1" applyFill="1" applyBorder="1" applyAlignment="1" applyProtection="1">
      <alignment horizontal="center" vertical="center"/>
      <protection locked="0"/>
    </xf>
    <xf numFmtId="0" fontId="4" fillId="0" borderId="1" xfId="165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166" applyFont="1" applyBorder="1">
      <alignment vertical="center" wrapText="1"/>
    </xf>
    <xf numFmtId="0" fontId="3" fillId="0" borderId="0" xfId="152" applyFont="1" applyBorder="1">
      <alignment horizontal="right" vertical="center"/>
      <protection locked="0"/>
    </xf>
    <xf numFmtId="0" fontId="4" fillId="0" borderId="2" xfId="147" applyFont="1" applyBorder="1">
      <alignment horizontal="center" vertical="center"/>
      <protection locked="0"/>
    </xf>
    <xf numFmtId="0" fontId="1" fillId="0" borderId="2" xfId="164" applyFont="1" applyBorder="1">
      <alignment horizontal="center"/>
    </xf>
    <xf numFmtId="0" fontId="4" fillId="0" borderId="2" xfId="0" applyFont="1" applyBorder="1" applyAlignment="1" applyProtection="1">
      <alignment horizontal="center" vertical="center"/>
      <protection locked="0"/>
    </xf>
    <xf numFmtId="181" fontId="5" fillId="0" borderId="5" xfId="0" applyNumberFormat="1" applyFont="1" applyBorder="1" applyAlignment="1">
      <alignment horizontal="right" vertical="center"/>
    </xf>
    <xf numFmtId="181" fontId="5" fillId="0" borderId="8" xfId="0" applyNumberFormat="1" applyFont="1" applyBorder="1" applyAlignment="1">
      <alignment horizontal="right" vertical="center"/>
    </xf>
    <xf numFmtId="0" fontId="0" fillId="0" borderId="8" xfId="0" applyFont="1" applyBorder="1"/>
    <xf numFmtId="0" fontId="1" fillId="0" borderId="0" xfId="201" applyFont="1" applyBorder="1">
      <alignment wrapText="1"/>
    </xf>
    <xf numFmtId="0" fontId="1" fillId="0" borderId="0" xfId="209" applyFont="1" applyBorder="1">
      <protection locked="0"/>
    </xf>
    <xf numFmtId="0" fontId="4" fillId="0" borderId="12" xfId="205" applyFont="1" applyBorder="1">
      <alignment horizontal="center" vertical="center" wrapText="1"/>
    </xf>
    <xf numFmtId="0" fontId="4" fillId="0" borderId="12" xfId="212" applyFont="1" applyBorder="1">
      <alignment horizontal="center" vertical="center" wrapText="1"/>
      <protection locked="0"/>
    </xf>
    <xf numFmtId="0" fontId="3" fillId="0" borderId="12" xfId="206" applyFont="1" applyBorder="1">
      <alignment horizontal="left" vertical="center" wrapText="1"/>
    </xf>
    <xf numFmtId="0" fontId="3" fillId="0" borderId="12" xfId="213" applyFont="1" applyBorder="1">
      <alignment horizontal="right" vertical="center"/>
      <protection locked="0"/>
    </xf>
    <xf numFmtId="0" fontId="3" fillId="0" borderId="0" xfId="215" applyFont="1" applyBorder="1">
      <alignment vertical="top" wrapText="1"/>
      <protection locked="0"/>
    </xf>
    <xf numFmtId="0" fontId="3" fillId="0" borderId="0" xfId="220" applyFont="1" applyBorder="1">
      <alignment horizontal="right"/>
      <protection locked="0"/>
    </xf>
    <xf numFmtId="0" fontId="3" fillId="0" borderId="0" xfId="223" applyFont="1" applyBorder="1">
      <alignment horizontal="right" vertical="center" wrapText="1"/>
      <protection locked="0"/>
    </xf>
    <xf numFmtId="0" fontId="3" fillId="0" borderId="0" xfId="226" applyFont="1" applyBorder="1">
      <alignment horizontal="right" vertical="center" wrapText="1"/>
    </xf>
    <xf numFmtId="0" fontId="3" fillId="0" borderId="0" xfId="224" applyFont="1" applyBorder="1">
      <alignment horizontal="right" wrapText="1"/>
      <protection locked="0"/>
    </xf>
    <xf numFmtId="0" fontId="4" fillId="0" borderId="12" xfId="99" applyFont="1" applyBorder="1">
      <alignment horizontal="center" vertical="center"/>
    </xf>
    <xf numFmtId="0" fontId="4" fillId="0" borderId="12" xfId="100" applyFont="1" applyBorder="1">
      <alignment horizontal="center" vertical="center"/>
      <protection locked="0"/>
    </xf>
    <xf numFmtId="0" fontId="3" fillId="0" borderId="12" xfId="214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0" fillId="0" borderId="0" xfId="115" applyFont="1" applyBorder="1">
      <alignment horizontal="right"/>
      <protection locked="0"/>
    </xf>
    <xf numFmtId="49" fontId="10" fillId="0" borderId="0" xfId="116" applyNumberFormat="1" applyFont="1" applyBorder="1">
      <protection locked="0"/>
    </xf>
    <xf numFmtId="0" fontId="1" fillId="0" borderId="0" xfId="122" applyFont="1" applyBorder="1">
      <alignment horizontal="right"/>
    </xf>
    <xf numFmtId="0" fontId="3" fillId="0" borderId="0" xfId="101" applyFont="1" applyBorder="1">
      <alignment horizontal="right"/>
    </xf>
    <xf numFmtId="49" fontId="4" fillId="0" borderId="1" xfId="119" applyNumberFormat="1" applyFont="1" applyBorder="1">
      <alignment horizontal="center" vertical="center"/>
      <protection locked="0"/>
    </xf>
    <xf numFmtId="0" fontId="3" fillId="0" borderId="1" xfId="97" applyFont="1" applyBorder="1">
      <alignment horizontal="left" vertical="center" wrapText="1"/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3" fillId="0" borderId="1" xfId="185" applyFont="1" applyBorder="1">
      <alignment vertical="center" wrapText="1"/>
    </xf>
    <xf numFmtId="0" fontId="3" fillId="0" borderId="1" xfId="149" applyFont="1" applyBorder="1">
      <alignment horizontal="center" vertical="center" wrapText="1"/>
    </xf>
    <xf numFmtId="0" fontId="3" fillId="0" borderId="1" xfId="151" applyFont="1" applyBorder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center"/>
    </xf>
    <xf numFmtId="0" fontId="1" fillId="0" borderId="0" xfId="129" applyFont="1" applyBorder="1">
      <alignment vertical="top"/>
      <protection locked="0"/>
    </xf>
    <xf numFmtId="49" fontId="1" fillId="0" borderId="0" xfId="132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3" fillId="0" borderId="1" xfId="139" applyFont="1" applyBorder="1">
      <alignment horizontal="left" vertical="center"/>
    </xf>
    <xf numFmtId="49" fontId="5" fillId="0" borderId="1" xfId="57" applyNumberFormat="1" applyFont="1" applyBorder="1" applyAlignment="1">
      <alignment horizontal="left" vertical="center" wrapText="1" indent="1"/>
    </xf>
    <xf numFmtId="0" fontId="1" fillId="0" borderId="1" xfId="164" applyFont="1" applyBorder="1">
      <alignment horizontal="center"/>
    </xf>
    <xf numFmtId="0" fontId="1" fillId="0" borderId="1" xfId="137" applyFont="1" applyBorder="1">
      <alignment horizontal="center"/>
    </xf>
    <xf numFmtId="0" fontId="1" fillId="0" borderId="0" xfId="187" applyFont="1" applyBorder="1">
      <alignment horizontal="center" wrapText="1"/>
    </xf>
    <xf numFmtId="0" fontId="3" fillId="0" borderId="0" xfId="227" applyFont="1" applyBorder="1">
      <alignment horizontal="right" wrapText="1"/>
    </xf>
    <xf numFmtId="0" fontId="19" fillId="0" borderId="1" xfId="190" applyFont="1" applyBorder="1">
      <alignment horizontal="center" vertical="center" wrapText="1"/>
    </xf>
    <xf numFmtId="0" fontId="19" fillId="0" borderId="1" xfId="188" applyFont="1" applyBorder="1">
      <alignment horizontal="center" vertical="center" wrapText="1"/>
    </xf>
    <xf numFmtId="49" fontId="0" fillId="0" borderId="0" xfId="0" applyNumberFormat="1" applyFont="1" applyBorder="1"/>
    <xf numFmtId="181" fontId="20" fillId="0" borderId="0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 applyProtection="1">
      <alignment horizontal="center" vertical="center"/>
      <protection locked="0"/>
    </xf>
    <xf numFmtId="49" fontId="0" fillId="0" borderId="8" xfId="0" applyNumberFormat="1" applyFont="1" applyBorder="1"/>
    <xf numFmtId="0" fontId="22" fillId="0" borderId="1" xfId="147" applyFont="1" applyBorder="1">
      <alignment horizontal="center" vertical="center"/>
      <protection locked="0"/>
    </xf>
    <xf numFmtId="0" fontId="23" fillId="0" borderId="2" xfId="197" applyFont="1" applyBorder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" fillId="0" borderId="0" xfId="172" applyFont="1" applyBorder="1">
      <alignment vertical="top"/>
    </xf>
    <xf numFmtId="49" fontId="4" fillId="0" borderId="1" xfId="200" applyNumberFormat="1" applyFont="1" applyBorder="1">
      <alignment horizontal="center" vertical="center"/>
    </xf>
    <xf numFmtId="49" fontId="5" fillId="0" borderId="1" xfId="57" applyNumberFormat="1" applyFont="1" applyBorder="1" applyAlignment="1">
      <alignment horizontal="left" vertical="center" wrapText="1" indent="2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/>
    <xf numFmtId="49" fontId="5" fillId="2" borderId="0" xfId="57" applyNumberFormat="1" applyFont="1" applyFill="1" applyBorder="1">
      <alignment horizontal="left" vertical="center" wrapText="1"/>
    </xf>
    <xf numFmtId="0" fontId="3" fillId="2" borderId="0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vertical="center"/>
    </xf>
    <xf numFmtId="181" fontId="14" fillId="2" borderId="7" xfId="0" applyNumberFormat="1" applyFont="1" applyFill="1" applyBorder="1" applyAlignment="1">
      <alignment horizontal="right" vertical="center"/>
    </xf>
    <xf numFmtId="0" fontId="14" fillId="2" borderId="7" xfId="0" applyFont="1" applyFill="1" applyBorder="1" applyAlignment="1" applyProtection="1">
      <alignment horizontal="left" vertical="center"/>
      <protection locked="0"/>
    </xf>
    <xf numFmtId="0" fontId="14" fillId="2" borderId="4" xfId="0" applyFont="1" applyFill="1" applyBorder="1" applyAlignment="1" applyProtection="1">
      <alignment vertical="center"/>
      <protection locked="0"/>
    </xf>
    <xf numFmtId="181" fontId="14" fillId="2" borderId="12" xfId="0" applyNumberFormat="1" applyFont="1" applyFill="1" applyBorder="1" applyAlignment="1">
      <alignment horizontal="right" vertical="center"/>
    </xf>
    <xf numFmtId="0" fontId="14" fillId="2" borderId="12" xfId="0" applyFont="1" applyFill="1" applyBorder="1" applyAlignment="1" applyProtection="1">
      <alignment horizontal="left" vertical="center"/>
      <protection locked="0"/>
    </xf>
    <xf numFmtId="4" fontId="14" fillId="2" borderId="12" xfId="0" applyNumberFormat="1" applyFont="1" applyFill="1" applyBorder="1" applyAlignment="1" applyProtection="1">
      <alignment horizontal="right" vertical="center"/>
      <protection locked="0"/>
    </xf>
    <xf numFmtId="4" fontId="14" fillId="2" borderId="12" xfId="0" applyNumberFormat="1" applyFont="1" applyFill="1" applyBorder="1" applyAlignment="1">
      <alignment horizontal="right" vertical="center"/>
    </xf>
    <xf numFmtId="0" fontId="14" fillId="3" borderId="12" xfId="0" applyFont="1" applyFill="1" applyBorder="1" applyAlignment="1" applyProtection="1">
      <alignment horizontal="left" vertical="center"/>
      <protection locked="0"/>
    </xf>
    <xf numFmtId="4" fontId="14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4" xfId="0" applyFont="1" applyFill="1" applyBorder="1" applyAlignment="1">
      <alignment horizontal="left" vertical="center"/>
    </xf>
    <xf numFmtId="0" fontId="27" fillId="2" borderId="12" xfId="0" applyFont="1" applyFill="1" applyBorder="1" applyAlignment="1">
      <alignment horizontal="right" vertical="center"/>
    </xf>
    <xf numFmtId="0" fontId="28" fillId="2" borderId="12" xfId="0" applyFont="1" applyFill="1" applyBorder="1" applyAlignment="1">
      <alignment vertical="center"/>
    </xf>
    <xf numFmtId="0" fontId="28" fillId="2" borderId="4" xfId="0" applyFont="1" applyFill="1" applyBorder="1" applyAlignment="1">
      <alignment vertical="center"/>
    </xf>
    <xf numFmtId="0" fontId="27" fillId="2" borderId="4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left" vertical="center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7" fillId="2" borderId="12" xfId="0" applyFont="1" applyFill="1" applyBorder="1" applyAlignment="1">
      <alignment horizontal="center" vertical="center"/>
    </xf>
    <xf numFmtId="0" fontId="4" fillId="0" borderId="1" xfId="99" applyFont="1" applyBorder="1">
      <alignment horizontal="center" vertical="center"/>
    </xf>
    <xf numFmtId="0" fontId="4" fillId="0" borderId="1" xfId="100" applyFont="1" applyBorder="1">
      <alignment horizontal="center" vertical="center"/>
      <protection locked="0"/>
    </xf>
    <xf numFmtId="3" fontId="4" fillId="0" borderId="1" xfId="104" applyNumberFormat="1" applyFont="1" applyBorder="1">
      <alignment horizontal="center" vertical="center"/>
      <protection locked="0"/>
    </xf>
    <xf numFmtId="3" fontId="4" fillId="0" borderId="1" xfId="105" applyNumberFormat="1" applyFont="1" applyBorder="1">
      <alignment horizontal="center" vertical="center"/>
    </xf>
    <xf numFmtId="0" fontId="4" fillId="0" borderId="1" xfId="212" applyFont="1" applyBorder="1">
      <alignment horizontal="center" vertical="center" wrapText="1"/>
      <protection locked="0"/>
    </xf>
    <xf numFmtId="3" fontId="4" fillId="0" borderId="1" xfId="108" applyNumberFormat="1" applyFont="1" applyBorder="1">
      <alignment horizontal="center" vertical="top"/>
      <protection locked="0"/>
    </xf>
    <xf numFmtId="0" fontId="1" fillId="0" borderId="1" xfId="109" applyFont="1" applyBorder="1">
      <alignment horizontal="center" vertical="top"/>
    </xf>
    <xf numFmtId="0" fontId="1" fillId="0" borderId="1" xfId="192" applyFont="1" applyBorder="1">
      <alignment horizontal="center" vertical="center"/>
    </xf>
    <xf numFmtId="3" fontId="1" fillId="0" borderId="1" xfId="67" applyNumberFormat="1" applyFont="1" applyBorder="1">
      <alignment horizontal="center" vertical="center"/>
    </xf>
    <xf numFmtId="3" fontId="1" fillId="0" borderId="1" xfId="68" applyNumberFormat="1" applyFont="1" applyBorder="1">
      <alignment horizontal="center" vertical="center"/>
    </xf>
    <xf numFmtId="0" fontId="1" fillId="0" borderId="1" xfId="25" applyFont="1" applyBorder="1">
      <alignment horizontal="center" vertical="center" wrapText="1"/>
      <protection locked="0"/>
    </xf>
    <xf numFmtId="3" fontId="1" fillId="0" borderId="1" xfId="31" applyNumberFormat="1" applyFont="1" applyBorder="1">
      <alignment horizontal="center" vertical="center"/>
    </xf>
    <xf numFmtId="3" fontId="1" fillId="0" borderId="1" xfId="33" applyNumberFormat="1" applyFont="1" applyBorder="1">
      <alignment horizontal="center" vertical="center"/>
    </xf>
    <xf numFmtId="0" fontId="25" fillId="0" borderId="0" xfId="11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57" applyNumberFormat="1" applyFont="1" applyBorder="1" applyAlignment="1">
      <alignment horizontal="center" vertical="center" wrapText="1"/>
    </xf>
    <xf numFmtId="0" fontId="3" fillId="0" borderId="0" xfId="101" quotePrefix="1" applyFont="1" applyBorder="1">
      <alignment horizontal="right"/>
    </xf>
    <xf numFmtId="0" fontId="3" fillId="0" borderId="0" xfId="180" quotePrefix="1" applyFont="1" applyBorder="1">
      <alignment horizontal="right" vertical="center"/>
    </xf>
    <xf numFmtId="0" fontId="3" fillId="2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right"/>
    </xf>
    <xf numFmtId="0" fontId="3" fillId="0" borderId="0" xfId="227" quotePrefix="1" applyFont="1" applyBorder="1">
      <alignment horizontal="right" wrapText="1"/>
    </xf>
    <xf numFmtId="0" fontId="3" fillId="0" borderId="0" xfId="220" quotePrefix="1" applyFont="1" applyBorder="1">
      <alignment horizontal="right"/>
      <protection locked="0"/>
    </xf>
    <xf numFmtId="0" fontId="3" fillId="0" borderId="0" xfId="0" quotePrefix="1" applyFont="1" applyBorder="1" applyAlignment="1">
      <alignment horizontal="right" wrapText="1"/>
    </xf>
    <xf numFmtId="0" fontId="1" fillId="0" borderId="0" xfId="0" quotePrefix="1" applyFont="1" applyBorder="1" applyAlignment="1" applyProtection="1">
      <alignment horizontal="right"/>
      <protection locked="0"/>
    </xf>
    <xf numFmtId="0" fontId="7" fillId="0" borderId="0" xfId="153" applyFont="1" applyBorder="1">
      <alignment horizontal="center" vertical="center"/>
    </xf>
    <xf numFmtId="0" fontId="2" fillId="0" borderId="0" xfId="4" applyFont="1" applyBorder="1">
      <alignment horizontal="center" vertical="top"/>
    </xf>
    <xf numFmtId="0" fontId="3" fillId="0" borderId="0" xfId="183" applyFont="1" applyBorder="1">
      <alignment horizontal="left" vertical="center"/>
    </xf>
    <xf numFmtId="0" fontId="25" fillId="0" borderId="0" xfId="114" applyFont="1" applyBorder="1">
      <alignment horizontal="center" vertical="center"/>
    </xf>
    <xf numFmtId="0" fontId="4" fillId="0" borderId="1" xfId="84" applyFont="1" applyBorder="1">
      <alignment horizontal="center" vertical="center"/>
    </xf>
    <xf numFmtId="0" fontId="4" fillId="0" borderId="1" xfId="90" applyFont="1" applyBorder="1">
      <alignment horizontal="center" vertical="center"/>
    </xf>
    <xf numFmtId="0" fontId="4" fillId="0" borderId="1" xfId="85" applyFont="1" applyBorder="1">
      <alignment horizontal="center" vertical="center"/>
    </xf>
    <xf numFmtId="0" fontId="4" fillId="0" borderId="1" xfId="86" applyFont="1" applyBorder="1">
      <alignment horizontal="center" vertical="center"/>
    </xf>
    <xf numFmtId="0" fontId="3" fillId="0" borderId="0" xfId="224" applyFont="1" applyBorder="1">
      <alignment horizontal="right" wrapText="1"/>
      <protection locked="0"/>
    </xf>
    <xf numFmtId="0" fontId="1" fillId="0" borderId="0" xfId="88" applyFont="1" applyBorder="1">
      <alignment horizontal="right" vertical="center"/>
      <protection locked="0"/>
    </xf>
    <xf numFmtId="0" fontId="7" fillId="0" borderId="0" xfId="65" applyFont="1" applyBorder="1">
      <alignment horizontal="center" vertical="center"/>
      <protection locked="0"/>
    </xf>
    <xf numFmtId="0" fontId="2" fillId="0" borderId="0" xfId="83" applyFont="1" applyBorder="1">
      <alignment horizontal="center" vertical="center"/>
    </xf>
    <xf numFmtId="0" fontId="2" fillId="0" borderId="0" xfId="150" applyFont="1" applyBorder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0" xfId="82" applyFont="1" applyBorder="1"/>
    <xf numFmtId="0" fontId="3" fillId="0" borderId="0" xfId="224" quotePrefix="1" applyFont="1" applyBorder="1">
      <alignment horizontal="right" wrapText="1"/>
      <protection locked="0"/>
    </xf>
    <xf numFmtId="0" fontId="1" fillId="0" borderId="0" xfId="89" applyFont="1" applyBorder="1">
      <alignment horizontal="right"/>
      <protection locked="0"/>
    </xf>
    <xf numFmtId="0" fontId="1" fillId="0" borderId="1" xfId="64" applyFont="1" applyBorder="1">
      <alignment horizontal="center" vertical="center" wrapText="1"/>
      <protection locked="0"/>
    </xf>
    <xf numFmtId="0" fontId="1" fillId="0" borderId="1" xfId="66" applyFont="1" applyBorder="1">
      <alignment horizontal="center" vertical="center" wrapText="1"/>
    </xf>
    <xf numFmtId="0" fontId="1" fillId="0" borderId="1" xfId="127" applyFont="1" applyBorder="1">
      <alignment horizontal="center" vertical="center"/>
      <protection locked="0"/>
    </xf>
    <xf numFmtId="0" fontId="1" fillId="0" borderId="1" xfId="26" applyFont="1" applyBorder="1">
      <alignment horizontal="center" vertical="center" wrapText="1"/>
    </xf>
    <xf numFmtId="0" fontId="1" fillId="0" borderId="1" xfId="43" applyFont="1" applyBorder="1">
      <alignment horizontal="center" vertical="center" wrapText="1"/>
      <protection locked="0"/>
    </xf>
    <xf numFmtId="0" fontId="1" fillId="0" borderId="1" xfId="20" applyFont="1" applyBorder="1">
      <alignment horizontal="center" vertical="center"/>
      <protection locked="0"/>
    </xf>
    <xf numFmtId="0" fontId="1" fillId="0" borderId="1" xfId="24" applyFont="1" applyBorder="1">
      <alignment horizontal="center" vertical="center" wrapText="1"/>
    </xf>
    <xf numFmtId="0" fontId="1" fillId="0" borderId="1" xfId="103" applyFont="1" applyBorder="1">
      <alignment horizontal="center" vertical="center" wrapText="1"/>
    </xf>
    <xf numFmtId="0" fontId="3" fillId="0" borderId="1" xfId="72" applyFont="1" applyBorder="1">
      <alignment horizontal="center" vertical="center"/>
      <protection locked="0"/>
    </xf>
    <xf numFmtId="0" fontId="3" fillId="0" borderId="1" xfId="63" applyFont="1" applyBorder="1">
      <alignment horizontal="right" vertical="center"/>
      <protection locked="0"/>
    </xf>
    <xf numFmtId="0" fontId="1" fillId="0" borderId="1" xfId="69" applyFont="1" applyBorder="1">
      <alignment horizontal="center" vertical="center" wrapText="1"/>
      <protection locked="0"/>
    </xf>
    <xf numFmtId="0" fontId="1" fillId="0" borderId="1" xfId="70" applyFont="1" applyBorder="1">
      <alignment horizontal="center" vertical="center" wrapText="1"/>
    </xf>
    <xf numFmtId="0" fontId="1" fillId="0" borderId="1" xfId="71" applyFont="1" applyBorder="1">
      <alignment horizontal="center" vertical="center"/>
    </xf>
    <xf numFmtId="0" fontId="1" fillId="0" borderId="1" xfId="60" applyFont="1" applyBorder="1">
      <alignment horizontal="center" vertical="center" wrapText="1"/>
      <protection locked="0"/>
    </xf>
    <xf numFmtId="0" fontId="1" fillId="0" borderId="1" xfId="61" applyFont="1" applyBorder="1">
      <alignment horizontal="center" vertical="center" wrapText="1"/>
    </xf>
    <xf numFmtId="0" fontId="1" fillId="0" borderId="1" xfId="62" applyFont="1" applyBorder="1">
      <alignment horizontal="center" vertical="center"/>
    </xf>
    <xf numFmtId="0" fontId="1" fillId="0" borderId="1" xfId="28" applyFont="1" applyBorder="1">
      <alignment horizontal="center" vertical="center" wrapText="1"/>
      <protection locked="0"/>
    </xf>
    <xf numFmtId="0" fontId="1" fillId="0" borderId="1" xfId="29" applyFont="1" applyBorder="1">
      <alignment horizontal="center" vertical="center"/>
      <protection locked="0"/>
    </xf>
    <xf numFmtId="0" fontId="1" fillId="0" borderId="1" xfId="30" applyFont="1" applyBorder="1">
      <alignment horizontal="center" vertical="center"/>
      <protection locked="0"/>
    </xf>
    <xf numFmtId="0" fontId="1" fillId="0" borderId="1" xfId="107" applyFont="1" applyBorder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110" applyFont="1" applyBorder="1">
      <alignment horizontal="left" vertical="center" wrapText="1"/>
      <protection locked="0"/>
    </xf>
    <xf numFmtId="0" fontId="4" fillId="0" borderId="0" xfId="163" applyFont="1" applyBorder="1">
      <alignment horizontal="left" vertical="center" wrapText="1"/>
    </xf>
    <xf numFmtId="0" fontId="4" fillId="0" borderId="0" xfId="168" applyFont="1" applyBorder="1">
      <alignment wrapText="1"/>
    </xf>
    <xf numFmtId="0" fontId="4" fillId="0" borderId="0" xfId="0" applyFont="1" applyBorder="1"/>
    <xf numFmtId="0" fontId="4" fillId="0" borderId="1" xfId="87" applyFont="1" applyBorder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79" applyFont="1" applyBorder="1">
      <alignment horizontal="center" vertical="center" wrapText="1"/>
    </xf>
    <xf numFmtId="0" fontId="4" fillId="0" borderId="1" xfId="181" applyFont="1" applyBorder="1">
      <alignment horizontal="center" vertical="center" wrapText="1"/>
    </xf>
    <xf numFmtId="0" fontId="1" fillId="0" borderId="1" xfId="111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78" applyFont="1" applyBorder="1">
      <alignment horizontal="center" vertical="center" wrapText="1"/>
    </xf>
    <xf numFmtId="0" fontId="4" fillId="0" borderId="1" xfId="203" applyFont="1" applyBorder="1">
      <alignment horizontal="center" vertical="center" wrapText="1"/>
    </xf>
    <xf numFmtId="0" fontId="4" fillId="0" borderId="1" xfId="99" applyFont="1" applyBorder="1">
      <alignment horizontal="center" vertical="center"/>
    </xf>
    <xf numFmtId="0" fontId="4" fillId="0" borderId="1" xfId="175" applyFont="1" applyBorder="1">
      <alignment horizontal="center" vertical="center"/>
    </xf>
    <xf numFmtId="0" fontId="1" fillId="0" borderId="1" xfId="106" applyFont="1" applyBorder="1">
      <alignment horizontal="center" vertical="center"/>
    </xf>
    <xf numFmtId="0" fontId="4" fillId="0" borderId="1" xfId="210" applyFont="1" applyBorder="1">
      <alignment horizontal="center" vertical="center" wrapText="1"/>
      <protection locked="0"/>
    </xf>
    <xf numFmtId="0" fontId="4" fillId="0" borderId="1" xfId="100" applyFont="1" applyBorder="1">
      <alignment horizontal="center" vertical="center"/>
      <protection locked="0"/>
    </xf>
    <xf numFmtId="0" fontId="7" fillId="2" borderId="0" xfId="0" applyFont="1" applyFill="1" applyBorder="1" applyAlignment="1">
      <alignment horizontal="center" vertical="center"/>
    </xf>
    <xf numFmtId="0" fontId="24" fillId="2" borderId="0" xfId="113" applyFont="1" applyFill="1" applyBorder="1">
      <alignment horizontal="center" vertical="center"/>
    </xf>
    <xf numFmtId="49" fontId="5" fillId="2" borderId="0" xfId="57" applyNumberFormat="1" applyFont="1" applyFill="1" applyBorder="1">
      <alignment horizontal="left" vertical="center" wrapText="1"/>
    </xf>
    <xf numFmtId="0" fontId="3" fillId="2" borderId="0" xfId="92" applyFont="1" applyFill="1" applyBorder="1">
      <alignment horizontal="left" vertical="center"/>
      <protection locked="0"/>
    </xf>
    <xf numFmtId="0" fontId="25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26" fillId="2" borderId="1" xfId="57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4" fillId="2" borderId="1" xfId="125" applyFont="1" applyFill="1" applyBorder="1">
      <alignment horizontal="center" vertical="center"/>
      <protection locked="0"/>
    </xf>
    <xf numFmtId="0" fontId="4" fillId="2" borderId="1" xfId="80" applyFont="1" applyFill="1" applyBorder="1">
      <alignment horizontal="center" vertical="center" wrapText="1"/>
    </xf>
    <xf numFmtId="49" fontId="5" fillId="2" borderId="1" xfId="57" applyNumberFormat="1" applyFont="1" applyFill="1" applyBorder="1" applyAlignment="1">
      <alignment horizontal="center" vertical="center" wrapText="1"/>
    </xf>
    <xf numFmtId="0" fontId="11" fillId="0" borderId="0" xfId="123" applyFont="1" applyBorder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/>
    <xf numFmtId="49" fontId="4" fillId="0" borderId="1" xfId="199" applyNumberFormat="1" applyFont="1" applyBorder="1">
      <alignment horizontal="center" vertical="center" wrapText="1"/>
    </xf>
    <xf numFmtId="49" fontId="4" fillId="0" borderId="1" xfId="195" applyNumberFormat="1" applyFont="1" applyBorder="1">
      <alignment horizontal="center" vertical="center" wrapText="1"/>
    </xf>
    <xf numFmtId="0" fontId="4" fillId="0" borderId="1" xfId="161" applyFont="1" applyBorder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198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1" fillId="0" borderId="0" xfId="196" applyFont="1" applyBorder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75" applyFont="1" applyBorder="1">
      <alignment horizontal="left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194" applyNumberFormat="1" applyFont="1" applyBorder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221" applyFont="1" applyBorder="1">
      <alignment horizontal="center" vertical="center"/>
      <protection locked="0"/>
    </xf>
    <xf numFmtId="0" fontId="22" fillId="0" borderId="1" xfId="136" applyFont="1" applyBorder="1">
      <alignment horizontal="center" vertical="center"/>
      <protection locked="0"/>
    </xf>
    <xf numFmtId="0" fontId="18" fillId="0" borderId="0" xfId="189" applyFont="1" applyBorder="1">
      <alignment horizontal="center" vertical="center" wrapText="1"/>
    </xf>
    <xf numFmtId="0" fontId="1" fillId="0" borderId="0" xfId="187" applyFont="1" applyBorder="1">
      <alignment horizontal="center" wrapText="1"/>
    </xf>
    <xf numFmtId="0" fontId="1" fillId="0" borderId="0" xfId="201" applyFont="1" applyBorder="1">
      <alignment wrapText="1"/>
    </xf>
    <xf numFmtId="0" fontId="6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130" applyFont="1" applyBorder="1">
      <alignment horizontal="left" vertical="center"/>
      <protection locked="0"/>
    </xf>
    <xf numFmtId="0" fontId="4" fillId="0" borderId="1" xfId="218" applyFont="1" applyBorder="1">
      <alignment horizontal="center" vertical="center" wrapText="1"/>
      <protection locked="0"/>
    </xf>
    <xf numFmtId="0" fontId="4" fillId="0" borderId="1" xfId="135" applyFont="1" applyBorder="1">
      <alignment horizontal="center" vertical="center" wrapText="1"/>
      <protection locked="0"/>
    </xf>
    <xf numFmtId="0" fontId="4" fillId="0" borderId="1" xfId="134" applyFont="1" applyBorder="1">
      <alignment horizontal="center" vertical="center" wrapText="1"/>
      <protection locked="0"/>
    </xf>
    <xf numFmtId="0" fontId="1" fillId="0" borderId="1" xfId="141" applyFont="1" applyBorder="1">
      <alignment horizontal="center" vertical="center" wrapText="1"/>
      <protection locked="0"/>
    </xf>
    <xf numFmtId="0" fontId="3" fillId="0" borderId="1" xfId="131" applyFont="1" applyBorder="1">
      <alignment horizontal="left" vertical="center"/>
      <protection locked="0"/>
    </xf>
    <xf numFmtId="0" fontId="3" fillId="0" borderId="1" xfId="133" applyFont="1" applyBorder="1">
      <alignment horizontal="left" vertical="center"/>
      <protection locked="0"/>
    </xf>
    <xf numFmtId="0" fontId="4" fillId="0" borderId="1" xfId="93" applyFont="1" applyBorder="1">
      <alignment horizontal="center" vertical="center" wrapText="1"/>
      <protection locked="0"/>
    </xf>
    <xf numFmtId="0" fontId="4" fillId="0" borderId="1" xfId="94" applyFont="1" applyBorder="1">
      <alignment horizontal="center" vertical="center" wrapText="1"/>
      <protection locked="0"/>
    </xf>
    <xf numFmtId="0" fontId="4" fillId="0" borderId="1" xfId="144" applyFont="1" applyBorder="1">
      <alignment horizontal="center" vertical="center"/>
    </xf>
    <xf numFmtId="0" fontId="4" fillId="0" borderId="1" xfId="138" applyFont="1" applyBorder="1">
      <alignment horizontal="center" vertical="center"/>
      <protection locked="0"/>
    </xf>
    <xf numFmtId="0" fontId="4" fillId="0" borderId="1" xfId="126" applyFont="1" applyBorder="1">
      <alignment horizontal="center" vertical="center"/>
      <protection locked="0"/>
    </xf>
    <xf numFmtId="0" fontId="4" fillId="0" borderId="1" xfId="95" applyFont="1" applyBorder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42" applyFont="1" applyBorder="1">
      <alignment horizontal="left" vertical="center"/>
    </xf>
    <xf numFmtId="0" fontId="3" fillId="0" borderId="1" xfId="143" applyFont="1" applyBorder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79" applyFont="1" applyBorder="1">
      <alignment horizontal="center" vertical="center" wrapText="1"/>
    </xf>
    <xf numFmtId="0" fontId="4" fillId="0" borderId="1" xfId="173" applyFont="1" applyBorder="1">
      <alignment horizontal="center" vertical="center"/>
    </xf>
    <xf numFmtId="0" fontId="4" fillId="0" borderId="1" xfId="174" applyFont="1" applyBorder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5" fillId="0" borderId="1" xfId="57" applyNumberFormat="1" applyFont="1" applyBorder="1">
      <alignment horizontal="left" vertical="center" wrapText="1"/>
    </xf>
    <xf numFmtId="0" fontId="11" fillId="0" borderId="0" xfId="124" applyFont="1" applyBorder="1">
      <alignment horizontal="center" vertical="center" wrapText="1"/>
      <protection locked="0"/>
    </xf>
    <xf numFmtId="0" fontId="11" fillId="0" borderId="0" xfId="120" applyFont="1" applyBorder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0" fillId="0" borderId="0" xfId="115" applyFont="1" applyBorder="1">
      <alignment horizontal="right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121" applyFont="1" applyBorder="1">
      <alignment horizontal="center" vertical="center"/>
      <protection locked="0"/>
    </xf>
    <xf numFmtId="49" fontId="4" fillId="0" borderId="1" xfId="117" applyNumberFormat="1" applyFont="1" applyBorder="1">
      <alignment horizontal="center" vertical="center" wrapText="1"/>
      <protection locked="0"/>
    </xf>
    <xf numFmtId="49" fontId="4" fillId="0" borderId="1" xfId="118" applyNumberFormat="1" applyFont="1" applyBorder="1">
      <alignment horizontal="center" vertical="center" wrapText="1"/>
      <protection locked="0"/>
    </xf>
    <xf numFmtId="0" fontId="3" fillId="0" borderId="0" xfId="92" applyFont="1" applyBorder="1">
      <alignment horizontal="left" vertical="center"/>
      <protection locked="0"/>
    </xf>
    <xf numFmtId="0" fontId="4" fillId="0" borderId="5" xfId="84" applyFont="1" applyBorder="1">
      <alignment horizontal="center" vertical="center"/>
    </xf>
    <xf numFmtId="0" fontId="4" fillId="0" borderId="6" xfId="87" applyFont="1" applyBorder="1">
      <alignment horizontal="center" vertical="center"/>
    </xf>
    <xf numFmtId="0" fontId="4" fillId="0" borderId="7" xfId="90" applyFont="1" applyBorder="1">
      <alignment horizontal="center" vertical="center"/>
    </xf>
    <xf numFmtId="0" fontId="1" fillId="0" borderId="6" xfId="127" applyFont="1" applyBorder="1">
      <alignment horizontal="center" vertical="center"/>
      <protection locked="0"/>
    </xf>
    <xf numFmtId="0" fontId="1" fillId="0" borderId="7" xfId="121" applyFont="1" applyBorder="1">
      <alignment horizontal="center" vertical="center"/>
      <protection locked="0"/>
    </xf>
    <xf numFmtId="0" fontId="4" fillId="0" borderId="2" xfId="125" applyFont="1" applyBorder="1">
      <alignment horizontal="center" vertical="center"/>
      <protection locked="0"/>
    </xf>
    <xf numFmtId="0" fontId="4" fillId="0" borderId="3" xfId="126" applyFont="1" applyBorder="1">
      <alignment horizontal="center" vertical="center"/>
      <protection locked="0"/>
    </xf>
    <xf numFmtId="49" fontId="4" fillId="0" borderId="2" xfId="117" applyNumberFormat="1" applyFont="1" applyBorder="1">
      <alignment horizontal="center" vertical="center" wrapText="1"/>
      <protection locked="0"/>
    </xf>
    <xf numFmtId="49" fontId="4" fillId="0" borderId="3" xfId="118" applyNumberFormat="1" applyFont="1" applyBorder="1">
      <alignment horizontal="center" vertical="center" wrapText="1"/>
      <protection locked="0"/>
    </xf>
    <xf numFmtId="0" fontId="7" fillId="0" borderId="0" xfId="182" applyFont="1" applyBorder="1">
      <alignment horizontal="center" vertical="center" wrapText="1"/>
    </xf>
    <xf numFmtId="0" fontId="4" fillId="0" borderId="6" xfId="179" applyFont="1" applyBorder="1">
      <alignment horizontal="center" vertical="center" wrapText="1"/>
    </xf>
    <xf numFmtId="0" fontId="4" fillId="0" borderId="6" xfId="218" applyFont="1" applyBorder="1">
      <alignment horizontal="center" vertical="center" wrapText="1"/>
      <protection locked="0"/>
    </xf>
    <xf numFmtId="0" fontId="4" fillId="0" borderId="6" xfId="221" applyFont="1" applyBorder="1">
      <alignment horizontal="center" vertical="center"/>
      <protection locked="0"/>
    </xf>
    <xf numFmtId="0" fontId="4" fillId="0" borderId="7" xfId="181" applyFont="1" applyBorder="1">
      <alignment horizontal="center" vertical="center" wrapText="1"/>
    </xf>
    <xf numFmtId="0" fontId="4" fillId="0" borderId="14" xfId="219" applyFont="1" applyBorder="1">
      <alignment horizontal="center" vertical="center" wrapText="1"/>
    </xf>
    <xf numFmtId="0" fontId="4" fillId="0" borderId="14" xfId="222" applyFont="1" applyBorder="1">
      <alignment horizontal="center" vertical="center"/>
      <protection locked="0"/>
    </xf>
    <xf numFmtId="0" fontId="4" fillId="0" borderId="14" xfId="225" applyFont="1" applyBorder="1">
      <alignment horizontal="center" vertical="center" wrapText="1"/>
      <protection locked="0"/>
    </xf>
    <xf numFmtId="0" fontId="4" fillId="0" borderId="12" xfId="205" applyFont="1" applyBorder="1">
      <alignment horizontal="center" vertical="center" wrapText="1"/>
    </xf>
    <xf numFmtId="0" fontId="3" fillId="0" borderId="13" xfId="228" applyFont="1" applyBorder="1">
      <alignment horizontal="center" vertical="center"/>
    </xf>
    <xf numFmtId="0" fontId="3" fillId="0" borderId="14" xfId="207" applyFont="1" applyBorder="1">
      <alignment horizontal="left" vertical="center"/>
    </xf>
    <xf numFmtId="0" fontId="3" fillId="0" borderId="12" xfId="214" applyFont="1" applyBorder="1">
      <alignment horizontal="right" vertical="center"/>
    </xf>
    <xf numFmtId="0" fontId="4" fillId="0" borderId="2" xfId="78" applyFont="1" applyBorder="1">
      <alignment horizontal="center" vertical="center" wrapText="1"/>
    </xf>
    <xf numFmtId="0" fontId="4" fillId="0" borderId="3" xfId="79" applyFont="1" applyBorder="1">
      <alignment horizontal="center" vertical="center" wrapText="1"/>
    </xf>
    <xf numFmtId="0" fontId="4" fillId="0" borderId="4" xfId="80" applyFont="1" applyBorder="1">
      <alignment horizontal="center" vertical="center" wrapText="1"/>
    </xf>
    <xf numFmtId="0" fontId="4" fillId="0" borderId="10" xfId="203" applyFont="1" applyBorder="1">
      <alignment horizontal="center" vertical="center" wrapText="1"/>
    </xf>
    <xf numFmtId="0" fontId="4" fillId="0" borderId="11" xfId="204" applyFont="1" applyBorder="1">
      <alignment horizontal="center" vertical="center" wrapText="1"/>
    </xf>
    <xf numFmtId="0" fontId="4" fillId="0" borderId="11" xfId="211" applyFont="1" applyBorder="1">
      <alignment horizontal="center" vertical="center" wrapText="1"/>
      <protection locked="0"/>
    </xf>
    <xf numFmtId="0" fontId="4" fillId="0" borderId="12" xfId="212" applyFont="1" applyBorder="1">
      <alignment horizontal="center" vertical="center" wrapText="1"/>
      <protection locked="0"/>
    </xf>
    <xf numFmtId="0" fontId="2" fillId="0" borderId="0" xfId="202" applyFont="1" applyBorder="1">
      <alignment horizontal="center" vertical="center" wrapText="1"/>
    </xf>
    <xf numFmtId="0" fontId="2" fillId="0" borderId="0" xfId="217" applyFont="1" applyBorder="1">
      <alignment horizontal="center" vertical="center" wrapText="1"/>
      <protection locked="0"/>
    </xf>
    <xf numFmtId="0" fontId="3" fillId="0" borderId="0" xfId="216" applyFont="1" applyBorder="1">
      <alignment horizontal="left" vertical="center" wrapText="1"/>
    </xf>
    <xf numFmtId="0" fontId="3" fillId="0" borderId="12" xfId="208" applyFont="1" applyBorder="1">
      <alignment horizontal="left" vertical="center"/>
    </xf>
    <xf numFmtId="0" fontId="4" fillId="0" borderId="10" xfId="210" applyFont="1" applyBorder="1">
      <alignment horizontal="center" vertical="center" wrapText="1"/>
      <protection locked="0"/>
    </xf>
    <xf numFmtId="0" fontId="9" fillId="0" borderId="0" xfId="158" applyFont="1" applyBorder="1">
      <alignment horizontal="center" vertical="center" wrapText="1"/>
    </xf>
    <xf numFmtId="0" fontId="9" fillId="0" borderId="0" xfId="167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156" applyFont="1" applyBorder="1">
      <alignment horizontal="right" wrapText="1"/>
    </xf>
    <xf numFmtId="0" fontId="4" fillId="0" borderId="0" xfId="160" applyFont="1" applyBorder="1">
      <protection locked="0"/>
    </xf>
    <xf numFmtId="0" fontId="4" fillId="0" borderId="0" xfId="162" quotePrefix="1" applyFont="1" applyBorder="1">
      <alignment horizontal="right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178" applyFont="1" applyBorder="1">
      <alignment horizontal="center" vertical="center" wrapText="1"/>
    </xf>
    <xf numFmtId="0" fontId="1" fillId="0" borderId="5" xfId="141" applyFont="1" applyBorder="1">
      <alignment horizontal="center" vertical="center" wrapText="1"/>
      <protection locked="0"/>
    </xf>
    <xf numFmtId="0" fontId="3" fillId="0" borderId="6" xfId="142" applyFont="1" applyBorder="1">
      <alignment horizontal="left" vertical="center"/>
    </xf>
    <xf numFmtId="0" fontId="3" fillId="0" borderId="7" xfId="143" applyFont="1" applyBorder="1">
      <alignment horizontal="left" vertical="center"/>
    </xf>
    <xf numFmtId="0" fontId="4" fillId="0" borderId="2" xfId="93" applyFont="1" applyBorder="1">
      <alignment horizontal="center" vertical="center" wrapText="1"/>
      <protection locked="0"/>
    </xf>
    <xf numFmtId="0" fontId="4" fillId="0" borderId="3" xfId="94" applyFont="1" applyBorder="1">
      <alignment horizontal="center" vertical="center" wrapText="1"/>
      <protection locked="0"/>
    </xf>
    <xf numFmtId="0" fontId="4" fillId="0" borderId="4" xfId="95" applyFont="1" applyBorder="1">
      <alignment horizontal="center" vertical="center" wrapText="1"/>
      <protection locked="0"/>
    </xf>
    <xf numFmtId="0" fontId="4" fillId="0" borderId="2" xfId="85" applyFont="1" applyBorder="1">
      <alignment horizontal="center" vertical="center"/>
    </xf>
    <xf numFmtId="0" fontId="4" fillId="0" borderId="3" xfId="144" applyFont="1" applyBorder="1">
      <alignment horizontal="center" vertical="center"/>
    </xf>
    <xf numFmtId="0" fontId="4" fillId="0" borderId="4" xfId="86" applyFont="1" applyBorder="1">
      <alignment horizontal="center" vertical="center"/>
    </xf>
    <xf numFmtId="0" fontId="3" fillId="0" borderId="1" xfId="74" applyFont="1" applyBorder="1">
      <alignment horizontal="center" vertical="center" wrapText="1"/>
      <protection locked="0"/>
    </xf>
    <xf numFmtId="0" fontId="3" fillId="0" borderId="1" xfId="76" applyFont="1" applyBorder="1">
      <alignment horizontal="left" vertical="center" wrapText="1"/>
      <protection locked="0"/>
    </xf>
    <xf numFmtId="0" fontId="3" fillId="0" borderId="1" xfId="81" applyFont="1" applyBorder="1">
      <alignment horizontal="left" vertical="center" wrapText="1"/>
      <protection locked="0"/>
    </xf>
    <xf numFmtId="0" fontId="33" fillId="0" borderId="0" xfId="196" applyFont="1" applyBorder="1">
      <alignment horizontal="center" vertical="center"/>
    </xf>
    <xf numFmtId="0" fontId="34" fillId="0" borderId="0" xfId="0" applyFont="1" applyBorder="1" applyAlignment="1">
      <alignment horizontal="center" vertical="center"/>
    </xf>
  </cellXfs>
  <cellStyles count="230">
    <cellStyle name="__b-1-0" xfId="1"/>
    <cellStyle name="__b-10-0" xfId="2"/>
    <cellStyle name="__b-11-0" xfId="3"/>
    <cellStyle name="__b-12-0" xfId="4"/>
    <cellStyle name="__b-13-0" xfId="5"/>
    <cellStyle name="__b-14-0" xfId="6"/>
    <cellStyle name="__b-15-0" xfId="7"/>
    <cellStyle name="__b-16-0" xfId="8"/>
    <cellStyle name="__b-17-0" xfId="9"/>
    <cellStyle name="__b-18-0" xfId="10"/>
    <cellStyle name="__b-19-0" xfId="11"/>
    <cellStyle name="__b-2-0" xfId="12"/>
    <cellStyle name="__b-20-0" xfId="13"/>
    <cellStyle name="__b-21-0" xfId="14"/>
    <cellStyle name="__b-22-0" xfId="15"/>
    <cellStyle name="__b-23-0" xfId="16"/>
    <cellStyle name="__b-24-0" xfId="17"/>
    <cellStyle name="__b-25-0" xfId="18"/>
    <cellStyle name="__b-26-0" xfId="19"/>
    <cellStyle name="__b-27-0" xfId="20"/>
    <cellStyle name="__b-28-0" xfId="21"/>
    <cellStyle name="__b-29-0" xfId="22"/>
    <cellStyle name="__b-3-0" xfId="23"/>
    <cellStyle name="__b-30-0" xfId="24"/>
    <cellStyle name="__b-31-0" xfId="25"/>
    <cellStyle name="__b-32-0" xfId="26"/>
    <cellStyle name="__b-33-0" xfId="27"/>
    <cellStyle name="__b-34-0" xfId="28"/>
    <cellStyle name="__b-35-0" xfId="29"/>
    <cellStyle name="__b-36-0" xfId="30"/>
    <cellStyle name="__b-37-0" xfId="31"/>
    <cellStyle name="__b-38-0" xfId="32"/>
    <cellStyle name="__b-39-0" xfId="33"/>
    <cellStyle name="__b-4-0" xfId="34"/>
    <cellStyle name="__b-40-0" xfId="35"/>
    <cellStyle name="__b-41-0" xfId="36"/>
    <cellStyle name="__b-42-0" xfId="37"/>
    <cellStyle name="__b-43-0" xfId="38"/>
    <cellStyle name="__b-44-0" xfId="39"/>
    <cellStyle name="__b-45-0" xfId="40"/>
    <cellStyle name="__b-46-0" xfId="41"/>
    <cellStyle name="__b-47-0" xfId="42"/>
    <cellStyle name="__b-48-0" xfId="43"/>
    <cellStyle name="__b-49-0" xfId="44"/>
    <cellStyle name="__b-5-0" xfId="45"/>
    <cellStyle name="__b-6-0" xfId="46"/>
    <cellStyle name="__b-7-0" xfId="47"/>
    <cellStyle name="__b-8-0" xfId="48"/>
    <cellStyle name="__b-9-0" xfId="49"/>
    <cellStyle name="DateStyle" xfId="50"/>
    <cellStyle name="DateTimeStyle" xfId="51"/>
    <cellStyle name="IntegralNumberStyle" xfId="52"/>
    <cellStyle name="MoneyStyle" xfId="53"/>
    <cellStyle name="Normal" xfId="54"/>
    <cellStyle name="NumberStyle" xfId="55"/>
    <cellStyle name="PercentStyle" xfId="56"/>
    <cellStyle name="TextStyle" xfId="57"/>
    <cellStyle name="TimeStyle" xfId="58"/>
    <cellStyle name="部门收入预算表01-2 __b-1-0" xfId="59"/>
    <cellStyle name="部门收入预算表01-2 __b-12-0" xfId="60"/>
    <cellStyle name="部门收入预算表01-2 __b-13-0" xfId="61"/>
    <cellStyle name="部门收入预算表01-2 __b-14-0" xfId="62"/>
    <cellStyle name="部门收入预算表01-2 __b-16-0" xfId="63"/>
    <cellStyle name="部门收入预算表01-2 __b-19-0" xfId="64"/>
    <cellStyle name="部门收入预算表01-2 __b-2-0" xfId="65"/>
    <cellStyle name="部门收入预算表01-2 __b-20-0" xfId="66"/>
    <cellStyle name="部门收入预算表01-2 __b-21-0" xfId="67"/>
    <cellStyle name="部门收入预算表01-2 __b-22-0" xfId="68"/>
    <cellStyle name="部门收入预算表01-2 __b-4-0" xfId="69"/>
    <cellStyle name="部门收入预算表01-2 __b-5-0" xfId="70"/>
    <cellStyle name="部门收入预算表01-2 __b-6-0" xfId="71"/>
    <cellStyle name="部门收入预算表01-2 __b-9-0" xfId="72"/>
    <cellStyle name="部门项目中期规划预算表13 __b-1-0" xfId="73"/>
    <cellStyle name="部门项目中期规划预算表13 __b-10-0" xfId="74"/>
    <cellStyle name="部门项目中期规划预算表13 __b-11-0" xfId="75"/>
    <cellStyle name="部门项目中期规划预算表13 __b-13-0" xfId="76"/>
    <cellStyle name="部门项目中期规划预算表13 __b-14-0" xfId="77"/>
    <cellStyle name="部门项目中期规划预算表13 __b-15-0" xfId="78"/>
    <cellStyle name="部门项目中期规划预算表13 __b-16-0" xfId="79"/>
    <cellStyle name="部门项目中期规划预算表13 __b-17-0" xfId="80"/>
    <cellStyle name="部门项目中期规划预算表13 __b-18-0" xfId="81"/>
    <cellStyle name="部门项目中期规划预算表13 __b-19-0" xfId="82"/>
    <cellStyle name="部门项目中期规划预算表13 __b-2-0" xfId="83"/>
    <cellStyle name="部门项目中期规划预算表13 __b-20-0" xfId="84"/>
    <cellStyle name="部门项目中期规划预算表13 __b-21-0" xfId="85"/>
    <cellStyle name="部门项目中期规划预算表13 __b-22-0" xfId="86"/>
    <cellStyle name="部门项目中期规划预算表13 __b-24-0" xfId="87"/>
    <cellStyle name="部门项目中期规划预算表13 __b-25-0" xfId="88"/>
    <cellStyle name="部门项目中期规划预算表13 __b-26-0" xfId="89"/>
    <cellStyle name="部门项目中期规划预算表13 __b-27-0" xfId="90"/>
    <cellStyle name="部门项目中期规划预算表13 __b-28-0" xfId="91"/>
    <cellStyle name="部门项目中期规划预算表13 __b-3-0" xfId="92"/>
    <cellStyle name="部门项目中期规划预算表13 __b-4-0" xfId="93"/>
    <cellStyle name="部门项目中期规划预算表13 __b-5-0" xfId="94"/>
    <cellStyle name="部门项目中期规划预算表13 __b-6-0" xfId="95"/>
    <cellStyle name="部门项目中期规划预算表13 __b-7-0" xfId="96"/>
    <cellStyle name="部门项目中期规划预算表13 __b-8-0" xfId="97"/>
    <cellStyle name="部门政府采购预算表08 __b-1-0" xfId="98"/>
    <cellStyle name="部门政府采购预算表08 __b-15-0" xfId="99"/>
    <cellStyle name="部门政府采购预算表08 __b-21-0" xfId="100"/>
    <cellStyle name="部门政府采购预算表08 __b-36-0" xfId="101"/>
    <cellStyle name="部门支出预算表01-03 __b-1-0" xfId="102"/>
    <cellStyle name="部门支出预算表01-03 __b-12-0" xfId="103"/>
    <cellStyle name="部门支出预算表01-03 __b-19-0" xfId="104"/>
    <cellStyle name="部门支出预算表01-03 __b-20-0" xfId="105"/>
    <cellStyle name="部门支出预算表01-03 __b-23-0" xfId="106"/>
    <cellStyle name="部门支出预算表01-03 __b-24-0" xfId="107"/>
    <cellStyle name="部门支出预算表01-03 __b-28-0" xfId="108"/>
    <cellStyle name="部门支出预算表01-03 __b-29-0" xfId="109"/>
    <cellStyle name="部门支出预算表01-03 __b-3-0" xfId="110"/>
    <cellStyle name="部门支出预算表01-03 __b-7-0" xfId="111"/>
    <cellStyle name="财政拨款收支预算总表02-1 __b-1-0" xfId="112"/>
    <cellStyle name="财政拨款收支预算总表02-1 __b-12-0" xfId="113"/>
    <cellStyle name="财政拨款收支预算总表02-1 __b-13-0" xfId="114"/>
    <cellStyle name="常规" xfId="0" builtinId="0"/>
    <cellStyle name="国有资本经营预算支出表07 __b-1-0" xfId="115"/>
    <cellStyle name="国有资本经营预算支出表07 __b-10-0" xfId="116"/>
    <cellStyle name="国有资本经营预算支出表07 __b-11-0" xfId="117"/>
    <cellStyle name="国有资本经营预算支出表07 __b-12-0" xfId="118"/>
    <cellStyle name="国有资本经营预算支出表07 __b-13-0" xfId="119"/>
    <cellStyle name="国有资本经营预算支出表07 __b-15-0" xfId="120"/>
    <cellStyle name="国有资本经营预算支出表07 __b-16-0" xfId="121"/>
    <cellStyle name="国有资本经营预算支出表07 __b-17-0" xfId="122"/>
    <cellStyle name="国有资本经营预算支出表07 __b-18-0" xfId="123"/>
    <cellStyle name="国有资本经营预算支出表07 __b-2-0" xfId="124"/>
    <cellStyle name="国有资本经营预算支出表07 __b-4-0" xfId="125"/>
    <cellStyle name="国有资本经营预算支出表07 __b-5-0" xfId="126"/>
    <cellStyle name="国有资本经营预算支出表07 __b-8-0" xfId="127"/>
    <cellStyle name="基本支出预算表（人员类.运转类公用经费项目）04 __b-1-0" xfId="128"/>
    <cellStyle name="基本支出预算表（人员类.运转类公用经费项目）04 __b-12-0" xfId="129"/>
    <cellStyle name="基本支出预算表（人员类.运转类公用经费项目）04 __b-13-0" xfId="130"/>
    <cellStyle name="基本支出预算表（人员类.运转类公用经费项目）04 __b-15-0" xfId="131"/>
    <cellStyle name="基本支出预算表（人员类.运转类公用经费项目）04 __b-16-0" xfId="132"/>
    <cellStyle name="基本支出预算表（人员类.运转类公用经费项目）04 __b-17-0" xfId="133"/>
    <cellStyle name="基本支出预算表（人员类.运转类公用经费项目）04 __b-24-0" xfId="134"/>
    <cellStyle name="基本支出预算表（人员类.运转类公用经费项目）04 __b-29-0" xfId="135"/>
    <cellStyle name="基本支出预算表（人员类.运转类公用经费项目）04 __b-33-0" xfId="136"/>
    <cellStyle name="基本支出预算表（人员类.运转类公用经费项目）04 __b-40-0" xfId="137"/>
    <cellStyle name="基本支出预算表（人员类.运转类公用经费项目）04 __b-7-0" xfId="138"/>
    <cellStyle name="基本支出预算表（人员类.运转类公用经费项目）04 __b-9-0" xfId="139"/>
    <cellStyle name="上级补助项目支出预算表12 __b-1-0" xfId="140"/>
    <cellStyle name="上级补助项目支出预算表12 __b-10-0" xfId="141"/>
    <cellStyle name="上级补助项目支出预算表12 __b-12-0" xfId="142"/>
    <cellStyle name="上级补助项目支出预算表12 __b-17-0" xfId="143"/>
    <cellStyle name="上级补助项目支出预算表12 __b-20-0" xfId="144"/>
    <cellStyle name="上级补助项目支出预算表12 __b-8-0" xfId="145"/>
    <cellStyle name="市对下转移支付绩效目标表10-2 __b-1-0" xfId="146"/>
    <cellStyle name="市对下转移支付绩效目标表10-2 __b-10-0" xfId="147"/>
    <cellStyle name="市对下转移支付绩效目标表10-2 __b-13-0" xfId="148"/>
    <cellStyle name="市对下转移支付绩效目标表10-2 __b-14-0" xfId="149"/>
    <cellStyle name="市对下转移支付绩效目标表10-2 __b-16-0" xfId="150"/>
    <cellStyle name="市对下转移支付绩效目标表10-2 __b-17-0" xfId="151"/>
    <cellStyle name="市对下转移支付绩效目标表10-2 __b-18-0" xfId="152"/>
    <cellStyle name="市对下转移支付绩效目标表10-2 __b-2-0" xfId="153"/>
    <cellStyle name="市对下转移支付预算表10-1 __b-1-0" xfId="154"/>
    <cellStyle name="市对下转移支付预算表10-1 __b-16-0" xfId="155"/>
    <cellStyle name="市对下转移支付预算表10-1 __b-17-0" xfId="156"/>
    <cellStyle name="市对下转移支付预算表10-1 __b-18-0" xfId="157"/>
    <cellStyle name="市对下转移支付预算表10-1 __b-2-0" xfId="158"/>
    <cellStyle name="市对下转移支付预算表10-1 __b-22-0" xfId="159"/>
    <cellStyle name="市对下转移支付预算表10-1 __b-23-0" xfId="160"/>
    <cellStyle name="市对下转移支付预算表10-1 __b-25-0" xfId="161"/>
    <cellStyle name="市对下转移支付预算表10-1 __b-27-0" xfId="162"/>
    <cellStyle name="市对下转移支付预算表10-1 __b-3-0" xfId="163"/>
    <cellStyle name="市对下转移支付预算表10-1 __b-30-0" xfId="164"/>
    <cellStyle name="市对下转移支付预算表10-1 __b-6-0" xfId="165"/>
    <cellStyle name="市对下转移支付预算表10-1 __b-7-0" xfId="166"/>
    <cellStyle name="市对下转移支付预算表10-1 __b-8-0" xfId="167"/>
    <cellStyle name="市对下转移支付预算表10-1 __b-9-0" xfId="168"/>
    <cellStyle name="项目支出绩效目标表（本级下达）05-2 __b-1-0" xfId="169"/>
    <cellStyle name="项目支出绩效目标表（另文下达）05-3 __b-1-0" xfId="170"/>
    <cellStyle name="项目支出预算表（其他运转类.特定目标类项目）05-1 __b-1-0" xfId="171"/>
    <cellStyle name="项目支出预算表（其他运转类.特定目标类项目）05-1 __b-13-0" xfId="172"/>
    <cellStyle name="项目支出预算表（其他运转类.特定目标类项目）05-1 __b-29-0" xfId="173"/>
    <cellStyle name="项目支出预算表（其他运转类.特定目标类项目）05-1 __b-30-0" xfId="174"/>
    <cellStyle name="项目支出预算表（其他运转类.特定目标类项目）05-1 __b-33-0" xfId="175"/>
    <cellStyle name="新增资产配置表11 __b-1-0" xfId="176"/>
    <cellStyle name="新增资产配置表11 __b-11-0" xfId="177"/>
    <cellStyle name="新增资产配置表11 __b-12-0" xfId="178"/>
    <cellStyle name="新增资产配置表11 __b-15-0" xfId="179"/>
    <cellStyle name="新增资产配置表11 __b-18-0" xfId="180"/>
    <cellStyle name="新增资产配置表11 __b-19-0" xfId="181"/>
    <cellStyle name="新增资产配置表11 __b-2-0" xfId="182"/>
    <cellStyle name="新增资产配置表11 __b-3-0" xfId="183"/>
    <cellStyle name="新增资产配置表11 __b-6-0" xfId="184"/>
    <cellStyle name="新增资产配置表11 __b-7-0" xfId="185"/>
    <cellStyle name="新增资产配置表11 __b-8-0" xfId="186"/>
    <cellStyle name="一般公共预算“三公”经费支出预算表03 __b-1-0" xfId="187"/>
    <cellStyle name="一般公共预算“三公”经费支出预算表03 __b-14-0" xfId="188"/>
    <cellStyle name="一般公共预算“三公”经费支出预算表03 __b-2-0" xfId="189"/>
    <cellStyle name="一般公共预算“三公”经费支出预算表03 __b-6-0" xfId="190"/>
    <cellStyle name="一般公共预算支出预算表（按功能科目分类）02-2 __b-1-0" xfId="191"/>
    <cellStyle name="一般公共预算支出预算表（按功能科目分类）02-2 __b-7-0" xfId="192"/>
    <cellStyle name="一般公共预算支出预算表（按经济科目分类）02-3 __b-1-0" xfId="193"/>
    <cellStyle name="一般公共预算支出预算表（按经济科目分类）02-3 __b-12-0" xfId="194"/>
    <cellStyle name="一般公共预算支出预算表（按经济科目分类）02-3 __b-15-0" xfId="195"/>
    <cellStyle name="一般公共预算支出预算表（按经济科目分类）02-3 __b-2-0" xfId="196"/>
    <cellStyle name="一般公共预算支出预算表（按经济科目分类）02-3 __b-33-0" xfId="197"/>
    <cellStyle name="一般公共预算支出预算表（按经济科目分类）02-3 __b-36-0" xfId="198"/>
    <cellStyle name="一般公共预算支出预算表（按经济科目分类）02-3 __b-5-0" xfId="199"/>
    <cellStyle name="一般公共预算支出预算表（按经济科目分类）02-3 __b-6-0" xfId="200"/>
    <cellStyle name="政府购买服务预算表09 __b-1-0" xfId="201"/>
    <cellStyle name="政府购买服务预算表09 __b-10-0" xfId="202"/>
    <cellStyle name="政府购买服务预算表09 __b-12-0" xfId="203"/>
    <cellStyle name="政府购买服务预算表09 __b-13-0" xfId="204"/>
    <cellStyle name="政府购买服务预算表09 __b-14-0" xfId="205"/>
    <cellStyle name="政府购买服务预算表09 __b-15-0" xfId="206"/>
    <cellStyle name="政府购买服务预算表09 __b-16-0" xfId="207"/>
    <cellStyle name="政府购买服务预算表09 __b-17-0" xfId="208"/>
    <cellStyle name="政府购买服务预算表09 __b-18-0" xfId="209"/>
    <cellStyle name="政府购买服务预算表09 __b-21-0" xfId="210"/>
    <cellStyle name="政府购买服务预算表09 __b-22-0" xfId="211"/>
    <cellStyle name="政府购买服务预算表09 __b-23-0" xfId="212"/>
    <cellStyle name="政府购买服务预算表09 __b-24-0" xfId="213"/>
    <cellStyle name="政府购买服务预算表09 __b-28-0" xfId="214"/>
    <cellStyle name="政府购买服务预算表09 __b-29-0" xfId="215"/>
    <cellStyle name="政府购买服务预算表09 __b-3-0" xfId="216"/>
    <cellStyle name="政府购买服务预算表09 __b-30-0" xfId="217"/>
    <cellStyle name="政府购买服务预算表09 __b-31-0" xfId="218"/>
    <cellStyle name="政府购买服务预算表09 __b-32-0" xfId="219"/>
    <cellStyle name="政府购买服务预算表09 __b-34-0" xfId="220"/>
    <cellStyle name="政府购买服务预算表09 __b-35-0" xfId="221"/>
    <cellStyle name="政府购买服务预算表09 __b-36-0" xfId="222"/>
    <cellStyle name="政府购买服务预算表09 __b-39-0" xfId="223"/>
    <cellStyle name="政府购买服务预算表09 __b-40-0" xfId="224"/>
    <cellStyle name="政府购买服务预算表09 __b-41-0" xfId="225"/>
    <cellStyle name="政府购买服务预算表09 __b-42-0" xfId="226"/>
    <cellStyle name="政府购买服务预算表09 __b-43-0" xfId="227"/>
    <cellStyle name="政府购买服务预算表09 __b-8-0" xfId="228"/>
    <cellStyle name="政府性基金预算支出预算表06 __b-1-0" xfId="2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9"/>
  <sheetViews>
    <sheetView showZeros="0" topLeftCell="A22" workbookViewId="0">
      <selection activeCell="B7" sqref="B7"/>
    </sheetView>
  </sheetViews>
  <sheetFormatPr defaultColWidth="8" defaultRowHeight="14.25" customHeight="1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spans="1:4" ht="13.5" customHeight="1">
      <c r="D1" s="62" t="s">
        <v>0</v>
      </c>
    </row>
    <row r="2" spans="1:4" ht="36" customHeight="1">
      <c r="A2" s="152" t="s">
        <v>1</v>
      </c>
      <c r="B2" s="153"/>
      <c r="C2" s="153"/>
      <c r="D2" s="153"/>
    </row>
    <row r="3" spans="1:4" ht="21" customHeight="1">
      <c r="A3" s="154" t="str">
        <f>"单位名称："&amp;"罗平县第一中学"</f>
        <v>单位名称：罗平县第一中学</v>
      </c>
      <c r="B3" s="155"/>
      <c r="C3" s="141"/>
      <c r="D3" s="144" t="s">
        <v>2</v>
      </c>
    </row>
    <row r="4" spans="1:4" ht="19.5" customHeight="1">
      <c r="A4" s="156" t="s">
        <v>3</v>
      </c>
      <c r="B4" s="157"/>
      <c r="C4" s="156" t="s">
        <v>4</v>
      </c>
      <c r="D4" s="157"/>
    </row>
    <row r="5" spans="1:4" ht="19.5" customHeight="1">
      <c r="A5" s="158" t="s">
        <v>5</v>
      </c>
      <c r="B5" s="158" t="s">
        <v>6</v>
      </c>
      <c r="C5" s="158" t="s">
        <v>7</v>
      </c>
      <c r="D5" s="158" t="s">
        <v>6</v>
      </c>
    </row>
    <row r="6" spans="1:4" ht="19.5" customHeight="1">
      <c r="A6" s="159"/>
      <c r="B6" s="159"/>
      <c r="C6" s="159"/>
      <c r="D6" s="159"/>
    </row>
    <row r="7" spans="1:4" ht="20.25" customHeight="1">
      <c r="A7" s="9" t="s">
        <v>8</v>
      </c>
      <c r="B7" s="11">
        <v>3099.2240419999998</v>
      </c>
      <c r="C7" s="142" t="str">
        <f>"一"&amp;"、"&amp;"一般公共服务支出"</f>
        <v>一、一般公共服务支出</v>
      </c>
      <c r="D7" s="11"/>
    </row>
    <row r="8" spans="1:4" ht="20.25" customHeight="1">
      <c r="A8" s="9" t="s">
        <v>9</v>
      </c>
      <c r="B8" s="11"/>
      <c r="C8" s="142" t="str">
        <f>"二"&amp;"、"&amp;"外交支出"</f>
        <v>二、外交支出</v>
      </c>
      <c r="D8" s="11"/>
    </row>
    <row r="9" spans="1:4" ht="20.25" customHeight="1">
      <c r="A9" s="9" t="s">
        <v>10</v>
      </c>
      <c r="B9" s="11"/>
      <c r="C9" s="142" t="str">
        <f>"三"&amp;"、"&amp;"国防支出"</f>
        <v>三、国防支出</v>
      </c>
      <c r="D9" s="11"/>
    </row>
    <row r="10" spans="1:4" ht="20.25" customHeight="1">
      <c r="A10" s="9" t="s">
        <v>11</v>
      </c>
      <c r="B10" s="11">
        <v>335</v>
      </c>
      <c r="C10" s="142" t="str">
        <f>"四"&amp;"、"&amp;"公共安全支出"</f>
        <v>四、公共安全支出</v>
      </c>
      <c r="D10" s="11"/>
    </row>
    <row r="11" spans="1:4" ht="20.25" customHeight="1">
      <c r="A11" s="9" t="s">
        <v>12</v>
      </c>
      <c r="B11" s="11">
        <v>40</v>
      </c>
      <c r="C11" s="142" t="str">
        <f>"五"&amp;"、"&amp;"教育支出"</f>
        <v>五、教育支出</v>
      </c>
      <c r="D11" s="11">
        <v>2495.6918540000001</v>
      </c>
    </row>
    <row r="12" spans="1:4" ht="20.25" customHeight="1">
      <c r="A12" s="9" t="s">
        <v>13</v>
      </c>
      <c r="B12" s="11"/>
      <c r="C12" s="142" t="str">
        <f>"六"&amp;"、"&amp;"科学技术支出"</f>
        <v>六、科学技术支出</v>
      </c>
      <c r="D12" s="11"/>
    </row>
    <row r="13" spans="1:4" ht="20.25" customHeight="1">
      <c r="A13" s="9" t="s">
        <v>14</v>
      </c>
      <c r="B13" s="11"/>
      <c r="C13" s="142" t="str">
        <f>"七"&amp;"、"&amp;"文化旅游体育与传媒支出"</f>
        <v>七、文化旅游体育与传媒支出</v>
      </c>
      <c r="D13" s="11"/>
    </row>
    <row r="14" spans="1:4" ht="20.25" customHeight="1">
      <c r="A14" s="9" t="s">
        <v>15</v>
      </c>
      <c r="B14" s="11"/>
      <c r="C14" s="142" t="str">
        <f>"八"&amp;"、"&amp;"社会保障和就业支出"</f>
        <v>八、社会保障和就业支出</v>
      </c>
      <c r="D14" s="11">
        <v>638.29765499999996</v>
      </c>
    </row>
    <row r="15" spans="1:4" ht="20.25" customHeight="1">
      <c r="A15" s="9" t="s">
        <v>16</v>
      </c>
      <c r="B15" s="11"/>
      <c r="C15" s="142" t="str">
        <f>"九"&amp;"、"&amp;"社会保险基金支出"</f>
        <v>九、社会保险基金支出</v>
      </c>
      <c r="D15" s="11"/>
    </row>
    <row r="16" spans="1:4" ht="20.25" customHeight="1">
      <c r="A16" s="9" t="s">
        <v>17</v>
      </c>
      <c r="B16" s="11">
        <v>40</v>
      </c>
      <c r="C16" s="142" t="str">
        <f>"十"&amp;"、"&amp;"卫生健康支出"</f>
        <v>十、卫生健康支出</v>
      </c>
      <c r="D16" s="11">
        <v>101.62489100000001</v>
      </c>
    </row>
    <row r="17" spans="1:4" ht="20.25" customHeight="1">
      <c r="A17" s="9"/>
      <c r="B17" s="11"/>
      <c r="C17" s="142" t="str">
        <f>"十一"&amp;"、"&amp;"节能环保支出"</f>
        <v>十一、节能环保支出</v>
      </c>
      <c r="D17" s="11"/>
    </row>
    <row r="18" spans="1:4" ht="20.25" customHeight="1">
      <c r="A18" s="9"/>
      <c r="B18" s="9"/>
      <c r="C18" s="142" t="str">
        <f>"十二"&amp;"、"&amp;"城乡社区支出"</f>
        <v>十二、城乡社区支出</v>
      </c>
      <c r="D18" s="11"/>
    </row>
    <row r="19" spans="1:4" ht="20.25" customHeight="1">
      <c r="A19" s="9"/>
      <c r="B19" s="9"/>
      <c r="C19" s="142" t="str">
        <f>"十三"&amp;"、"&amp;"农林水支出"</f>
        <v>十三、农林水支出</v>
      </c>
      <c r="D19" s="11"/>
    </row>
    <row r="20" spans="1:4" ht="20.25" customHeight="1">
      <c r="A20" s="9"/>
      <c r="B20" s="9"/>
      <c r="C20" s="142" t="str">
        <f>"十四"&amp;"、"&amp;"交通运输支出"</f>
        <v>十四、交通运输支出</v>
      </c>
      <c r="D20" s="11"/>
    </row>
    <row r="21" spans="1:4" ht="20.25" customHeight="1">
      <c r="A21" s="9"/>
      <c r="B21" s="9"/>
      <c r="C21" s="142" t="str">
        <f>"十五"&amp;"、"&amp;"资源勘探工业信息等支出"</f>
        <v>十五、资源勘探工业信息等支出</v>
      </c>
      <c r="D21" s="11"/>
    </row>
    <row r="22" spans="1:4" ht="20.25" customHeight="1">
      <c r="A22" s="9"/>
      <c r="B22" s="9"/>
      <c r="C22" s="142" t="str">
        <f>"十六"&amp;"、"&amp;"商业服务业等支出"</f>
        <v>十六、商业服务业等支出</v>
      </c>
      <c r="D22" s="11"/>
    </row>
    <row r="23" spans="1:4" ht="20.25" customHeight="1">
      <c r="A23" s="9"/>
      <c r="B23" s="9"/>
      <c r="C23" s="142" t="str">
        <f>"十七"&amp;"、"&amp;"金融支出"</f>
        <v>十七、金融支出</v>
      </c>
      <c r="D23" s="11"/>
    </row>
    <row r="24" spans="1:4" ht="20.25" customHeight="1">
      <c r="A24" s="9"/>
      <c r="B24" s="9"/>
      <c r="C24" s="142" t="str">
        <f>"十八"&amp;"、"&amp;"援助其他地区支出"</f>
        <v>十八、援助其他地区支出</v>
      </c>
      <c r="D24" s="11"/>
    </row>
    <row r="25" spans="1:4" ht="20.25" customHeight="1">
      <c r="A25" s="9"/>
      <c r="B25" s="9"/>
      <c r="C25" s="142" t="str">
        <f>"十九"&amp;"、"&amp;"自然资源海洋气象等支出"</f>
        <v>十九、自然资源海洋气象等支出</v>
      </c>
      <c r="D25" s="11"/>
    </row>
    <row r="26" spans="1:4" ht="20.25" customHeight="1">
      <c r="A26" s="9"/>
      <c r="B26" s="9"/>
      <c r="C26" s="142" t="str">
        <f>"二十"&amp;"、"&amp;"住房保障支出"</f>
        <v>二十、住房保障支出</v>
      </c>
      <c r="D26" s="11">
        <v>238.60964200000001</v>
      </c>
    </row>
    <row r="27" spans="1:4" ht="20.25" customHeight="1">
      <c r="A27" s="9"/>
      <c r="B27" s="9"/>
      <c r="C27" s="142" t="str">
        <f>"二十一"&amp;"、"&amp;"粮油物资储备支出"</f>
        <v>二十一、粮油物资储备支出</v>
      </c>
      <c r="D27" s="11"/>
    </row>
    <row r="28" spans="1:4" ht="20.25" customHeight="1">
      <c r="A28" s="9"/>
      <c r="B28" s="9"/>
      <c r="C28" s="142" t="str">
        <f>"二十二"&amp;"、"&amp;"国有资本经营预算支出"</f>
        <v>二十二、国有资本经营预算支出</v>
      </c>
      <c r="D28" s="11"/>
    </row>
    <row r="29" spans="1:4" ht="20.25" customHeight="1">
      <c r="A29" s="9"/>
      <c r="B29" s="9"/>
      <c r="C29" s="142" t="str">
        <f>"二十三"&amp;"、"&amp;"灾害防治及应急管理支出"</f>
        <v>二十三、灾害防治及应急管理支出</v>
      </c>
      <c r="D29" s="11"/>
    </row>
    <row r="30" spans="1:4" ht="20.25" customHeight="1">
      <c r="A30" s="9"/>
      <c r="B30" s="9"/>
      <c r="C30" s="142" t="str">
        <f>"二十四"&amp;"、"&amp;"预备费"</f>
        <v>二十四、预备费</v>
      </c>
      <c r="D30" s="11"/>
    </row>
    <row r="31" spans="1:4" ht="20.25" customHeight="1">
      <c r="A31" s="9"/>
      <c r="B31" s="9"/>
      <c r="C31" s="142" t="str">
        <f>"二十五"&amp;"、"&amp;"其他支出"</f>
        <v>二十五、其他支出</v>
      </c>
      <c r="D31" s="11"/>
    </row>
    <row r="32" spans="1:4" ht="20.25" customHeight="1">
      <c r="A32" s="9"/>
      <c r="B32" s="9"/>
      <c r="C32" s="142" t="str">
        <f>"二十六"&amp;"、"&amp;"转移性支出"</f>
        <v>二十六、转移性支出</v>
      </c>
      <c r="D32" s="11"/>
    </row>
    <row r="33" spans="1:4" ht="20.25" customHeight="1">
      <c r="A33" s="9"/>
      <c r="B33" s="9"/>
      <c r="C33" s="142" t="str">
        <f>"二十七"&amp;"、"&amp;"债务还本支出"</f>
        <v>二十七、债务还本支出</v>
      </c>
      <c r="D33" s="11"/>
    </row>
    <row r="34" spans="1:4" ht="20.25" customHeight="1">
      <c r="A34" s="9"/>
      <c r="B34" s="9"/>
      <c r="C34" s="142" t="str">
        <f>"二十八"&amp;"、"&amp;"债务付息支出"</f>
        <v>二十八、债务付息支出</v>
      </c>
      <c r="D34" s="11"/>
    </row>
    <row r="35" spans="1:4" ht="20.25" customHeight="1">
      <c r="A35" s="9"/>
      <c r="B35" s="9"/>
      <c r="C35" s="142" t="str">
        <f>"二十九"&amp;"、"&amp;"债务发行费用支出"</f>
        <v>二十九、债务发行费用支出</v>
      </c>
      <c r="D35" s="11"/>
    </row>
    <row r="36" spans="1:4" ht="20.25" customHeight="1">
      <c r="A36" s="9"/>
      <c r="B36" s="9"/>
      <c r="C36" s="142" t="str">
        <f>"三十"&amp;"、"&amp;"抗疫特别国债安排的支出"</f>
        <v>三十、抗疫特别国债安排的支出</v>
      </c>
      <c r="D36" s="11"/>
    </row>
    <row r="37" spans="1:4" ht="20.25" customHeight="1">
      <c r="A37" s="143" t="s">
        <v>18</v>
      </c>
      <c r="B37" s="11">
        <v>3474.2240419999998</v>
      </c>
      <c r="C37" s="143" t="s">
        <v>19</v>
      </c>
      <c r="D37" s="11">
        <v>3474.2240419999998</v>
      </c>
    </row>
    <row r="38" spans="1:4" ht="20.25" customHeight="1">
      <c r="A38" s="9" t="s">
        <v>20</v>
      </c>
      <c r="B38" s="11"/>
      <c r="C38" s="9" t="s">
        <v>21</v>
      </c>
      <c r="D38" s="11"/>
    </row>
    <row r="39" spans="1:4" ht="20.25" customHeight="1">
      <c r="A39" s="143" t="s">
        <v>22</v>
      </c>
      <c r="B39" s="11">
        <v>3474.2240419999998</v>
      </c>
      <c r="C39" s="143" t="s">
        <v>23</v>
      </c>
      <c r="D39" s="11">
        <v>3474.2240419999998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13"/>
  <sheetViews>
    <sheetView showZeros="0" tabSelected="1" workbookViewId="0">
      <selection activeCell="E34" sqref="E34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spans="1:11" ht="12" customHeight="1">
      <c r="K1" s="27" t="s">
        <v>438</v>
      </c>
    </row>
    <row r="2" spans="1:11" ht="28.5" customHeight="1">
      <c r="B2" s="330" t="s">
        <v>555</v>
      </c>
      <c r="C2" s="189"/>
      <c r="D2" s="189"/>
      <c r="E2" s="189"/>
      <c r="F2" s="189"/>
      <c r="G2" s="241"/>
      <c r="H2" s="189"/>
      <c r="I2" s="241"/>
      <c r="J2" s="241"/>
      <c r="K2" s="189"/>
    </row>
    <row r="3" spans="1:11" ht="17.25" customHeight="1">
      <c r="A3" t="str">
        <f>"单位名称："&amp;"罗平县第一中学"</f>
        <v>单位名称：罗平县第一中学</v>
      </c>
      <c r="B3" s="3"/>
    </row>
    <row r="4" spans="1:11" ht="44.25" customHeight="1">
      <c r="A4" s="75" t="s">
        <v>367</v>
      </c>
      <c r="B4" s="22" t="s">
        <v>439</v>
      </c>
      <c r="C4" s="22" t="s">
        <v>440</v>
      </c>
      <c r="D4" s="22" t="s">
        <v>441</v>
      </c>
      <c r="E4" s="22" t="s">
        <v>442</v>
      </c>
      <c r="F4" s="22" t="s">
        <v>443</v>
      </c>
      <c r="G4" s="25" t="s">
        <v>444</v>
      </c>
      <c r="H4" s="22" t="s">
        <v>445</v>
      </c>
      <c r="I4" s="25" t="s">
        <v>446</v>
      </c>
      <c r="J4" s="25" t="s">
        <v>447</v>
      </c>
      <c r="K4" s="22" t="s">
        <v>448</v>
      </c>
    </row>
    <row r="5" spans="1:11" ht="18.75" customHeight="1">
      <c r="A5" s="76">
        <v>1</v>
      </c>
      <c r="B5" s="77">
        <v>2</v>
      </c>
      <c r="C5" s="77">
        <v>3</v>
      </c>
      <c r="D5" s="77">
        <v>4</v>
      </c>
      <c r="E5" s="77">
        <v>5</v>
      </c>
      <c r="F5" s="77">
        <v>6</v>
      </c>
      <c r="G5" s="78">
        <v>7</v>
      </c>
      <c r="H5" s="77">
        <v>8</v>
      </c>
      <c r="I5" s="78">
        <v>9</v>
      </c>
      <c r="J5" s="78">
        <v>10</v>
      </c>
      <c r="K5" s="77">
        <v>11</v>
      </c>
    </row>
    <row r="6" spans="1:11" ht="21.75" customHeight="1">
      <c r="A6" s="10"/>
      <c r="B6" s="9" t="s">
        <v>43</v>
      </c>
      <c r="C6" s="10"/>
      <c r="D6" s="10"/>
      <c r="E6" s="10"/>
      <c r="F6" s="10"/>
      <c r="G6" s="10"/>
      <c r="H6" s="10"/>
      <c r="I6" s="10"/>
      <c r="J6" s="10"/>
      <c r="K6" s="10"/>
    </row>
    <row r="7" spans="1:11" ht="19.5" customHeight="1">
      <c r="A7" s="264" t="s">
        <v>433</v>
      </c>
      <c r="B7" s="265" t="s">
        <v>431</v>
      </c>
      <c r="C7" s="265" t="s">
        <v>449</v>
      </c>
      <c r="D7" s="9" t="s">
        <v>450</v>
      </c>
      <c r="E7" s="9" t="s">
        <v>451</v>
      </c>
      <c r="F7" s="9" t="s">
        <v>451</v>
      </c>
      <c r="G7" s="9" t="s">
        <v>452</v>
      </c>
      <c r="H7" s="9" t="s">
        <v>453</v>
      </c>
      <c r="I7" s="9" t="s">
        <v>454</v>
      </c>
      <c r="J7" s="9" t="s">
        <v>455</v>
      </c>
      <c r="K7" s="9" t="s">
        <v>456</v>
      </c>
    </row>
    <row r="8" spans="1:11" ht="19.5" customHeight="1">
      <c r="A8" s="264" t="s">
        <v>433</v>
      </c>
      <c r="B8" s="265" t="s">
        <v>431</v>
      </c>
      <c r="C8" s="265" t="s">
        <v>449</v>
      </c>
      <c r="D8" s="9" t="s">
        <v>450</v>
      </c>
      <c r="E8" s="9" t="s">
        <v>457</v>
      </c>
      <c r="F8" s="9" t="s">
        <v>458</v>
      </c>
      <c r="G8" s="9" t="s">
        <v>452</v>
      </c>
      <c r="H8" s="9" t="s">
        <v>453</v>
      </c>
      <c r="I8" s="9" t="s">
        <v>454</v>
      </c>
      <c r="J8" s="9" t="s">
        <v>455</v>
      </c>
      <c r="K8" s="9" t="s">
        <v>456</v>
      </c>
    </row>
    <row r="9" spans="1:11" ht="19.5" customHeight="1">
      <c r="A9" s="264" t="s">
        <v>433</v>
      </c>
      <c r="B9" s="265" t="s">
        <v>431</v>
      </c>
      <c r="C9" s="265" t="s">
        <v>449</v>
      </c>
      <c r="D9" s="9" t="s">
        <v>459</v>
      </c>
      <c r="E9" s="9" t="s">
        <v>460</v>
      </c>
      <c r="F9" s="9" t="s">
        <v>459</v>
      </c>
      <c r="G9" s="9" t="s">
        <v>452</v>
      </c>
      <c r="H9" s="9" t="s">
        <v>453</v>
      </c>
      <c r="I9" s="9" t="s">
        <v>454</v>
      </c>
      <c r="J9" s="9" t="s">
        <v>455</v>
      </c>
      <c r="K9" s="9" t="s">
        <v>456</v>
      </c>
    </row>
    <row r="10" spans="1:11" ht="19.5" customHeight="1">
      <c r="A10" s="264" t="s">
        <v>433</v>
      </c>
      <c r="B10" s="265" t="s">
        <v>431</v>
      </c>
      <c r="C10" s="265" t="s">
        <v>449</v>
      </c>
      <c r="D10" s="9" t="s">
        <v>461</v>
      </c>
      <c r="E10" s="9" t="s">
        <v>462</v>
      </c>
      <c r="F10" s="9" t="s">
        <v>463</v>
      </c>
      <c r="G10" s="9" t="s">
        <v>452</v>
      </c>
      <c r="H10" s="9" t="s">
        <v>453</v>
      </c>
      <c r="I10" s="9" t="s">
        <v>454</v>
      </c>
      <c r="J10" s="9" t="s">
        <v>455</v>
      </c>
      <c r="K10" s="9" t="s">
        <v>456</v>
      </c>
    </row>
    <row r="11" spans="1:11" ht="19.5" customHeight="1">
      <c r="A11" s="264" t="s">
        <v>437</v>
      </c>
      <c r="B11" s="265" t="s">
        <v>436</v>
      </c>
      <c r="C11" s="265" t="s">
        <v>436</v>
      </c>
      <c r="D11" s="9" t="s">
        <v>450</v>
      </c>
      <c r="E11" s="9" t="s">
        <v>464</v>
      </c>
      <c r="F11" s="9" t="s">
        <v>465</v>
      </c>
      <c r="G11" s="9" t="s">
        <v>466</v>
      </c>
      <c r="H11" s="9" t="s">
        <v>467</v>
      </c>
      <c r="I11" s="9" t="s">
        <v>468</v>
      </c>
      <c r="J11" s="9" t="s">
        <v>455</v>
      </c>
      <c r="K11" s="9" t="s">
        <v>436</v>
      </c>
    </row>
    <row r="12" spans="1:11" ht="19.5" customHeight="1">
      <c r="A12" s="264" t="s">
        <v>437</v>
      </c>
      <c r="B12" s="265" t="s">
        <v>436</v>
      </c>
      <c r="C12" s="265" t="s">
        <v>436</v>
      </c>
      <c r="D12" s="9" t="s">
        <v>459</v>
      </c>
      <c r="E12" s="9" t="s">
        <v>469</v>
      </c>
      <c r="F12" s="9" t="s">
        <v>470</v>
      </c>
      <c r="G12" s="9" t="s">
        <v>466</v>
      </c>
      <c r="H12" s="9" t="s">
        <v>471</v>
      </c>
      <c r="I12" s="9" t="s">
        <v>472</v>
      </c>
      <c r="J12" s="9" t="s">
        <v>473</v>
      </c>
      <c r="K12" s="9" t="s">
        <v>436</v>
      </c>
    </row>
    <row r="13" spans="1:11" ht="19.5" customHeight="1">
      <c r="A13" s="264" t="s">
        <v>437</v>
      </c>
      <c r="B13" s="265" t="s">
        <v>436</v>
      </c>
      <c r="C13" s="265" t="s">
        <v>436</v>
      </c>
      <c r="D13" s="9" t="s">
        <v>461</v>
      </c>
      <c r="E13" s="9" t="s">
        <v>462</v>
      </c>
      <c r="F13" s="9" t="s">
        <v>474</v>
      </c>
      <c r="G13" s="9" t="s">
        <v>466</v>
      </c>
      <c r="H13" s="9" t="s">
        <v>475</v>
      </c>
      <c r="I13" s="9" t="s">
        <v>454</v>
      </c>
      <c r="J13" s="9" t="s">
        <v>473</v>
      </c>
      <c r="K13" s="9" t="s">
        <v>436</v>
      </c>
    </row>
  </sheetData>
  <mergeCells count="7">
    <mergeCell ref="B2:K2"/>
    <mergeCell ref="A7:A10"/>
    <mergeCell ref="A11:A13"/>
    <mergeCell ref="B7:B10"/>
    <mergeCell ref="B11:B13"/>
    <mergeCell ref="C7:C10"/>
    <mergeCell ref="C11:C13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8"/>
  <sheetViews>
    <sheetView showZeros="0" workbookViewId="0">
      <selection activeCell="A8" sqref="A8:B8"/>
    </sheetView>
  </sheetViews>
  <sheetFormatPr defaultColWidth="9.125" defaultRowHeight="12" customHeight="1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spans="1:11" ht="17.25" customHeight="1">
      <c r="K1" s="37" t="s">
        <v>476</v>
      </c>
    </row>
    <row r="2" spans="1:11" ht="28.5" customHeight="1">
      <c r="B2" s="152" t="s">
        <v>477</v>
      </c>
      <c r="C2" s="163"/>
      <c r="D2" s="163"/>
      <c r="E2" s="163"/>
      <c r="F2" s="163"/>
      <c r="G2" s="164"/>
      <c r="H2" s="163"/>
      <c r="I2" s="164"/>
      <c r="J2" s="164"/>
      <c r="K2" s="163"/>
    </row>
    <row r="3" spans="1:11" ht="17.25" customHeight="1">
      <c r="A3" t="str">
        <f>"单位名称："&amp;"罗平县第一中学"</f>
        <v>单位名称：罗平县第一中学</v>
      </c>
      <c r="B3" s="66"/>
    </row>
    <row r="4" spans="1:11" ht="44.25" customHeight="1">
      <c r="A4" s="67" t="s">
        <v>367</v>
      </c>
      <c r="B4" s="22" t="s">
        <v>439</v>
      </c>
      <c r="C4" s="22" t="s">
        <v>440</v>
      </c>
      <c r="D4" s="22" t="s">
        <v>441</v>
      </c>
      <c r="E4" s="22" t="s">
        <v>442</v>
      </c>
      <c r="F4" s="22" t="s">
        <v>443</v>
      </c>
      <c r="G4" s="25" t="s">
        <v>444</v>
      </c>
      <c r="H4" s="22" t="s">
        <v>445</v>
      </c>
      <c r="I4" s="25" t="s">
        <v>446</v>
      </c>
      <c r="J4" s="25" t="s">
        <v>447</v>
      </c>
      <c r="K4" s="22" t="s">
        <v>448</v>
      </c>
    </row>
    <row r="5" spans="1:11" ht="14.25" customHeight="1">
      <c r="A5" s="68">
        <v>1</v>
      </c>
      <c r="B5" s="69">
        <v>2</v>
      </c>
      <c r="C5" s="70">
        <v>3</v>
      </c>
      <c r="D5" s="71">
        <v>4</v>
      </c>
      <c r="E5" s="71">
        <v>5</v>
      </c>
      <c r="F5" s="71">
        <v>6</v>
      </c>
      <c r="G5" s="71">
        <v>7</v>
      </c>
      <c r="H5" s="70">
        <v>8</v>
      </c>
      <c r="I5" s="71">
        <v>8</v>
      </c>
      <c r="J5" s="70">
        <v>10</v>
      </c>
      <c r="K5" s="70">
        <v>11</v>
      </c>
    </row>
    <row r="6" spans="1:11" ht="42" customHeight="1">
      <c r="A6" s="10"/>
      <c r="B6" s="9"/>
      <c r="C6" s="72"/>
      <c r="D6" s="72"/>
      <c r="E6" s="72"/>
      <c r="F6" s="73"/>
      <c r="G6" s="74"/>
      <c r="H6" s="73"/>
      <c r="I6" s="74"/>
      <c r="J6" s="74"/>
      <c r="K6" s="73"/>
    </row>
    <row r="7" spans="1:11" ht="51.75" customHeight="1">
      <c r="A7" s="68"/>
      <c r="B7" s="9"/>
      <c r="C7" s="9"/>
      <c r="D7" s="9"/>
      <c r="E7" s="9"/>
      <c r="F7" s="9"/>
      <c r="G7" s="9"/>
      <c r="H7" s="9"/>
      <c r="I7" s="9"/>
      <c r="J7" s="9"/>
      <c r="K7" s="17"/>
    </row>
    <row r="8" spans="1:11" ht="24.75" customHeight="1">
      <c r="A8" s="18" t="s">
        <v>478</v>
      </c>
    </row>
  </sheetData>
  <mergeCells count="1">
    <mergeCell ref="B2:K2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10"/>
  <sheetViews>
    <sheetView showZeros="0" workbookViewId="0">
      <selection activeCell="A16" sqref="A16"/>
    </sheetView>
  </sheetViews>
  <sheetFormatPr defaultColWidth="9.125" defaultRowHeight="14.25" customHeight="1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spans="1:6" ht="12" customHeight="1">
      <c r="A1" s="59">
        <v>1</v>
      </c>
      <c r="B1" s="60">
        <v>0</v>
      </c>
      <c r="C1" s="59">
        <v>1</v>
      </c>
      <c r="D1" s="65"/>
      <c r="E1" s="65"/>
      <c r="F1" s="58" t="s">
        <v>479</v>
      </c>
    </row>
    <row r="2" spans="1:6" ht="26.25" customHeight="1">
      <c r="A2" s="266" t="s">
        <v>480</v>
      </c>
      <c r="B2" s="266" t="s">
        <v>480</v>
      </c>
      <c r="C2" s="267"/>
      <c r="D2" s="268"/>
      <c r="E2" s="268"/>
      <c r="F2" s="268"/>
    </row>
    <row r="3" spans="1:6" ht="13.5" customHeight="1">
      <c r="A3" s="219" t="str">
        <f>"单位名称："&amp;"罗平县第一中学"</f>
        <v>单位名称：罗平县第一中学</v>
      </c>
      <c r="B3" s="219" t="s">
        <v>481</v>
      </c>
      <c r="C3" s="269"/>
      <c r="D3" s="65"/>
      <c r="E3" s="65"/>
      <c r="F3" s="147" t="s">
        <v>2</v>
      </c>
    </row>
    <row r="4" spans="1:6" ht="19.5" customHeight="1">
      <c r="A4" s="226" t="s">
        <v>482</v>
      </c>
      <c r="B4" s="272" t="s">
        <v>46</v>
      </c>
      <c r="C4" s="226" t="s">
        <v>47</v>
      </c>
      <c r="D4" s="195" t="s">
        <v>483</v>
      </c>
      <c r="E4" s="195"/>
      <c r="F4" s="195"/>
    </row>
    <row r="5" spans="1:6" ht="18.75" customHeight="1">
      <c r="A5" s="226"/>
      <c r="B5" s="273"/>
      <c r="C5" s="226"/>
      <c r="D5" s="6" t="s">
        <v>29</v>
      </c>
      <c r="E5" s="6" t="s">
        <v>48</v>
      </c>
      <c r="F5" s="6" t="s">
        <v>49</v>
      </c>
    </row>
    <row r="6" spans="1:6" ht="23.25" customHeight="1">
      <c r="A6" s="25">
        <v>1</v>
      </c>
      <c r="B6" s="63" t="s">
        <v>132</v>
      </c>
      <c r="C6" s="25">
        <v>3</v>
      </c>
      <c r="D6" s="34">
        <v>4</v>
      </c>
      <c r="E6" s="34">
        <v>5</v>
      </c>
      <c r="F6" s="34">
        <v>6</v>
      </c>
    </row>
    <row r="7" spans="1:6" ht="23.25" customHeight="1">
      <c r="A7" s="9"/>
      <c r="B7" s="10"/>
      <c r="C7" s="10"/>
      <c r="D7" s="11"/>
      <c r="E7" s="11"/>
      <c r="F7" s="11"/>
    </row>
    <row r="8" spans="1:6" ht="24" customHeight="1">
      <c r="A8" s="10"/>
      <c r="B8" s="9"/>
      <c r="C8" s="9"/>
      <c r="D8" s="11"/>
      <c r="E8" s="11"/>
      <c r="F8" s="11"/>
    </row>
    <row r="9" spans="1:6" ht="18.75" customHeight="1">
      <c r="A9" s="270" t="s">
        <v>91</v>
      </c>
      <c r="B9" s="270" t="s">
        <v>91</v>
      </c>
      <c r="C9" s="271" t="s">
        <v>91</v>
      </c>
      <c r="D9" s="11"/>
      <c r="E9" s="11"/>
      <c r="F9" s="11"/>
    </row>
    <row r="10" spans="1:6" ht="16.5" customHeight="1">
      <c r="A10" s="18" t="s">
        <v>484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10"/>
  <sheetViews>
    <sheetView showZeros="0" workbookViewId="0">
      <selection activeCell="E38" sqref="E38"/>
    </sheetView>
  </sheetViews>
  <sheetFormatPr defaultColWidth="9.125" defaultRowHeight="14.25" customHeight="1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spans="1:6" ht="12" customHeight="1">
      <c r="A1" s="59">
        <v>1</v>
      </c>
      <c r="B1" s="60">
        <v>0</v>
      </c>
      <c r="C1" s="59">
        <v>1</v>
      </c>
      <c r="D1" s="61"/>
      <c r="E1" s="61"/>
      <c r="F1" s="62" t="s">
        <v>479</v>
      </c>
    </row>
    <row r="2" spans="1:6" ht="26.25" customHeight="1">
      <c r="A2" s="266" t="s">
        <v>485</v>
      </c>
      <c r="B2" s="266" t="s">
        <v>480</v>
      </c>
      <c r="C2" s="267"/>
      <c r="D2" s="218"/>
      <c r="E2" s="218"/>
      <c r="F2" s="218"/>
    </row>
    <row r="3" spans="1:6" ht="13.5" customHeight="1">
      <c r="A3" s="219" t="str">
        <f>"单位名称："&amp;"罗平县第一中学"</f>
        <v>单位名称：罗平县第一中学</v>
      </c>
      <c r="B3" s="274" t="s">
        <v>481</v>
      </c>
      <c r="C3" s="269"/>
      <c r="D3" s="61"/>
      <c r="E3" s="61"/>
      <c r="F3" s="147" t="s">
        <v>2</v>
      </c>
    </row>
    <row r="4" spans="1:6" ht="19.5" customHeight="1">
      <c r="A4" s="280" t="s">
        <v>482</v>
      </c>
      <c r="B4" s="282" t="s">
        <v>46</v>
      </c>
      <c r="C4" s="280" t="s">
        <v>47</v>
      </c>
      <c r="D4" s="275" t="s">
        <v>486</v>
      </c>
      <c r="E4" s="276"/>
      <c r="F4" s="277"/>
    </row>
    <row r="5" spans="1:6" ht="18.75" customHeight="1">
      <c r="A5" s="281"/>
      <c r="B5" s="283"/>
      <c r="C5" s="281"/>
      <c r="D5" s="14" t="s">
        <v>29</v>
      </c>
      <c r="E5" s="20" t="s">
        <v>48</v>
      </c>
      <c r="F5" s="14" t="s">
        <v>49</v>
      </c>
    </row>
    <row r="6" spans="1:6" ht="18.75" customHeight="1">
      <c r="A6" s="25">
        <v>1</v>
      </c>
      <c r="B6" s="63" t="s">
        <v>132</v>
      </c>
      <c r="C6" s="25">
        <v>3</v>
      </c>
      <c r="D6" s="34">
        <v>4</v>
      </c>
      <c r="E6" s="34">
        <v>5</v>
      </c>
      <c r="F6" s="34">
        <v>6</v>
      </c>
    </row>
    <row r="7" spans="1:6" ht="21" customHeight="1">
      <c r="A7" s="9"/>
      <c r="B7" s="64"/>
      <c r="C7" s="64"/>
      <c r="D7" s="11"/>
      <c r="E7" s="11"/>
      <c r="F7" s="11"/>
    </row>
    <row r="8" spans="1:6" ht="21" customHeight="1">
      <c r="A8" s="64"/>
      <c r="B8" s="9"/>
      <c r="C8" s="9"/>
      <c r="D8" s="11"/>
      <c r="E8" s="11"/>
      <c r="F8" s="11"/>
    </row>
    <row r="9" spans="1:6" ht="18.75" customHeight="1">
      <c r="A9" s="278" t="s">
        <v>91</v>
      </c>
      <c r="B9" s="278" t="s">
        <v>91</v>
      </c>
      <c r="C9" s="279" t="s">
        <v>91</v>
      </c>
      <c r="D9" s="11"/>
      <c r="E9" s="11"/>
      <c r="F9" s="11"/>
    </row>
    <row r="10" spans="1:6" ht="18.75" customHeight="1">
      <c r="A10" s="18" t="s">
        <v>487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Q11"/>
  <sheetViews>
    <sheetView showZeros="0" workbookViewId="0">
      <selection activeCell="A11" sqref="A11:B11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spans="1:17" ht="13.5" customHeight="1">
      <c r="O1" s="37"/>
      <c r="P1" s="37"/>
      <c r="Q1" s="21" t="s">
        <v>488</v>
      </c>
    </row>
    <row r="2" spans="1:17" ht="27.75" customHeight="1">
      <c r="A2" s="284" t="s">
        <v>489</v>
      </c>
      <c r="B2" s="163"/>
      <c r="C2" s="163"/>
      <c r="D2" s="163"/>
      <c r="E2" s="163"/>
      <c r="F2" s="163"/>
      <c r="G2" s="163"/>
      <c r="H2" s="163"/>
      <c r="I2" s="163"/>
      <c r="J2" s="163"/>
      <c r="K2" s="164"/>
      <c r="L2" s="163"/>
      <c r="M2" s="163"/>
      <c r="N2" s="163"/>
      <c r="O2" s="164"/>
      <c r="P2" s="164"/>
      <c r="Q2" s="163"/>
    </row>
    <row r="3" spans="1:17" ht="18.75" customHeight="1">
      <c r="A3" s="165" t="str">
        <f>"单位名称："&amp;"罗平县第一中学"</f>
        <v>单位名称：罗平县第一中学</v>
      </c>
      <c r="B3" s="166"/>
      <c r="C3" s="166"/>
      <c r="D3" s="166"/>
      <c r="E3" s="166"/>
      <c r="F3" s="166"/>
      <c r="G3" s="13"/>
      <c r="H3" s="13"/>
      <c r="I3" s="13"/>
      <c r="J3" s="13"/>
      <c r="O3" s="51"/>
      <c r="P3" s="51"/>
      <c r="Q3" s="147" t="s">
        <v>2</v>
      </c>
    </row>
    <row r="4" spans="1:17" ht="15.75" customHeight="1">
      <c r="A4" s="296" t="s">
        <v>490</v>
      </c>
      <c r="B4" s="299" t="s">
        <v>491</v>
      </c>
      <c r="C4" s="299" t="s">
        <v>492</v>
      </c>
      <c r="D4" s="299" t="s">
        <v>493</v>
      </c>
      <c r="E4" s="299" t="s">
        <v>494</v>
      </c>
      <c r="F4" s="299" t="s">
        <v>495</v>
      </c>
      <c r="G4" s="285" t="s">
        <v>373</v>
      </c>
      <c r="H4" s="285"/>
      <c r="I4" s="285"/>
      <c r="J4" s="285"/>
      <c r="K4" s="286"/>
      <c r="L4" s="285"/>
      <c r="M4" s="285"/>
      <c r="N4" s="285"/>
      <c r="O4" s="287"/>
      <c r="P4" s="286"/>
      <c r="Q4" s="288"/>
    </row>
    <row r="5" spans="1:17" ht="17.25" customHeight="1">
      <c r="A5" s="297"/>
      <c r="B5" s="300"/>
      <c r="C5" s="300"/>
      <c r="D5" s="300"/>
      <c r="E5" s="300"/>
      <c r="F5" s="300"/>
      <c r="G5" s="300" t="s">
        <v>29</v>
      </c>
      <c r="H5" s="300" t="s">
        <v>32</v>
      </c>
      <c r="I5" s="300" t="s">
        <v>496</v>
      </c>
      <c r="J5" s="300" t="s">
        <v>497</v>
      </c>
      <c r="K5" s="301" t="s">
        <v>498</v>
      </c>
      <c r="L5" s="289" t="s">
        <v>36</v>
      </c>
      <c r="M5" s="289"/>
      <c r="N5" s="289"/>
      <c r="O5" s="290"/>
      <c r="P5" s="291"/>
      <c r="Q5" s="292"/>
    </row>
    <row r="6" spans="1:17" ht="54" customHeight="1">
      <c r="A6" s="298"/>
      <c r="B6" s="292"/>
      <c r="C6" s="292"/>
      <c r="D6" s="292"/>
      <c r="E6" s="292"/>
      <c r="F6" s="292"/>
      <c r="G6" s="292"/>
      <c r="H6" s="292" t="s">
        <v>31</v>
      </c>
      <c r="I6" s="292"/>
      <c r="J6" s="292"/>
      <c r="K6" s="302"/>
      <c r="L6" s="46" t="s">
        <v>31</v>
      </c>
      <c r="M6" s="46" t="s">
        <v>37</v>
      </c>
      <c r="N6" s="46" t="s">
        <v>382</v>
      </c>
      <c r="O6" s="26" t="s">
        <v>39</v>
      </c>
      <c r="P6" s="47" t="s">
        <v>40</v>
      </c>
      <c r="Q6" s="46" t="s">
        <v>41</v>
      </c>
    </row>
    <row r="7" spans="1:17" ht="15" customHeight="1">
      <c r="A7" s="16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6">
        <v>7</v>
      </c>
      <c r="H7" s="56">
        <v>8</v>
      </c>
      <c r="I7" s="56">
        <v>9</v>
      </c>
      <c r="J7" s="56">
        <v>10</v>
      </c>
      <c r="K7" s="56">
        <v>11</v>
      </c>
      <c r="L7" s="56">
        <v>12</v>
      </c>
      <c r="M7" s="56">
        <v>13</v>
      </c>
      <c r="N7" s="56">
        <v>14</v>
      </c>
      <c r="O7" s="56">
        <v>15</v>
      </c>
      <c r="P7" s="56">
        <v>16</v>
      </c>
      <c r="Q7" s="56">
        <v>17</v>
      </c>
    </row>
    <row r="8" spans="1:17" ht="21" customHeight="1">
      <c r="A8" s="9"/>
      <c r="B8" s="48"/>
      <c r="C8" s="48"/>
      <c r="D8" s="48"/>
      <c r="E8" s="57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ht="25.5" customHeight="1">
      <c r="A9" s="9"/>
      <c r="B9" s="9"/>
      <c r="C9" s="9"/>
      <c r="D9" s="9"/>
      <c r="E9" s="9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21" customHeight="1">
      <c r="A10" s="293" t="s">
        <v>91</v>
      </c>
      <c r="B10" s="294"/>
      <c r="C10" s="294"/>
      <c r="D10" s="294"/>
      <c r="E10" s="295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22.5" customHeight="1">
      <c r="A11" s="239" t="s">
        <v>499</v>
      </c>
      <c r="B11" s="239"/>
    </row>
  </sheetData>
  <mergeCells count="17">
    <mergeCell ref="A11:B11"/>
    <mergeCell ref="A4:A6"/>
    <mergeCell ref="B4:B6"/>
    <mergeCell ref="C4:C6"/>
    <mergeCell ref="D4:D6"/>
    <mergeCell ref="A2:Q2"/>
    <mergeCell ref="A3:F3"/>
    <mergeCell ref="G4:Q4"/>
    <mergeCell ref="L5:Q5"/>
    <mergeCell ref="A10:E10"/>
    <mergeCell ref="E4:E6"/>
    <mergeCell ref="F4:F6"/>
    <mergeCell ref="G5:G6"/>
    <mergeCell ref="H5:H6"/>
    <mergeCell ref="I5:I6"/>
    <mergeCell ref="J5:J6"/>
    <mergeCell ref="K5:K6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R12"/>
  <sheetViews>
    <sheetView showZeros="0" workbookViewId="0">
      <selection activeCell="C19" sqref="C19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spans="1:18" ht="13.5" customHeight="1">
      <c r="A1" s="44"/>
      <c r="B1" s="44"/>
      <c r="C1" s="44"/>
      <c r="D1" s="45"/>
      <c r="E1" s="45"/>
      <c r="F1" s="45"/>
      <c r="G1" s="45"/>
      <c r="H1" s="44"/>
      <c r="I1" s="44"/>
      <c r="J1" s="44"/>
      <c r="K1" s="44"/>
      <c r="L1" s="50"/>
      <c r="M1" s="44"/>
      <c r="N1" s="44"/>
      <c r="O1" s="44"/>
      <c r="P1" s="37"/>
      <c r="Q1" s="52"/>
      <c r="R1" s="53" t="s">
        <v>500</v>
      </c>
    </row>
    <row r="2" spans="1:18" ht="27.75" customHeight="1">
      <c r="A2" s="284" t="s">
        <v>501</v>
      </c>
      <c r="B2" s="303"/>
      <c r="C2" s="303"/>
      <c r="D2" s="164"/>
      <c r="E2" s="164"/>
      <c r="F2" s="164"/>
      <c r="G2" s="164"/>
      <c r="H2" s="303"/>
      <c r="I2" s="303"/>
      <c r="J2" s="303"/>
      <c r="K2" s="303"/>
      <c r="L2" s="304"/>
      <c r="M2" s="303"/>
      <c r="N2" s="303"/>
      <c r="O2" s="303"/>
      <c r="P2" s="164"/>
      <c r="Q2" s="304"/>
      <c r="R2" s="303"/>
    </row>
    <row r="3" spans="1:18" ht="18.75" customHeight="1">
      <c r="A3" s="305" t="str">
        <f>"单位名称："&amp;"罗平县第一中学"</f>
        <v>单位名称：罗平县第一中学</v>
      </c>
      <c r="B3" s="192"/>
      <c r="C3" s="192"/>
      <c r="D3" s="31"/>
      <c r="E3" s="31"/>
      <c r="F3" s="31"/>
      <c r="G3" s="31"/>
      <c r="H3" s="30"/>
      <c r="I3" s="30"/>
      <c r="J3" s="30"/>
      <c r="K3" s="30"/>
      <c r="L3" s="50"/>
      <c r="M3" s="44"/>
      <c r="N3" s="44"/>
      <c r="O3" s="44"/>
      <c r="P3" s="51"/>
      <c r="Q3" s="54"/>
      <c r="R3" s="150" t="s">
        <v>2</v>
      </c>
    </row>
    <row r="4" spans="1:18" ht="15.75" customHeight="1">
      <c r="A4" s="296" t="s">
        <v>490</v>
      </c>
      <c r="B4" s="299" t="s">
        <v>502</v>
      </c>
      <c r="C4" s="299" t="s">
        <v>503</v>
      </c>
      <c r="D4" s="307" t="s">
        <v>504</v>
      </c>
      <c r="E4" s="307" t="s">
        <v>505</v>
      </c>
      <c r="F4" s="307" t="s">
        <v>506</v>
      </c>
      <c r="G4" s="307" t="s">
        <v>507</v>
      </c>
      <c r="H4" s="285" t="s">
        <v>373</v>
      </c>
      <c r="I4" s="285"/>
      <c r="J4" s="285"/>
      <c r="K4" s="285"/>
      <c r="L4" s="286"/>
      <c r="M4" s="285"/>
      <c r="N4" s="285"/>
      <c r="O4" s="285"/>
      <c r="P4" s="287"/>
      <c r="Q4" s="286"/>
      <c r="R4" s="288"/>
    </row>
    <row r="5" spans="1:18" ht="17.25" customHeight="1">
      <c r="A5" s="297"/>
      <c r="B5" s="300"/>
      <c r="C5" s="300"/>
      <c r="D5" s="301"/>
      <c r="E5" s="301"/>
      <c r="F5" s="301"/>
      <c r="G5" s="301"/>
      <c r="H5" s="300" t="s">
        <v>29</v>
      </c>
      <c r="I5" s="300" t="s">
        <v>32</v>
      </c>
      <c r="J5" s="300" t="s">
        <v>496</v>
      </c>
      <c r="K5" s="300" t="s">
        <v>497</v>
      </c>
      <c r="L5" s="301" t="s">
        <v>498</v>
      </c>
      <c r="M5" s="289" t="s">
        <v>508</v>
      </c>
      <c r="N5" s="289"/>
      <c r="O5" s="289"/>
      <c r="P5" s="290"/>
      <c r="Q5" s="291"/>
      <c r="R5" s="292"/>
    </row>
    <row r="6" spans="1:18" ht="54" customHeight="1">
      <c r="A6" s="298"/>
      <c r="B6" s="292"/>
      <c r="C6" s="292"/>
      <c r="D6" s="302"/>
      <c r="E6" s="302"/>
      <c r="F6" s="302"/>
      <c r="G6" s="302"/>
      <c r="H6" s="292"/>
      <c r="I6" s="292" t="s">
        <v>31</v>
      </c>
      <c r="J6" s="292"/>
      <c r="K6" s="292"/>
      <c r="L6" s="302"/>
      <c r="M6" s="46" t="s">
        <v>31</v>
      </c>
      <c r="N6" s="46" t="s">
        <v>37</v>
      </c>
      <c r="O6" s="46" t="s">
        <v>382</v>
      </c>
      <c r="P6" s="26" t="s">
        <v>39</v>
      </c>
      <c r="Q6" s="47" t="s">
        <v>40</v>
      </c>
      <c r="R6" s="46" t="s">
        <v>41</v>
      </c>
    </row>
    <row r="7" spans="1:18" ht="15" customHeight="1">
      <c r="A7" s="15">
        <v>1</v>
      </c>
      <c r="B7" s="46">
        <v>2</v>
      </c>
      <c r="C7" s="46">
        <v>3</v>
      </c>
      <c r="D7" s="47">
        <v>4</v>
      </c>
      <c r="E7" s="47">
        <v>5</v>
      </c>
      <c r="F7" s="47">
        <v>6</v>
      </c>
      <c r="G7" s="47">
        <v>7</v>
      </c>
      <c r="H7" s="47">
        <v>8</v>
      </c>
      <c r="I7" s="47">
        <v>9</v>
      </c>
      <c r="J7" s="47">
        <v>10</v>
      </c>
      <c r="K7" s="47">
        <v>11</v>
      </c>
      <c r="L7" s="47">
        <v>12</v>
      </c>
      <c r="M7" s="47">
        <v>13</v>
      </c>
      <c r="N7" s="47">
        <v>14</v>
      </c>
      <c r="O7" s="47">
        <v>15</v>
      </c>
      <c r="P7" s="47">
        <v>16</v>
      </c>
      <c r="Q7" s="47">
        <v>17</v>
      </c>
      <c r="R7" s="47">
        <v>18</v>
      </c>
    </row>
    <row r="8" spans="1:18" ht="21" customHeight="1">
      <c r="A8" s="9"/>
      <c r="B8" s="48"/>
      <c r="C8" s="48"/>
      <c r="D8" s="49"/>
      <c r="E8" s="49"/>
      <c r="F8" s="49"/>
      <c r="G8" s="49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1" customHeight="1">
      <c r="A9" s="9"/>
      <c r="B9" s="9"/>
      <c r="C9" s="9"/>
      <c r="D9" s="9"/>
      <c r="E9" s="9"/>
      <c r="F9" s="9"/>
      <c r="G9" s="9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21" customHeight="1">
      <c r="A10" s="293" t="s">
        <v>509</v>
      </c>
      <c r="B10" s="294"/>
      <c r="C10" s="306"/>
      <c r="D10" s="49"/>
      <c r="E10" s="49"/>
      <c r="F10" s="49"/>
      <c r="G10" s="49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14.25" customHeight="1">
      <c r="O11" s="18" t="s">
        <v>510</v>
      </c>
    </row>
    <row r="12" spans="1:18" ht="14.25" customHeight="1">
      <c r="A12" s="239" t="s">
        <v>499</v>
      </c>
      <c r="B12" s="239"/>
    </row>
  </sheetData>
  <mergeCells count="18">
    <mergeCell ref="A12:B12"/>
    <mergeCell ref="A4:A6"/>
    <mergeCell ref="B4:B6"/>
    <mergeCell ref="C4:C6"/>
    <mergeCell ref="D4:D6"/>
    <mergeCell ref="A2:R2"/>
    <mergeCell ref="A3:C3"/>
    <mergeCell ref="H4:R4"/>
    <mergeCell ref="M5:R5"/>
    <mergeCell ref="A10:C10"/>
    <mergeCell ref="E4:E6"/>
    <mergeCell ref="F4:F6"/>
    <mergeCell ref="G4:G6"/>
    <mergeCell ref="H5:H6"/>
    <mergeCell ref="I5:I6"/>
    <mergeCell ref="J5:J6"/>
    <mergeCell ref="K5:K6"/>
    <mergeCell ref="L5:L6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Q9"/>
  <sheetViews>
    <sheetView showZeros="0" workbookViewId="0">
      <selection activeCell="G20" sqref="G20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7" max="14" width="10.25" customWidth="1"/>
  </cols>
  <sheetData>
    <row r="1" spans="1:17" ht="13.5" customHeight="1">
      <c r="D1" s="28"/>
      <c r="F1" s="29"/>
      <c r="N1" s="37" t="s">
        <v>511</v>
      </c>
    </row>
    <row r="2" spans="1:17" ht="35.25" customHeight="1">
      <c r="A2" s="308" t="s">
        <v>512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1:17" ht="24" customHeight="1">
      <c r="A3" s="310" t="str">
        <f>"单位名称："&amp;"罗平县第一中学"</f>
        <v>单位名称：罗平县第一中学</v>
      </c>
      <c r="B3" s="192"/>
      <c r="C3" s="192"/>
      <c r="D3" s="311"/>
      <c r="E3" s="192"/>
      <c r="F3" s="312"/>
      <c r="G3" s="192"/>
      <c r="H3" s="192"/>
      <c r="I3" s="192"/>
      <c r="J3" s="192"/>
      <c r="K3" s="13"/>
      <c r="L3" s="13"/>
      <c r="P3" s="313" t="s">
        <v>2</v>
      </c>
      <c r="Q3" s="220"/>
    </row>
    <row r="4" spans="1:17" ht="19.5" customHeight="1">
      <c r="A4" s="195" t="s">
        <v>513</v>
      </c>
      <c r="B4" s="195" t="s">
        <v>373</v>
      </c>
      <c r="C4" s="195"/>
      <c r="D4" s="314"/>
      <c r="E4" s="315" t="s">
        <v>514</v>
      </c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</row>
    <row r="5" spans="1:17" ht="40.5" customHeight="1">
      <c r="A5" s="195"/>
      <c r="B5" s="6" t="s">
        <v>29</v>
      </c>
      <c r="C5" s="5" t="s">
        <v>32</v>
      </c>
      <c r="D5" s="32" t="s">
        <v>515</v>
      </c>
      <c r="E5" s="33" t="s">
        <v>516</v>
      </c>
      <c r="F5" s="33" t="s">
        <v>517</v>
      </c>
      <c r="G5" s="33" t="s">
        <v>518</v>
      </c>
      <c r="H5" s="33" t="s">
        <v>519</v>
      </c>
      <c r="I5" s="33" t="s">
        <v>520</v>
      </c>
      <c r="J5" s="33" t="s">
        <v>521</v>
      </c>
      <c r="K5" s="33" t="s">
        <v>522</v>
      </c>
      <c r="L5" s="33" t="s">
        <v>523</v>
      </c>
      <c r="M5" s="33" t="s">
        <v>524</v>
      </c>
      <c r="N5" s="33" t="s">
        <v>525</v>
      </c>
      <c r="O5" s="33" t="s">
        <v>526</v>
      </c>
      <c r="P5" s="33" t="s">
        <v>527</v>
      </c>
      <c r="Q5" s="33" t="s">
        <v>528</v>
      </c>
    </row>
    <row r="6" spans="1:17" ht="19.5" customHeight="1">
      <c r="A6" s="34">
        <v>1</v>
      </c>
      <c r="B6" s="34">
        <v>2</v>
      </c>
      <c r="C6" s="34">
        <v>3</v>
      </c>
      <c r="D6" s="6">
        <v>4</v>
      </c>
      <c r="E6" s="25">
        <v>5</v>
      </c>
      <c r="F6" s="34">
        <v>6</v>
      </c>
      <c r="G6" s="25">
        <v>7</v>
      </c>
      <c r="H6" s="35">
        <v>8</v>
      </c>
      <c r="I6" s="25">
        <v>9</v>
      </c>
      <c r="J6" s="25">
        <v>10</v>
      </c>
      <c r="K6" s="25">
        <v>11</v>
      </c>
      <c r="L6" s="35">
        <v>12</v>
      </c>
      <c r="M6" s="38">
        <v>13</v>
      </c>
      <c r="N6" s="39">
        <v>14</v>
      </c>
      <c r="O6" s="40">
        <v>15</v>
      </c>
      <c r="P6" s="38">
        <v>16</v>
      </c>
      <c r="Q6" s="39">
        <v>17</v>
      </c>
    </row>
    <row r="7" spans="1:17" ht="18.75" customHeight="1">
      <c r="A7" s="36"/>
      <c r="B7" s="11"/>
      <c r="C7" s="11"/>
      <c r="D7" s="11"/>
      <c r="E7" s="11"/>
      <c r="F7" s="11"/>
      <c r="G7" s="11"/>
      <c r="H7" s="11"/>
      <c r="I7" s="11"/>
      <c r="J7" s="11"/>
      <c r="K7" s="11"/>
      <c r="L7" s="41"/>
      <c r="M7" s="42"/>
      <c r="N7" s="42"/>
      <c r="O7" s="43"/>
      <c r="P7" s="43"/>
      <c r="Q7" s="43"/>
    </row>
    <row r="8" spans="1:17" ht="18.75" customHeight="1">
      <c r="A8" s="36"/>
      <c r="B8" s="11"/>
      <c r="C8" s="11"/>
      <c r="D8" s="11"/>
      <c r="E8" s="11"/>
      <c r="F8" s="11"/>
      <c r="G8" s="11"/>
      <c r="H8" s="11"/>
      <c r="I8" s="11"/>
      <c r="J8" s="11"/>
      <c r="K8" s="11"/>
      <c r="L8" s="41"/>
      <c r="M8" s="42"/>
      <c r="N8" s="42"/>
      <c r="O8" s="43"/>
      <c r="P8" s="43"/>
      <c r="Q8" s="43"/>
    </row>
    <row r="9" spans="1:17" ht="14.25" customHeight="1">
      <c r="D9" s="18" t="s">
        <v>529</v>
      </c>
    </row>
  </sheetData>
  <mergeCells count="6">
    <mergeCell ref="A2:N2"/>
    <mergeCell ref="A3:J3"/>
    <mergeCell ref="P3:Q3"/>
    <mergeCell ref="B4:D4"/>
    <mergeCell ref="E4:Q4"/>
    <mergeCell ref="A4:A5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8"/>
  <sheetViews>
    <sheetView showZeros="0" workbookViewId="0">
      <selection activeCell="D31" sqref="D31"/>
    </sheetView>
  </sheetViews>
  <sheetFormatPr defaultColWidth="9.125" defaultRowHeight="12" customHeight="1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spans="1:10" ht="12" customHeight="1">
      <c r="J1" s="27" t="s">
        <v>530</v>
      </c>
    </row>
    <row r="2" spans="1:10" ht="28.5" customHeight="1">
      <c r="A2" s="263" t="s">
        <v>531</v>
      </c>
      <c r="B2" s="189"/>
      <c r="C2" s="189"/>
      <c r="D2" s="189"/>
      <c r="E2" s="189"/>
      <c r="F2" s="241"/>
      <c r="G2" s="189"/>
      <c r="H2" s="241"/>
      <c r="I2" s="241"/>
      <c r="J2" s="189"/>
    </row>
    <row r="3" spans="1:10" ht="17.25" customHeight="1">
      <c r="A3" s="219" t="str">
        <f>"单位名称："&amp;"罗平县第一中学"</f>
        <v>单位名称：罗平县第一中学</v>
      </c>
      <c r="B3" s="220"/>
      <c r="C3" s="220"/>
      <c r="D3" s="220"/>
      <c r="E3" s="220"/>
      <c r="F3" s="220"/>
      <c r="G3" s="220"/>
      <c r="H3" s="220"/>
    </row>
    <row r="4" spans="1:10" ht="44.25" customHeight="1">
      <c r="A4" s="22" t="s">
        <v>439</v>
      </c>
      <c r="B4" s="22" t="s">
        <v>440</v>
      </c>
      <c r="C4" s="22" t="s">
        <v>441</v>
      </c>
      <c r="D4" s="22" t="s">
        <v>442</v>
      </c>
      <c r="E4" s="22" t="s">
        <v>443</v>
      </c>
      <c r="F4" s="25" t="s">
        <v>444</v>
      </c>
      <c r="G4" s="22" t="s">
        <v>445</v>
      </c>
      <c r="H4" s="25" t="s">
        <v>446</v>
      </c>
      <c r="I4" s="25" t="s">
        <v>447</v>
      </c>
      <c r="J4" s="22" t="s">
        <v>448</v>
      </c>
    </row>
    <row r="5" spans="1:10" ht="14.25" customHeight="1">
      <c r="A5" s="22">
        <v>1</v>
      </c>
      <c r="B5" s="25">
        <v>2</v>
      </c>
      <c r="C5" s="26">
        <v>3</v>
      </c>
      <c r="D5" s="26">
        <v>4</v>
      </c>
      <c r="E5" s="26">
        <v>5</v>
      </c>
      <c r="F5" s="26">
        <v>6</v>
      </c>
      <c r="G5" s="25">
        <v>7</v>
      </c>
      <c r="H5" s="26">
        <v>8</v>
      </c>
      <c r="I5" s="25">
        <v>9</v>
      </c>
      <c r="J5" s="25">
        <v>10</v>
      </c>
    </row>
    <row r="6" spans="1:10" ht="27.75" customHeight="1">
      <c r="A6" s="9"/>
      <c r="B6" s="10"/>
      <c r="C6" s="10"/>
      <c r="D6" s="10"/>
      <c r="E6" s="10"/>
      <c r="F6" s="10"/>
      <c r="G6" s="10"/>
      <c r="H6" s="10"/>
      <c r="I6" s="10"/>
      <c r="J6" s="10"/>
    </row>
    <row r="7" spans="1:10" ht="26.25" customHeight="1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ht="22.5" customHeight="1">
      <c r="A8" s="18" t="s">
        <v>529</v>
      </c>
    </row>
  </sheetData>
  <mergeCells count="2">
    <mergeCell ref="A2:J2"/>
    <mergeCell ref="A3:H3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H9"/>
  <sheetViews>
    <sheetView showZeros="0" workbookViewId="0">
      <selection activeCell="G13" sqref="G13"/>
    </sheetView>
  </sheetViews>
  <sheetFormatPr defaultColWidth="9.125" defaultRowHeight="12" customHeight="1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spans="1:8" ht="14.25" customHeight="1">
      <c r="H1" s="21" t="s">
        <v>532</v>
      </c>
    </row>
    <row r="2" spans="1:8" ht="28.5" customHeight="1">
      <c r="A2" s="284" t="s">
        <v>533</v>
      </c>
      <c r="B2" s="163"/>
      <c r="C2" s="163"/>
      <c r="D2" s="163"/>
      <c r="E2" s="163"/>
      <c r="F2" s="163"/>
      <c r="G2" s="163"/>
      <c r="H2" s="163"/>
    </row>
    <row r="3" spans="1:8" ht="13.5" customHeight="1">
      <c r="A3" s="165" t="str">
        <f>"单位名称："&amp;"罗平县第一中学"</f>
        <v>单位名称：罗平县第一中学</v>
      </c>
      <c r="B3" s="229"/>
      <c r="C3" s="220"/>
    </row>
    <row r="4" spans="1:8" ht="18" customHeight="1">
      <c r="A4" s="296" t="s">
        <v>482</v>
      </c>
      <c r="B4" s="296" t="s">
        <v>534</v>
      </c>
      <c r="C4" s="296" t="s">
        <v>535</v>
      </c>
      <c r="D4" s="296" t="s">
        <v>536</v>
      </c>
      <c r="E4" s="296" t="s">
        <v>537</v>
      </c>
      <c r="F4" s="316" t="s">
        <v>538</v>
      </c>
      <c r="G4" s="285"/>
      <c r="H4" s="288"/>
    </row>
    <row r="5" spans="1:8" ht="18" customHeight="1">
      <c r="A5" s="298"/>
      <c r="B5" s="298"/>
      <c r="C5" s="298"/>
      <c r="D5" s="298"/>
      <c r="E5" s="298"/>
      <c r="F5" s="22" t="s">
        <v>494</v>
      </c>
      <c r="G5" s="22" t="s">
        <v>539</v>
      </c>
      <c r="H5" s="22" t="s">
        <v>465</v>
      </c>
    </row>
    <row r="6" spans="1:8" ht="21" customHeight="1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</row>
    <row r="7" spans="1:8" ht="33" customHeight="1">
      <c r="A7" s="9"/>
      <c r="B7" s="9"/>
      <c r="C7" s="9"/>
      <c r="D7" s="9"/>
      <c r="E7" s="9"/>
      <c r="F7" s="9"/>
      <c r="G7" s="11"/>
      <c r="H7" s="11"/>
    </row>
    <row r="8" spans="1:8" ht="24" customHeight="1">
      <c r="A8" s="23" t="s">
        <v>29</v>
      </c>
      <c r="B8" s="24"/>
      <c r="C8" s="24"/>
      <c r="D8" s="24"/>
      <c r="E8" s="24"/>
      <c r="F8" s="9"/>
      <c r="G8" s="11"/>
      <c r="H8" s="11"/>
    </row>
    <row r="9" spans="1:8" ht="19.5" customHeight="1">
      <c r="A9" s="18" t="s">
        <v>540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11"/>
  <sheetViews>
    <sheetView showZeros="0" workbookViewId="0">
      <selection activeCell="A22" sqref="A22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spans="1:11" ht="13.5" customHeight="1">
      <c r="D1" s="12"/>
      <c r="E1" s="12"/>
      <c r="F1" s="12"/>
      <c r="G1" s="12"/>
      <c r="K1" s="19" t="s">
        <v>541</v>
      </c>
    </row>
    <row r="2" spans="1:11" ht="27.75" customHeight="1">
      <c r="A2" s="163" t="s">
        <v>542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ht="13.5" customHeight="1">
      <c r="A3" s="219" t="str">
        <f>"单位名称："&amp;"罗平县第一中学"</f>
        <v>单位名称：罗平县第一中学</v>
      </c>
      <c r="B3" s="229"/>
      <c r="C3" s="229"/>
      <c r="D3" s="229"/>
      <c r="E3" s="229"/>
      <c r="F3" s="229"/>
      <c r="G3" s="229"/>
      <c r="H3" s="13"/>
      <c r="I3" s="13"/>
      <c r="J3" s="13"/>
      <c r="K3" s="151" t="s">
        <v>2</v>
      </c>
    </row>
    <row r="4" spans="1:11" ht="21.75" customHeight="1">
      <c r="A4" s="320" t="s">
        <v>426</v>
      </c>
      <c r="B4" s="320" t="s">
        <v>368</v>
      </c>
      <c r="C4" s="320" t="s">
        <v>366</v>
      </c>
      <c r="D4" s="296" t="s">
        <v>369</v>
      </c>
      <c r="E4" s="296" t="s">
        <v>370</v>
      </c>
      <c r="F4" s="296" t="s">
        <v>427</v>
      </c>
      <c r="G4" s="296" t="s">
        <v>428</v>
      </c>
      <c r="H4" s="323" t="s">
        <v>29</v>
      </c>
      <c r="I4" s="275" t="s">
        <v>543</v>
      </c>
      <c r="J4" s="276"/>
      <c r="K4" s="277"/>
    </row>
    <row r="5" spans="1:11" ht="21.75" customHeight="1">
      <c r="A5" s="321"/>
      <c r="B5" s="321"/>
      <c r="C5" s="321"/>
      <c r="D5" s="297"/>
      <c r="E5" s="297"/>
      <c r="F5" s="297"/>
      <c r="G5" s="297"/>
      <c r="H5" s="324"/>
      <c r="I5" s="296" t="s">
        <v>32</v>
      </c>
      <c r="J5" s="296" t="s">
        <v>33</v>
      </c>
      <c r="K5" s="296" t="s">
        <v>34</v>
      </c>
    </row>
    <row r="6" spans="1:11" ht="40.5" customHeight="1">
      <c r="A6" s="322"/>
      <c r="B6" s="322"/>
      <c r="C6" s="322"/>
      <c r="D6" s="298"/>
      <c r="E6" s="298"/>
      <c r="F6" s="298"/>
      <c r="G6" s="298"/>
      <c r="H6" s="325"/>
      <c r="I6" s="298" t="s">
        <v>31</v>
      </c>
      <c r="J6" s="298"/>
      <c r="K6" s="298"/>
    </row>
    <row r="7" spans="1:11" ht="1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8">
        <v>10</v>
      </c>
      <c r="K7" s="8">
        <v>11</v>
      </c>
    </row>
    <row r="8" spans="1:11" ht="18.75" customHeight="1">
      <c r="A8" s="17"/>
      <c r="B8" s="9"/>
      <c r="C8" s="17"/>
      <c r="D8" s="17"/>
      <c r="E8" s="17"/>
      <c r="F8" s="17"/>
      <c r="G8" s="17"/>
      <c r="H8" s="11"/>
      <c r="I8" s="11"/>
      <c r="J8" s="11"/>
      <c r="K8" s="11"/>
    </row>
    <row r="9" spans="1:11" ht="18.75" customHeight="1">
      <c r="A9" s="9"/>
      <c r="B9" s="9"/>
      <c r="C9" s="9"/>
      <c r="D9" s="9"/>
      <c r="E9" s="9"/>
      <c r="F9" s="9"/>
      <c r="G9" s="9"/>
      <c r="H9" s="11"/>
      <c r="I9" s="11"/>
      <c r="J9" s="11"/>
      <c r="K9" s="11"/>
    </row>
    <row r="10" spans="1:11" ht="18.75" customHeight="1">
      <c r="A10" s="317" t="s">
        <v>91</v>
      </c>
      <c r="B10" s="318"/>
      <c r="C10" s="318"/>
      <c r="D10" s="318"/>
      <c r="E10" s="318"/>
      <c r="F10" s="318"/>
      <c r="G10" s="319"/>
      <c r="H10" s="11"/>
      <c r="I10" s="11"/>
      <c r="J10" s="11"/>
      <c r="K10" s="11"/>
    </row>
    <row r="11" spans="1:11" ht="14.25" customHeight="1">
      <c r="A11" s="18" t="s">
        <v>544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9"/>
  <sheetViews>
    <sheetView showZeros="0" topLeftCell="M1" workbookViewId="0">
      <selection activeCell="B7" sqref="B7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spans="1:20" ht="14.25" customHeight="1">
      <c r="I1" s="45"/>
      <c r="O1" s="45"/>
      <c r="P1" s="45"/>
      <c r="Q1" s="45"/>
      <c r="R1" s="45"/>
      <c r="S1" s="160" t="s">
        <v>24</v>
      </c>
      <c r="T1" s="161" t="s">
        <v>24</v>
      </c>
    </row>
    <row r="2" spans="1:20" ht="36" customHeight="1">
      <c r="A2" s="162" t="s">
        <v>25</v>
      </c>
      <c r="B2" s="163"/>
      <c r="C2" s="163"/>
      <c r="D2" s="163"/>
      <c r="E2" s="163"/>
      <c r="F2" s="163"/>
      <c r="G2" s="163"/>
      <c r="H2" s="163"/>
      <c r="I2" s="164"/>
      <c r="J2" s="163"/>
      <c r="K2" s="163"/>
      <c r="L2" s="163"/>
      <c r="M2" s="163"/>
      <c r="N2" s="163"/>
      <c r="O2" s="164"/>
      <c r="P2" s="164"/>
      <c r="Q2" s="164"/>
      <c r="R2" s="164"/>
      <c r="S2" s="163"/>
      <c r="T2" s="164"/>
    </row>
    <row r="3" spans="1:20" ht="20.25" customHeight="1">
      <c r="A3" s="165" t="str">
        <f>"单位名称："&amp;"罗平县第一中学"</f>
        <v>单位名称：罗平县第一中学</v>
      </c>
      <c r="B3" s="166"/>
      <c r="C3" s="166"/>
      <c r="D3" s="166"/>
      <c r="E3" s="13"/>
      <c r="F3" s="13"/>
      <c r="G3" s="13"/>
      <c r="H3" s="13"/>
      <c r="I3" s="31"/>
      <c r="J3" s="13"/>
      <c r="K3" s="13"/>
      <c r="L3" s="13"/>
      <c r="M3" s="13"/>
      <c r="N3" s="13"/>
      <c r="O3" s="31"/>
      <c r="P3" s="31"/>
      <c r="Q3" s="31"/>
      <c r="R3" s="31"/>
      <c r="S3" s="167" t="s">
        <v>2</v>
      </c>
      <c r="T3" s="168" t="s">
        <v>26</v>
      </c>
    </row>
    <row r="4" spans="1:20" ht="18.75" customHeight="1">
      <c r="A4" s="179" t="s">
        <v>27</v>
      </c>
      <c r="B4" s="182" t="s">
        <v>28</v>
      </c>
      <c r="C4" s="182" t="s">
        <v>29</v>
      </c>
      <c r="D4" s="169" t="s">
        <v>30</v>
      </c>
      <c r="E4" s="170"/>
      <c r="F4" s="170"/>
      <c r="G4" s="170"/>
      <c r="H4" s="170"/>
      <c r="I4" s="171"/>
      <c r="J4" s="170"/>
      <c r="K4" s="170"/>
      <c r="L4" s="170"/>
      <c r="M4" s="170"/>
      <c r="N4" s="172"/>
      <c r="O4" s="169" t="s">
        <v>20</v>
      </c>
      <c r="P4" s="169"/>
      <c r="Q4" s="169"/>
      <c r="R4" s="169"/>
      <c r="S4" s="170"/>
      <c r="T4" s="173"/>
    </row>
    <row r="5" spans="1:20" ht="24.75" customHeight="1">
      <c r="A5" s="180"/>
      <c r="B5" s="183"/>
      <c r="C5" s="183"/>
      <c r="D5" s="183" t="s">
        <v>31</v>
      </c>
      <c r="E5" s="183" t="s">
        <v>32</v>
      </c>
      <c r="F5" s="183" t="s">
        <v>33</v>
      </c>
      <c r="G5" s="183" t="s">
        <v>34</v>
      </c>
      <c r="H5" s="183" t="s">
        <v>35</v>
      </c>
      <c r="I5" s="174" t="s">
        <v>36</v>
      </c>
      <c r="J5" s="175"/>
      <c r="K5" s="175"/>
      <c r="L5" s="175"/>
      <c r="M5" s="175"/>
      <c r="N5" s="176"/>
      <c r="O5" s="185" t="s">
        <v>31</v>
      </c>
      <c r="P5" s="185" t="s">
        <v>32</v>
      </c>
      <c r="Q5" s="179" t="s">
        <v>33</v>
      </c>
      <c r="R5" s="182" t="s">
        <v>34</v>
      </c>
      <c r="S5" s="188" t="s">
        <v>35</v>
      </c>
      <c r="T5" s="182" t="s">
        <v>36</v>
      </c>
    </row>
    <row r="6" spans="1:20" ht="24.75" customHeight="1">
      <c r="A6" s="181"/>
      <c r="B6" s="184"/>
      <c r="C6" s="184"/>
      <c r="D6" s="184"/>
      <c r="E6" s="184"/>
      <c r="F6" s="184"/>
      <c r="G6" s="184"/>
      <c r="H6" s="184"/>
      <c r="I6" s="8" t="s">
        <v>31</v>
      </c>
      <c r="J6" s="138" t="s">
        <v>37</v>
      </c>
      <c r="K6" s="138" t="s">
        <v>38</v>
      </c>
      <c r="L6" s="138" t="s">
        <v>39</v>
      </c>
      <c r="M6" s="138" t="s">
        <v>40</v>
      </c>
      <c r="N6" s="138" t="s">
        <v>41</v>
      </c>
      <c r="O6" s="186"/>
      <c r="P6" s="186"/>
      <c r="Q6" s="187"/>
      <c r="R6" s="186"/>
      <c r="S6" s="184"/>
      <c r="T6" s="184"/>
    </row>
    <row r="7" spans="1:20" ht="16.5" customHeight="1">
      <c r="A7" s="135">
        <v>1</v>
      </c>
      <c r="B7" s="7">
        <v>2</v>
      </c>
      <c r="C7" s="7">
        <v>3</v>
      </c>
      <c r="D7" s="7">
        <v>4</v>
      </c>
      <c r="E7" s="136">
        <v>5</v>
      </c>
      <c r="F7" s="137">
        <v>6</v>
      </c>
      <c r="G7" s="137">
        <v>7</v>
      </c>
      <c r="H7" s="136">
        <v>8</v>
      </c>
      <c r="I7" s="136">
        <v>9</v>
      </c>
      <c r="J7" s="137">
        <v>10</v>
      </c>
      <c r="K7" s="137">
        <v>11</v>
      </c>
      <c r="L7" s="136">
        <v>12</v>
      </c>
      <c r="M7" s="136">
        <v>13</v>
      </c>
      <c r="N7" s="137">
        <v>14</v>
      </c>
      <c r="O7" s="137">
        <v>15</v>
      </c>
      <c r="P7" s="136">
        <v>16</v>
      </c>
      <c r="Q7" s="139">
        <v>17</v>
      </c>
      <c r="R7" s="140">
        <v>18</v>
      </c>
      <c r="S7" s="140">
        <v>19</v>
      </c>
      <c r="T7" s="140">
        <v>20</v>
      </c>
    </row>
    <row r="8" spans="1:20" ht="16.5" customHeight="1">
      <c r="A8" s="9" t="s">
        <v>42</v>
      </c>
      <c r="B8" s="9" t="s">
        <v>43</v>
      </c>
      <c r="C8" s="11">
        <v>3474.2240419999998</v>
      </c>
      <c r="D8" s="11">
        <v>3474.2240419999998</v>
      </c>
      <c r="E8" s="11">
        <v>3099.2240419999998</v>
      </c>
      <c r="F8" s="11"/>
      <c r="G8" s="11"/>
      <c r="H8" s="11">
        <v>335</v>
      </c>
      <c r="I8" s="11">
        <v>40</v>
      </c>
      <c r="J8" s="11"/>
      <c r="K8" s="11"/>
      <c r="L8" s="11"/>
      <c r="M8" s="11"/>
      <c r="N8" s="11">
        <v>40</v>
      </c>
      <c r="O8" s="11"/>
      <c r="P8" s="11"/>
      <c r="Q8" s="11"/>
      <c r="R8" s="11"/>
      <c r="S8" s="11"/>
      <c r="T8" s="11"/>
    </row>
    <row r="9" spans="1:20" ht="12.75" customHeight="1">
      <c r="A9" s="177" t="s">
        <v>29</v>
      </c>
      <c r="B9" s="178"/>
      <c r="C9" s="11">
        <v>3474.2240419999998</v>
      </c>
      <c r="D9" s="11">
        <v>3474.2240419999998</v>
      </c>
      <c r="E9" s="11">
        <v>3099.2240419999998</v>
      </c>
      <c r="F9" s="11"/>
      <c r="G9" s="11"/>
      <c r="H9" s="11">
        <v>335</v>
      </c>
      <c r="I9" s="11">
        <v>40</v>
      </c>
      <c r="J9" s="11"/>
      <c r="K9" s="11"/>
      <c r="L9" s="11"/>
      <c r="M9" s="11"/>
      <c r="N9" s="11">
        <v>40</v>
      </c>
      <c r="O9" s="11"/>
      <c r="P9" s="11"/>
      <c r="Q9" s="11"/>
      <c r="R9" s="11"/>
      <c r="S9" s="11"/>
      <c r="T9" s="11"/>
    </row>
  </sheetData>
  <mergeCells count="22">
    <mergeCell ref="T5:T6"/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S1:T1"/>
    <mergeCell ref="A2:T2"/>
    <mergeCell ref="A3:D3"/>
    <mergeCell ref="S3:T3"/>
    <mergeCell ref="D4:N4"/>
    <mergeCell ref="O4:T4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10"/>
  <sheetViews>
    <sheetView showZeros="0" workbookViewId="0">
      <selection activeCell="F8" sqref="F8:F10"/>
    </sheetView>
  </sheetViews>
  <sheetFormatPr defaultColWidth="9.125" defaultRowHeight="14.25" customHeight="1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spans="1:7" ht="13.5" customHeight="1">
      <c r="D1" s="1"/>
      <c r="G1" s="2" t="s">
        <v>545</v>
      </c>
    </row>
    <row r="2" spans="1:7" ht="27.75" customHeight="1">
      <c r="A2" s="189" t="s">
        <v>546</v>
      </c>
      <c r="B2" s="189"/>
      <c r="C2" s="189"/>
      <c r="D2" s="189"/>
      <c r="E2" s="189"/>
      <c r="F2" s="189"/>
      <c r="G2" s="189"/>
    </row>
    <row r="3" spans="1:7" ht="13.5" customHeight="1">
      <c r="A3" s="219" t="str">
        <f>"单位名称："&amp;"罗平县第一中学"</f>
        <v>单位名称：罗平县第一中学</v>
      </c>
      <c r="B3" s="255"/>
      <c r="C3" s="255"/>
      <c r="D3" s="255"/>
      <c r="E3" s="4"/>
      <c r="F3" s="4"/>
      <c r="G3" s="151" t="s">
        <v>2</v>
      </c>
    </row>
    <row r="4" spans="1:7" ht="21.75" customHeight="1">
      <c r="A4" s="259" t="s">
        <v>366</v>
      </c>
      <c r="B4" s="259" t="s">
        <v>426</v>
      </c>
      <c r="C4" s="259" t="s">
        <v>368</v>
      </c>
      <c r="D4" s="240" t="s">
        <v>547</v>
      </c>
      <c r="E4" s="195" t="s">
        <v>32</v>
      </c>
      <c r="F4" s="195"/>
      <c r="G4" s="195"/>
    </row>
    <row r="5" spans="1:7" ht="21.75" customHeight="1">
      <c r="A5" s="259"/>
      <c r="B5" s="259"/>
      <c r="C5" s="259"/>
      <c r="D5" s="240"/>
      <c r="E5" s="195" t="s">
        <v>548</v>
      </c>
      <c r="F5" s="240" t="s">
        <v>549</v>
      </c>
      <c r="G5" s="240" t="s">
        <v>550</v>
      </c>
    </row>
    <row r="6" spans="1:7" ht="40.5" customHeight="1">
      <c r="A6" s="259"/>
      <c r="B6" s="259"/>
      <c r="C6" s="259"/>
      <c r="D6" s="240"/>
      <c r="E6" s="195"/>
      <c r="F6" s="240" t="s">
        <v>31</v>
      </c>
      <c r="G6" s="240"/>
    </row>
    <row r="7" spans="1:7" ht="15.75" customHeight="1">
      <c r="A7" s="7">
        <v>1</v>
      </c>
      <c r="B7" s="7">
        <v>2</v>
      </c>
      <c r="C7" s="7">
        <v>3</v>
      </c>
      <c r="D7" s="7">
        <v>4</v>
      </c>
      <c r="E7" s="7">
        <v>8</v>
      </c>
      <c r="F7" s="7">
        <v>9</v>
      </c>
      <c r="G7" s="8">
        <v>10</v>
      </c>
    </row>
    <row r="8" spans="1:7" ht="26.25" customHeight="1">
      <c r="A8" s="9" t="s">
        <v>43</v>
      </c>
      <c r="B8" s="10"/>
      <c r="C8" s="10"/>
      <c r="D8" s="10"/>
      <c r="E8" s="11">
        <v>8.2523999999999997</v>
      </c>
      <c r="F8" s="11"/>
      <c r="G8" s="11"/>
    </row>
    <row r="9" spans="1:7" ht="24.75" customHeight="1">
      <c r="A9" s="10"/>
      <c r="B9" s="9" t="s">
        <v>551</v>
      </c>
      <c r="C9" s="9" t="s">
        <v>421</v>
      </c>
      <c r="D9" s="9" t="s">
        <v>552</v>
      </c>
      <c r="E9" s="11">
        <v>8.2523999999999997</v>
      </c>
      <c r="F9" s="11"/>
      <c r="G9" s="11"/>
    </row>
    <row r="10" spans="1:7" ht="18.75" customHeight="1">
      <c r="A10" s="326" t="s">
        <v>29</v>
      </c>
      <c r="B10" s="327" t="s">
        <v>553</v>
      </c>
      <c r="C10" s="327"/>
      <c r="D10" s="328"/>
      <c r="E10" s="11">
        <v>8.2523999999999997</v>
      </c>
      <c r="F10" s="11"/>
      <c r="G10" s="1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32" type="noConversion"/>
  <pageMargins left="0.75" right="0.75" top="1" bottom="1" header="0.5" footer="0.5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Q24"/>
  <sheetViews>
    <sheetView showZeros="0" topLeftCell="Q1" workbookViewId="0">
      <selection activeCell="B7" sqref="B7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spans="1:17" ht="15.75" customHeight="1">
      <c r="Q1" s="21" t="s">
        <v>44</v>
      </c>
    </row>
    <row r="2" spans="1:17" ht="28.5" customHeight="1">
      <c r="A2" s="189" t="s">
        <v>45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17" ht="15" customHeight="1">
      <c r="A3" s="190" t="str">
        <f>"单位名称："&amp;"罗平县第一中学"</f>
        <v>单位名称：罗平县第一中学</v>
      </c>
      <c r="B3" s="191"/>
      <c r="C3" s="192"/>
      <c r="D3" s="193"/>
      <c r="E3" s="192"/>
      <c r="F3" s="193"/>
      <c r="G3" s="192"/>
      <c r="H3" s="193"/>
      <c r="I3" s="193"/>
      <c r="J3" s="193"/>
      <c r="K3" s="192"/>
      <c r="L3" s="193"/>
      <c r="M3" s="192"/>
      <c r="N3" s="192"/>
      <c r="O3" s="4"/>
      <c r="P3" s="4"/>
      <c r="Q3" s="145" t="s">
        <v>2</v>
      </c>
    </row>
    <row r="4" spans="1:17" ht="17.25" customHeight="1">
      <c r="A4" s="200" t="s">
        <v>46</v>
      </c>
      <c r="B4" s="201" t="s">
        <v>47</v>
      </c>
      <c r="C4" s="203" t="s">
        <v>29</v>
      </c>
      <c r="D4" s="194" t="s">
        <v>48</v>
      </c>
      <c r="E4" s="195"/>
      <c r="F4" s="194" t="s">
        <v>49</v>
      </c>
      <c r="G4" s="195"/>
      <c r="H4" s="204" t="s">
        <v>32</v>
      </c>
      <c r="I4" s="199" t="s">
        <v>33</v>
      </c>
      <c r="J4" s="201" t="s">
        <v>50</v>
      </c>
      <c r="K4" s="205" t="s">
        <v>34</v>
      </c>
      <c r="L4" s="194" t="s">
        <v>36</v>
      </c>
      <c r="M4" s="196"/>
      <c r="N4" s="196"/>
      <c r="O4" s="196"/>
      <c r="P4" s="196"/>
      <c r="Q4" s="197"/>
    </row>
    <row r="5" spans="1:17" ht="26.25" customHeight="1">
      <c r="A5" s="195"/>
      <c r="B5" s="202"/>
      <c r="C5" s="202"/>
      <c r="D5" s="128" t="s">
        <v>29</v>
      </c>
      <c r="E5" s="128" t="s">
        <v>51</v>
      </c>
      <c r="F5" s="128" t="s">
        <v>29</v>
      </c>
      <c r="G5" s="129" t="s">
        <v>51</v>
      </c>
      <c r="H5" s="202"/>
      <c r="I5" s="202"/>
      <c r="J5" s="202"/>
      <c r="K5" s="206"/>
      <c r="L5" s="128" t="s">
        <v>31</v>
      </c>
      <c r="M5" s="132" t="s">
        <v>52</v>
      </c>
      <c r="N5" s="132" t="s">
        <v>53</v>
      </c>
      <c r="O5" s="132" t="s">
        <v>54</v>
      </c>
      <c r="P5" s="132" t="s">
        <v>55</v>
      </c>
      <c r="Q5" s="132" t="s">
        <v>56</v>
      </c>
    </row>
    <row r="6" spans="1:17" ht="16.5" customHeight="1">
      <c r="A6" s="6">
        <v>1</v>
      </c>
      <c r="B6" s="128">
        <v>2</v>
      </c>
      <c r="C6" s="128">
        <v>3</v>
      </c>
      <c r="D6" s="128">
        <v>4</v>
      </c>
      <c r="E6" s="130">
        <v>5</v>
      </c>
      <c r="F6" s="131">
        <v>6</v>
      </c>
      <c r="G6" s="130">
        <v>7</v>
      </c>
      <c r="H6" s="131">
        <v>8</v>
      </c>
      <c r="I6" s="130">
        <v>9</v>
      </c>
      <c r="J6" s="130">
        <v>10</v>
      </c>
      <c r="K6" s="130">
        <v>11</v>
      </c>
      <c r="L6" s="130">
        <v>12</v>
      </c>
      <c r="M6" s="133">
        <v>13</v>
      </c>
      <c r="N6" s="134">
        <v>14</v>
      </c>
      <c r="O6" s="134">
        <v>15</v>
      </c>
      <c r="P6" s="134">
        <v>16</v>
      </c>
      <c r="Q6" s="134">
        <v>17</v>
      </c>
    </row>
    <row r="7" spans="1:17" ht="19.5" customHeight="1">
      <c r="A7" s="9" t="s">
        <v>57</v>
      </c>
      <c r="B7" s="9" t="s">
        <v>58</v>
      </c>
      <c r="C7" s="11">
        <v>2495.6918540000001</v>
      </c>
      <c r="D7" s="11">
        <v>2120.6918540000001</v>
      </c>
      <c r="E7" s="11">
        <v>2120.6918540000001</v>
      </c>
      <c r="F7" s="11">
        <v>375</v>
      </c>
      <c r="G7" s="11"/>
      <c r="H7" s="11">
        <v>2120.6918540000001</v>
      </c>
      <c r="I7" s="11"/>
      <c r="J7" s="11">
        <v>335</v>
      </c>
      <c r="K7" s="11"/>
      <c r="L7" s="11">
        <v>40</v>
      </c>
      <c r="M7" s="11"/>
      <c r="N7" s="11"/>
      <c r="O7" s="11"/>
      <c r="P7" s="11"/>
      <c r="Q7" s="11">
        <v>40</v>
      </c>
    </row>
    <row r="8" spans="1:17" ht="19.5" customHeight="1">
      <c r="A8" s="86" t="s">
        <v>59</v>
      </c>
      <c r="B8" s="86" t="s">
        <v>60</v>
      </c>
      <c r="C8" s="11">
        <v>2495.6918540000001</v>
      </c>
      <c r="D8" s="11">
        <v>2120.6918540000001</v>
      </c>
      <c r="E8" s="11">
        <v>2120.6918540000001</v>
      </c>
      <c r="F8" s="11">
        <v>375</v>
      </c>
      <c r="G8" s="11"/>
      <c r="H8" s="11">
        <v>2120.6918540000001</v>
      </c>
      <c r="I8" s="11"/>
      <c r="J8" s="11">
        <v>335</v>
      </c>
      <c r="K8" s="11"/>
      <c r="L8" s="11">
        <v>40</v>
      </c>
      <c r="M8" s="11"/>
      <c r="N8" s="11"/>
      <c r="O8" s="11"/>
      <c r="P8" s="11"/>
      <c r="Q8" s="11">
        <v>40</v>
      </c>
    </row>
    <row r="9" spans="1:17" ht="19.5" customHeight="1">
      <c r="A9" s="105" t="s">
        <v>61</v>
      </c>
      <c r="B9" s="105" t="s">
        <v>62</v>
      </c>
      <c r="C9" s="11">
        <v>2495.6918540000001</v>
      </c>
      <c r="D9" s="11">
        <v>2120.6918540000001</v>
      </c>
      <c r="E9" s="11">
        <v>2120.6918540000001</v>
      </c>
      <c r="F9" s="11">
        <v>375</v>
      </c>
      <c r="G9" s="11"/>
      <c r="H9" s="11">
        <v>2120.6918540000001</v>
      </c>
      <c r="I9" s="11"/>
      <c r="J9" s="11">
        <v>335</v>
      </c>
      <c r="K9" s="11"/>
      <c r="L9" s="11">
        <v>40</v>
      </c>
      <c r="M9" s="11"/>
      <c r="N9" s="11"/>
      <c r="O9" s="11"/>
      <c r="P9" s="11"/>
      <c r="Q9" s="11">
        <v>40</v>
      </c>
    </row>
    <row r="10" spans="1:17" ht="19.5" customHeight="1">
      <c r="A10" s="9" t="s">
        <v>63</v>
      </c>
      <c r="B10" s="9" t="s">
        <v>64</v>
      </c>
      <c r="C10" s="11">
        <v>638.29765499999996</v>
      </c>
      <c r="D10" s="11">
        <v>638.29765499999996</v>
      </c>
      <c r="E10" s="11">
        <v>638.29765499999996</v>
      </c>
      <c r="F10" s="11"/>
      <c r="G10" s="11"/>
      <c r="H10" s="11">
        <v>638.29765499999996</v>
      </c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19.5" customHeight="1">
      <c r="A11" s="86" t="s">
        <v>65</v>
      </c>
      <c r="B11" s="86" t="s">
        <v>66</v>
      </c>
      <c r="C11" s="11">
        <v>630.045255</v>
      </c>
      <c r="D11" s="11">
        <v>630.045255</v>
      </c>
      <c r="E11" s="11">
        <v>630.045255</v>
      </c>
      <c r="F11" s="11"/>
      <c r="G11" s="11"/>
      <c r="H11" s="11">
        <v>630.045255</v>
      </c>
      <c r="I11" s="11"/>
      <c r="J11" s="11"/>
      <c r="K11" s="11"/>
      <c r="L11" s="11"/>
      <c r="M11" s="11"/>
      <c r="N11" s="11"/>
      <c r="O11" s="11"/>
      <c r="P11" s="11"/>
      <c r="Q11" s="11"/>
    </row>
    <row r="12" spans="1:17" ht="19.5" customHeight="1">
      <c r="A12" s="105" t="s">
        <v>67</v>
      </c>
      <c r="B12" s="105" t="s">
        <v>68</v>
      </c>
      <c r="C12" s="11">
        <v>133.27585999999999</v>
      </c>
      <c r="D12" s="11">
        <v>133.27585999999999</v>
      </c>
      <c r="E12" s="11">
        <v>133.27585999999999</v>
      </c>
      <c r="F12" s="11"/>
      <c r="G12" s="11"/>
      <c r="H12" s="11">
        <v>133.27585999999999</v>
      </c>
      <c r="I12" s="11"/>
      <c r="J12" s="11"/>
      <c r="K12" s="11"/>
      <c r="L12" s="11"/>
      <c r="M12" s="11"/>
      <c r="N12" s="11"/>
      <c r="O12" s="11"/>
      <c r="P12" s="11"/>
      <c r="Q12" s="11"/>
    </row>
    <row r="13" spans="1:17" ht="19.5" customHeight="1">
      <c r="A13" s="105" t="s">
        <v>69</v>
      </c>
      <c r="B13" s="105" t="s">
        <v>70</v>
      </c>
      <c r="C13" s="11">
        <v>331.179597</v>
      </c>
      <c r="D13" s="11">
        <v>331.179597</v>
      </c>
      <c r="E13" s="11">
        <v>331.179597</v>
      </c>
      <c r="F13" s="11"/>
      <c r="G13" s="11"/>
      <c r="H13" s="11">
        <v>331.179597</v>
      </c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19.5" customHeight="1">
      <c r="A14" s="105" t="s">
        <v>71</v>
      </c>
      <c r="B14" s="105" t="s">
        <v>72</v>
      </c>
      <c r="C14" s="11">
        <v>165.589798</v>
      </c>
      <c r="D14" s="11">
        <v>165.589798</v>
      </c>
      <c r="E14" s="11">
        <v>165.589798</v>
      </c>
      <c r="F14" s="11"/>
      <c r="G14" s="11"/>
      <c r="H14" s="11">
        <v>165.589798</v>
      </c>
      <c r="I14" s="11"/>
      <c r="J14" s="11"/>
      <c r="K14" s="11"/>
      <c r="L14" s="11"/>
      <c r="M14" s="11"/>
      <c r="N14" s="11"/>
      <c r="O14" s="11"/>
      <c r="P14" s="11"/>
      <c r="Q14" s="11"/>
    </row>
    <row r="15" spans="1:17" ht="19.5" customHeight="1">
      <c r="A15" s="86" t="s">
        <v>73</v>
      </c>
      <c r="B15" s="86" t="s">
        <v>74</v>
      </c>
      <c r="C15" s="11">
        <v>8.2523999999999997</v>
      </c>
      <c r="D15" s="11">
        <v>8.2523999999999997</v>
      </c>
      <c r="E15" s="11">
        <v>8.2523999999999997</v>
      </c>
      <c r="F15" s="11"/>
      <c r="G15" s="11"/>
      <c r="H15" s="11">
        <v>8.2523999999999997</v>
      </c>
      <c r="I15" s="11"/>
      <c r="J15" s="11"/>
      <c r="K15" s="11"/>
      <c r="L15" s="11"/>
      <c r="M15" s="11"/>
      <c r="N15" s="11"/>
      <c r="O15" s="11"/>
      <c r="P15" s="11"/>
      <c r="Q15" s="11"/>
    </row>
    <row r="16" spans="1:17" ht="19.5" customHeight="1">
      <c r="A16" s="105" t="s">
        <v>75</v>
      </c>
      <c r="B16" s="105" t="s">
        <v>76</v>
      </c>
      <c r="C16" s="11">
        <v>8.2523999999999997</v>
      </c>
      <c r="D16" s="11">
        <v>8.2523999999999997</v>
      </c>
      <c r="E16" s="11">
        <v>8.2523999999999997</v>
      </c>
      <c r="F16" s="11"/>
      <c r="G16" s="11"/>
      <c r="H16" s="11">
        <v>8.2523999999999997</v>
      </c>
      <c r="I16" s="11"/>
      <c r="J16" s="11"/>
      <c r="K16" s="11"/>
      <c r="L16" s="11"/>
      <c r="M16" s="11"/>
      <c r="N16" s="11"/>
      <c r="O16" s="11"/>
      <c r="P16" s="11"/>
      <c r="Q16" s="11"/>
    </row>
    <row r="17" spans="1:17" ht="19.5" customHeight="1">
      <c r="A17" s="9" t="s">
        <v>77</v>
      </c>
      <c r="B17" s="9" t="s">
        <v>78</v>
      </c>
      <c r="C17" s="11">
        <v>101.62489100000001</v>
      </c>
      <c r="D17" s="11">
        <v>101.62489100000001</v>
      </c>
      <c r="E17" s="11">
        <v>101.62489100000001</v>
      </c>
      <c r="F17" s="11"/>
      <c r="G17" s="11"/>
      <c r="H17" s="11">
        <v>101.62489100000001</v>
      </c>
      <c r="I17" s="11"/>
      <c r="J17" s="11"/>
      <c r="K17" s="11"/>
      <c r="L17" s="11"/>
      <c r="M17" s="11"/>
      <c r="N17" s="11"/>
      <c r="O17" s="11"/>
      <c r="P17" s="11"/>
      <c r="Q17" s="11"/>
    </row>
    <row r="18" spans="1:17" ht="19.5" customHeight="1">
      <c r="A18" s="86" t="s">
        <v>79</v>
      </c>
      <c r="B18" s="86" t="s">
        <v>80</v>
      </c>
      <c r="C18" s="11">
        <v>101.62489100000001</v>
      </c>
      <c r="D18" s="11">
        <v>101.62489100000001</v>
      </c>
      <c r="E18" s="11">
        <v>101.62489100000001</v>
      </c>
      <c r="F18" s="11"/>
      <c r="G18" s="11"/>
      <c r="H18" s="11">
        <v>101.62489100000001</v>
      </c>
      <c r="I18" s="11"/>
      <c r="J18" s="11"/>
      <c r="K18" s="11"/>
      <c r="L18" s="11"/>
      <c r="M18" s="11"/>
      <c r="N18" s="11"/>
      <c r="O18" s="11"/>
      <c r="P18" s="11"/>
      <c r="Q18" s="11"/>
    </row>
    <row r="19" spans="1:17" ht="19.5" customHeight="1">
      <c r="A19" s="105" t="s">
        <v>81</v>
      </c>
      <c r="B19" s="105" t="s">
        <v>82</v>
      </c>
      <c r="C19" s="11">
        <v>99.471637000000001</v>
      </c>
      <c r="D19" s="11">
        <v>99.471637000000001</v>
      </c>
      <c r="E19" s="11">
        <v>99.471637000000001</v>
      </c>
      <c r="F19" s="11"/>
      <c r="G19" s="11"/>
      <c r="H19" s="11">
        <v>99.471637000000001</v>
      </c>
      <c r="I19" s="11"/>
      <c r="J19" s="11"/>
      <c r="K19" s="11"/>
      <c r="L19" s="11"/>
      <c r="M19" s="11"/>
      <c r="N19" s="11"/>
      <c r="O19" s="11"/>
      <c r="P19" s="11"/>
      <c r="Q19" s="11"/>
    </row>
    <row r="20" spans="1:17" ht="19.5" customHeight="1">
      <c r="A20" s="105" t="s">
        <v>83</v>
      </c>
      <c r="B20" s="105" t="s">
        <v>84</v>
      </c>
      <c r="C20" s="11">
        <v>2.153254</v>
      </c>
      <c r="D20" s="11">
        <v>2.153254</v>
      </c>
      <c r="E20" s="11">
        <v>2.153254</v>
      </c>
      <c r="F20" s="11"/>
      <c r="G20" s="11"/>
      <c r="H20" s="11">
        <v>2.153254</v>
      </c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19.5" customHeight="1">
      <c r="A21" s="9" t="s">
        <v>85</v>
      </c>
      <c r="B21" s="9" t="s">
        <v>86</v>
      </c>
      <c r="C21" s="11">
        <v>238.60964200000001</v>
      </c>
      <c r="D21" s="11">
        <v>238.60964200000001</v>
      </c>
      <c r="E21" s="11">
        <v>238.60964200000001</v>
      </c>
      <c r="F21" s="11"/>
      <c r="G21" s="11"/>
      <c r="H21" s="11">
        <v>238.60964200000001</v>
      </c>
      <c r="I21" s="11"/>
      <c r="J21" s="11"/>
      <c r="K21" s="11"/>
      <c r="L21" s="11"/>
      <c r="M21" s="11"/>
      <c r="N21" s="11"/>
      <c r="O21" s="11"/>
      <c r="P21" s="11"/>
      <c r="Q21" s="11"/>
    </row>
    <row r="22" spans="1:17" ht="19.5" customHeight="1">
      <c r="A22" s="86" t="s">
        <v>87</v>
      </c>
      <c r="B22" s="86" t="s">
        <v>88</v>
      </c>
      <c r="C22" s="11">
        <v>238.60964200000001</v>
      </c>
      <c r="D22" s="11">
        <v>238.60964200000001</v>
      </c>
      <c r="E22" s="11">
        <v>238.60964200000001</v>
      </c>
      <c r="F22" s="11"/>
      <c r="G22" s="11"/>
      <c r="H22" s="11">
        <v>238.60964200000001</v>
      </c>
      <c r="I22" s="11"/>
      <c r="J22" s="11"/>
      <c r="K22" s="11"/>
      <c r="L22" s="11"/>
      <c r="M22" s="11"/>
      <c r="N22" s="11"/>
      <c r="O22" s="11"/>
      <c r="P22" s="11"/>
      <c r="Q22" s="11"/>
    </row>
    <row r="23" spans="1:17" ht="19.5" customHeight="1">
      <c r="A23" s="105" t="s">
        <v>89</v>
      </c>
      <c r="B23" s="105" t="s">
        <v>90</v>
      </c>
      <c r="C23" s="11">
        <v>238.60964200000001</v>
      </c>
      <c r="D23" s="11">
        <v>238.60964200000001</v>
      </c>
      <c r="E23" s="11">
        <v>238.60964200000001</v>
      </c>
      <c r="F23" s="11"/>
      <c r="G23" s="11"/>
      <c r="H23" s="11">
        <v>238.60964200000001</v>
      </c>
      <c r="I23" s="11"/>
      <c r="J23" s="11"/>
      <c r="K23" s="11"/>
      <c r="L23" s="11"/>
      <c r="M23" s="11"/>
      <c r="N23" s="11"/>
      <c r="O23" s="11"/>
      <c r="P23" s="11"/>
      <c r="Q23" s="11"/>
    </row>
    <row r="24" spans="1:17" ht="17.25" customHeight="1">
      <c r="A24" s="198" t="s">
        <v>91</v>
      </c>
      <c r="B24" s="199" t="s">
        <v>91</v>
      </c>
      <c r="C24" s="11">
        <v>3474.2240419999998</v>
      </c>
      <c r="D24" s="11">
        <v>3099.2240419999998</v>
      </c>
      <c r="E24" s="11">
        <v>3099.2240419999998</v>
      </c>
      <c r="F24" s="11">
        <v>375</v>
      </c>
      <c r="G24" s="11"/>
      <c r="H24" s="11">
        <v>3099.2240419999998</v>
      </c>
      <c r="I24" s="11"/>
      <c r="J24" s="11">
        <v>335</v>
      </c>
      <c r="K24" s="11"/>
      <c r="L24" s="11">
        <v>40</v>
      </c>
      <c r="M24" s="11"/>
      <c r="N24" s="11"/>
      <c r="O24" s="11"/>
      <c r="P24" s="11"/>
      <c r="Q24" s="11">
        <v>40</v>
      </c>
    </row>
  </sheetData>
  <mergeCells count="13">
    <mergeCell ref="A24:B24"/>
    <mergeCell ref="A4:A5"/>
    <mergeCell ref="B4:B5"/>
    <mergeCell ref="C4:C5"/>
    <mergeCell ref="H4:H5"/>
    <mergeCell ref="A2:Q2"/>
    <mergeCell ref="A3:N3"/>
    <mergeCell ref="D4:E4"/>
    <mergeCell ref="F4:G4"/>
    <mergeCell ref="L4:Q4"/>
    <mergeCell ref="I4:I5"/>
    <mergeCell ref="J4:J5"/>
    <mergeCell ref="K4:K5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2"/>
  <sheetViews>
    <sheetView showZeros="0" workbookViewId="0">
      <selection activeCell="B30" sqref="B30"/>
    </sheetView>
  </sheetViews>
  <sheetFormatPr defaultColWidth="9.125" defaultRowHeight="14.25" customHeight="1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spans="1:4" ht="14.25" customHeight="1">
      <c r="A1" s="106"/>
      <c r="B1" s="107"/>
      <c r="C1" s="108"/>
      <c r="D1" s="109" t="s">
        <v>92</v>
      </c>
    </row>
    <row r="2" spans="1:4" ht="31.5" customHeight="1">
      <c r="A2" s="207" t="s">
        <v>93</v>
      </c>
      <c r="B2" s="208"/>
      <c r="C2" s="209"/>
      <c r="D2" s="208"/>
    </row>
    <row r="3" spans="1:4" ht="17.25" customHeight="1">
      <c r="A3" s="210" t="str">
        <f>"单位名称："&amp;"罗平县第一中学"</f>
        <v>单位名称：罗平县第一中学</v>
      </c>
      <c r="B3" s="211"/>
      <c r="C3" s="108"/>
      <c r="D3" s="146" t="s">
        <v>2</v>
      </c>
    </row>
    <row r="4" spans="1:4" ht="19.5" customHeight="1">
      <c r="A4" s="212" t="s">
        <v>3</v>
      </c>
      <c r="B4" s="212"/>
      <c r="C4" s="213" t="s">
        <v>4</v>
      </c>
      <c r="D4" s="214"/>
    </row>
    <row r="5" spans="1:4" ht="21.75" customHeight="1">
      <c r="A5" s="212" t="s">
        <v>5</v>
      </c>
      <c r="B5" s="215" t="s">
        <v>6</v>
      </c>
      <c r="C5" s="217" t="s">
        <v>94</v>
      </c>
      <c r="D5" s="215" t="s">
        <v>6</v>
      </c>
    </row>
    <row r="6" spans="1:4" ht="17.25" customHeight="1">
      <c r="A6" s="212"/>
      <c r="B6" s="216"/>
      <c r="C6" s="217"/>
      <c r="D6" s="216"/>
    </row>
    <row r="7" spans="1:4" ht="14.25" customHeight="1">
      <c r="A7" s="110" t="s">
        <v>95</v>
      </c>
      <c r="B7" s="111">
        <v>3099.22</v>
      </c>
      <c r="C7" s="112" t="s">
        <v>96</v>
      </c>
      <c r="D7" s="111">
        <v>3099.22</v>
      </c>
    </row>
    <row r="8" spans="1:4" ht="14.25" customHeight="1">
      <c r="A8" s="113" t="s">
        <v>97</v>
      </c>
      <c r="B8" s="114">
        <v>3099.22</v>
      </c>
      <c r="C8" s="115" t="s">
        <v>98</v>
      </c>
      <c r="D8" s="116"/>
    </row>
    <row r="9" spans="1:4" ht="14.25" customHeight="1">
      <c r="A9" s="113" t="s">
        <v>99</v>
      </c>
      <c r="B9" s="117"/>
      <c r="C9" s="115" t="s">
        <v>100</v>
      </c>
      <c r="D9" s="116"/>
    </row>
    <row r="10" spans="1:4" ht="14.25" customHeight="1">
      <c r="A10" s="113" t="s">
        <v>101</v>
      </c>
      <c r="B10" s="117"/>
      <c r="C10" s="115" t="s">
        <v>102</v>
      </c>
      <c r="D10" s="116"/>
    </row>
    <row r="11" spans="1:4" ht="14.25" customHeight="1">
      <c r="A11" s="113" t="s">
        <v>103</v>
      </c>
      <c r="B11" s="117"/>
      <c r="C11" s="115" t="s">
        <v>104</v>
      </c>
      <c r="D11" s="116"/>
    </row>
    <row r="12" spans="1:4" ht="14.25" customHeight="1">
      <c r="A12" s="113" t="s">
        <v>97</v>
      </c>
      <c r="B12" s="117"/>
      <c r="C12" s="118" t="s">
        <v>105</v>
      </c>
      <c r="D12" s="119">
        <v>3099.22</v>
      </c>
    </row>
    <row r="13" spans="1:4" ht="14.25" customHeight="1">
      <c r="A13" s="120" t="s">
        <v>99</v>
      </c>
      <c r="B13" s="116"/>
      <c r="C13" s="115" t="s">
        <v>106</v>
      </c>
      <c r="D13" s="116"/>
    </row>
    <row r="14" spans="1:4" ht="14.25" customHeight="1">
      <c r="A14" s="120" t="s">
        <v>101</v>
      </c>
      <c r="B14" s="116"/>
      <c r="C14" s="115" t="s">
        <v>107</v>
      </c>
      <c r="D14" s="116"/>
    </row>
    <row r="15" spans="1:4" ht="14.25" customHeight="1">
      <c r="A15" s="113"/>
      <c r="B15" s="116"/>
      <c r="C15" s="118" t="s">
        <v>108</v>
      </c>
      <c r="D15" s="114">
        <v>638.29999999999995</v>
      </c>
    </row>
    <row r="16" spans="1:4" ht="14.25" customHeight="1">
      <c r="A16" s="113"/>
      <c r="B16" s="117"/>
      <c r="C16" s="118" t="s">
        <v>109</v>
      </c>
      <c r="D16" s="114">
        <v>101.62</v>
      </c>
    </row>
    <row r="17" spans="1:4" ht="14.25" customHeight="1">
      <c r="A17" s="113"/>
      <c r="B17" s="121"/>
      <c r="C17" s="115" t="s">
        <v>110</v>
      </c>
      <c r="D17" s="116"/>
    </row>
    <row r="18" spans="1:4" ht="14.25" customHeight="1">
      <c r="A18" s="120"/>
      <c r="B18" s="121"/>
      <c r="C18" s="115" t="s">
        <v>111</v>
      </c>
      <c r="D18" s="116"/>
    </row>
    <row r="19" spans="1:4" ht="14.25" customHeight="1">
      <c r="A19" s="120"/>
      <c r="B19" s="122"/>
      <c r="C19" s="115" t="s">
        <v>112</v>
      </c>
      <c r="D19" s="116"/>
    </row>
    <row r="20" spans="1:4" ht="14.25" customHeight="1">
      <c r="A20" s="123"/>
      <c r="B20" s="122"/>
      <c r="C20" s="115" t="s">
        <v>113</v>
      </c>
      <c r="D20" s="116"/>
    </row>
    <row r="21" spans="1:4" ht="14.25" customHeight="1">
      <c r="A21" s="123"/>
      <c r="B21" s="122"/>
      <c r="C21" s="115" t="s">
        <v>114</v>
      </c>
      <c r="D21" s="116"/>
    </row>
    <row r="22" spans="1:4" ht="14.25" customHeight="1">
      <c r="A22" s="123"/>
      <c r="B22" s="122"/>
      <c r="C22" s="115" t="s">
        <v>115</v>
      </c>
      <c r="D22" s="116"/>
    </row>
    <row r="23" spans="1:4" ht="14.25" customHeight="1">
      <c r="A23" s="123"/>
      <c r="B23" s="122"/>
      <c r="C23" s="115" t="s">
        <v>116</v>
      </c>
      <c r="D23" s="116"/>
    </row>
    <row r="24" spans="1:4" ht="14.25" customHeight="1">
      <c r="A24" s="123"/>
      <c r="B24" s="122"/>
      <c r="C24" s="115" t="s">
        <v>117</v>
      </c>
      <c r="D24" s="116"/>
    </row>
    <row r="25" spans="1:4" ht="14.25" customHeight="1">
      <c r="A25" s="123"/>
      <c r="B25" s="122"/>
      <c r="C25" s="115" t="s">
        <v>118</v>
      </c>
      <c r="D25" s="116"/>
    </row>
    <row r="26" spans="1:4" ht="14.25" customHeight="1">
      <c r="A26" s="123"/>
      <c r="B26" s="122"/>
      <c r="C26" s="118" t="s">
        <v>119</v>
      </c>
      <c r="D26" s="114">
        <v>238.61</v>
      </c>
    </row>
    <row r="27" spans="1:4" ht="14.25" customHeight="1">
      <c r="A27" s="123"/>
      <c r="B27" s="122"/>
      <c r="C27" s="115" t="s">
        <v>120</v>
      </c>
      <c r="D27" s="116"/>
    </row>
    <row r="28" spans="1:4" ht="14.25" customHeight="1">
      <c r="A28" s="123"/>
      <c r="B28" s="122"/>
      <c r="C28" s="115" t="s">
        <v>121</v>
      </c>
      <c r="D28" s="116"/>
    </row>
    <row r="29" spans="1:4" ht="14.25" customHeight="1">
      <c r="A29" s="123"/>
      <c r="B29" s="122"/>
      <c r="C29" s="115" t="s">
        <v>122</v>
      </c>
      <c r="D29" s="116"/>
    </row>
    <row r="30" spans="1:4" ht="14.25" customHeight="1">
      <c r="A30" s="123"/>
      <c r="B30" s="122"/>
      <c r="C30" s="115" t="s">
        <v>123</v>
      </c>
      <c r="D30" s="116"/>
    </row>
    <row r="31" spans="1:4" ht="14.25" customHeight="1">
      <c r="A31" s="124"/>
      <c r="B31" s="121"/>
      <c r="C31" s="125" t="s">
        <v>124</v>
      </c>
      <c r="D31" s="121"/>
    </row>
    <row r="32" spans="1:4" ht="14.25" customHeight="1">
      <c r="A32" s="126" t="s">
        <v>125</v>
      </c>
      <c r="B32" s="114">
        <v>3099.22</v>
      </c>
      <c r="C32" s="127" t="s">
        <v>23</v>
      </c>
      <c r="D32" s="114">
        <v>3099.22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24"/>
  <sheetViews>
    <sheetView showZeros="0" topLeftCell="A4" workbookViewId="0">
      <selection activeCell="E26" sqref="E26"/>
    </sheetView>
  </sheetViews>
  <sheetFormatPr defaultColWidth="9.125" defaultRowHeight="14.25" customHeight="1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spans="1:7" ht="14.25" customHeight="1">
      <c r="D1" s="103"/>
      <c r="F1" s="28"/>
      <c r="G1" s="21" t="s">
        <v>126</v>
      </c>
    </row>
    <row r="2" spans="1:7" ht="39" customHeight="1">
      <c r="A2" s="218" t="s">
        <v>127</v>
      </c>
      <c r="B2" s="218"/>
      <c r="C2" s="218"/>
      <c r="D2" s="218"/>
      <c r="E2" s="218"/>
      <c r="F2" s="218"/>
      <c r="G2" s="218"/>
    </row>
    <row r="3" spans="1:7" ht="18" customHeight="1">
      <c r="A3" s="219" t="str">
        <f>"单位名称："&amp;"罗平县第一中学"</f>
        <v>单位名称：罗平县第一中学</v>
      </c>
      <c r="B3" s="220"/>
      <c r="C3" s="220"/>
      <c r="D3" s="220"/>
      <c r="E3" s="220"/>
      <c r="F3" s="61"/>
      <c r="G3" s="147" t="s">
        <v>2</v>
      </c>
    </row>
    <row r="4" spans="1:7" ht="20.25" customHeight="1">
      <c r="A4" s="221" t="s">
        <v>128</v>
      </c>
      <c r="B4" s="222"/>
      <c r="C4" s="226" t="s">
        <v>29</v>
      </c>
      <c r="D4" s="223" t="s">
        <v>48</v>
      </c>
      <c r="E4" s="195"/>
      <c r="F4" s="195"/>
      <c r="G4" s="195" t="s">
        <v>49</v>
      </c>
    </row>
    <row r="5" spans="1:7" ht="20.25" customHeight="1">
      <c r="A5" s="104" t="s">
        <v>46</v>
      </c>
      <c r="B5" s="104" t="s">
        <v>47</v>
      </c>
      <c r="C5" s="195"/>
      <c r="D5" s="34" t="s">
        <v>31</v>
      </c>
      <c r="E5" s="34" t="s">
        <v>129</v>
      </c>
      <c r="F5" s="34" t="s">
        <v>130</v>
      </c>
      <c r="G5" s="195"/>
    </row>
    <row r="6" spans="1:7" ht="13.5" customHeight="1">
      <c r="A6" s="104" t="s">
        <v>131</v>
      </c>
      <c r="B6" s="104" t="s">
        <v>132</v>
      </c>
      <c r="C6" s="104" t="s">
        <v>133</v>
      </c>
      <c r="D6" s="63" t="s">
        <v>134</v>
      </c>
      <c r="E6" s="63" t="s">
        <v>135</v>
      </c>
      <c r="F6" s="63" t="s">
        <v>136</v>
      </c>
      <c r="G6" s="87">
        <v>7</v>
      </c>
    </row>
    <row r="7" spans="1:7" ht="18" customHeight="1">
      <c r="A7" s="9" t="s">
        <v>57</v>
      </c>
      <c r="B7" s="9" t="s">
        <v>58</v>
      </c>
      <c r="C7" s="11">
        <v>2120.6918540000001</v>
      </c>
      <c r="D7" s="11">
        <v>2120.6918540000001</v>
      </c>
      <c r="E7" s="11">
        <v>2056.48594</v>
      </c>
      <c r="F7" s="11">
        <v>64.205914000000007</v>
      </c>
      <c r="G7" s="11"/>
    </row>
    <row r="8" spans="1:7" ht="18" customHeight="1">
      <c r="A8" s="86" t="s">
        <v>59</v>
      </c>
      <c r="B8" s="86" t="s">
        <v>60</v>
      </c>
      <c r="C8" s="11">
        <v>2120.6918540000001</v>
      </c>
      <c r="D8" s="11">
        <v>2120.6918540000001</v>
      </c>
      <c r="E8" s="11">
        <v>2056.48594</v>
      </c>
      <c r="F8" s="11">
        <v>64.205914000000007</v>
      </c>
      <c r="G8" s="11"/>
    </row>
    <row r="9" spans="1:7" ht="18" customHeight="1">
      <c r="A9" s="105" t="s">
        <v>61</v>
      </c>
      <c r="B9" s="105" t="s">
        <v>62</v>
      </c>
      <c r="C9" s="11">
        <v>2120.6918540000001</v>
      </c>
      <c r="D9" s="11">
        <v>2120.6918540000001</v>
      </c>
      <c r="E9" s="11">
        <v>2056.48594</v>
      </c>
      <c r="F9" s="11">
        <v>64.205914000000007</v>
      </c>
      <c r="G9" s="11"/>
    </row>
    <row r="10" spans="1:7" ht="18" customHeight="1">
      <c r="A10" s="9" t="s">
        <v>63</v>
      </c>
      <c r="B10" s="9" t="s">
        <v>64</v>
      </c>
      <c r="C10" s="11">
        <v>638.29765499999996</v>
      </c>
      <c r="D10" s="11">
        <v>638.29765499999996</v>
      </c>
      <c r="E10" s="11">
        <v>636.05765499999995</v>
      </c>
      <c r="F10" s="11">
        <v>2.2400000000000002</v>
      </c>
      <c r="G10" s="11"/>
    </row>
    <row r="11" spans="1:7" ht="18" customHeight="1">
      <c r="A11" s="86" t="s">
        <v>65</v>
      </c>
      <c r="B11" s="86" t="s">
        <v>66</v>
      </c>
      <c r="C11" s="11">
        <v>630.045255</v>
      </c>
      <c r="D11" s="11">
        <v>630.045255</v>
      </c>
      <c r="E11" s="11">
        <v>627.80525499999999</v>
      </c>
      <c r="F11" s="11">
        <v>2.2400000000000002</v>
      </c>
      <c r="G11" s="11"/>
    </row>
    <row r="12" spans="1:7" ht="18" customHeight="1">
      <c r="A12" s="105" t="s">
        <v>67</v>
      </c>
      <c r="B12" s="105" t="s">
        <v>68</v>
      </c>
      <c r="C12" s="11">
        <v>133.27585999999999</v>
      </c>
      <c r="D12" s="11">
        <v>133.27585999999999</v>
      </c>
      <c r="E12" s="11">
        <v>131.03586000000001</v>
      </c>
      <c r="F12" s="11">
        <v>2.2400000000000002</v>
      </c>
      <c r="G12" s="11"/>
    </row>
    <row r="13" spans="1:7" ht="18" customHeight="1">
      <c r="A13" s="105" t="s">
        <v>69</v>
      </c>
      <c r="B13" s="105" t="s">
        <v>70</v>
      </c>
      <c r="C13" s="11">
        <v>331.179597</v>
      </c>
      <c r="D13" s="11">
        <v>331.179597</v>
      </c>
      <c r="E13" s="11">
        <v>331.179597</v>
      </c>
      <c r="F13" s="11"/>
      <c r="G13" s="11"/>
    </row>
    <row r="14" spans="1:7" ht="18" customHeight="1">
      <c r="A14" s="105" t="s">
        <v>71</v>
      </c>
      <c r="B14" s="105" t="s">
        <v>72</v>
      </c>
      <c r="C14" s="11">
        <v>165.589798</v>
      </c>
      <c r="D14" s="11">
        <v>165.589798</v>
      </c>
      <c r="E14" s="11">
        <v>165.589798</v>
      </c>
      <c r="F14" s="11"/>
      <c r="G14" s="11"/>
    </row>
    <row r="15" spans="1:7" ht="18" customHeight="1">
      <c r="A15" s="86" t="s">
        <v>73</v>
      </c>
      <c r="B15" s="86" t="s">
        <v>74</v>
      </c>
      <c r="C15" s="11">
        <v>8.2523999999999997</v>
      </c>
      <c r="D15" s="11">
        <v>8.2523999999999997</v>
      </c>
      <c r="E15" s="11">
        <v>8.2523999999999997</v>
      </c>
      <c r="F15" s="11"/>
      <c r="G15" s="11"/>
    </row>
    <row r="16" spans="1:7" ht="18" customHeight="1">
      <c r="A16" s="105" t="s">
        <v>75</v>
      </c>
      <c r="B16" s="105" t="s">
        <v>76</v>
      </c>
      <c r="C16" s="11">
        <v>8.2523999999999997</v>
      </c>
      <c r="D16" s="11">
        <v>8.2523999999999997</v>
      </c>
      <c r="E16" s="11">
        <v>8.2523999999999997</v>
      </c>
      <c r="F16" s="11"/>
      <c r="G16" s="11"/>
    </row>
    <row r="17" spans="1:7" ht="18" customHeight="1">
      <c r="A17" s="9" t="s">
        <v>77</v>
      </c>
      <c r="B17" s="9" t="s">
        <v>78</v>
      </c>
      <c r="C17" s="11">
        <v>101.62489100000001</v>
      </c>
      <c r="D17" s="11">
        <v>101.62489100000001</v>
      </c>
      <c r="E17" s="11">
        <v>101.62489100000001</v>
      </c>
      <c r="F17" s="11"/>
      <c r="G17" s="11"/>
    </row>
    <row r="18" spans="1:7" ht="18" customHeight="1">
      <c r="A18" s="86" t="s">
        <v>79</v>
      </c>
      <c r="B18" s="86" t="s">
        <v>80</v>
      </c>
      <c r="C18" s="11">
        <v>101.62489100000001</v>
      </c>
      <c r="D18" s="11">
        <v>101.62489100000001</v>
      </c>
      <c r="E18" s="11">
        <v>101.62489100000001</v>
      </c>
      <c r="F18" s="11"/>
      <c r="G18" s="11"/>
    </row>
    <row r="19" spans="1:7" ht="18" customHeight="1">
      <c r="A19" s="105" t="s">
        <v>81</v>
      </c>
      <c r="B19" s="105" t="s">
        <v>82</v>
      </c>
      <c r="C19" s="11">
        <v>99.471637000000001</v>
      </c>
      <c r="D19" s="11">
        <v>99.471637000000001</v>
      </c>
      <c r="E19" s="11">
        <v>99.471637000000001</v>
      </c>
      <c r="F19" s="11"/>
      <c r="G19" s="11"/>
    </row>
    <row r="20" spans="1:7" ht="18" customHeight="1">
      <c r="A20" s="105" t="s">
        <v>83</v>
      </c>
      <c r="B20" s="105" t="s">
        <v>84</v>
      </c>
      <c r="C20" s="11">
        <v>2.153254</v>
      </c>
      <c r="D20" s="11">
        <v>2.153254</v>
      </c>
      <c r="E20" s="11">
        <v>2.153254</v>
      </c>
      <c r="F20" s="11"/>
      <c r="G20" s="11"/>
    </row>
    <row r="21" spans="1:7" ht="18" customHeight="1">
      <c r="A21" s="9" t="s">
        <v>85</v>
      </c>
      <c r="B21" s="9" t="s">
        <v>86</v>
      </c>
      <c r="C21" s="11">
        <v>238.60964200000001</v>
      </c>
      <c r="D21" s="11">
        <v>238.60964200000001</v>
      </c>
      <c r="E21" s="11">
        <v>238.60964200000001</v>
      </c>
      <c r="F21" s="11"/>
      <c r="G21" s="11"/>
    </row>
    <row r="22" spans="1:7" ht="18" customHeight="1">
      <c r="A22" s="86" t="s">
        <v>87</v>
      </c>
      <c r="B22" s="86" t="s">
        <v>88</v>
      </c>
      <c r="C22" s="11">
        <v>238.60964200000001</v>
      </c>
      <c r="D22" s="11">
        <v>238.60964200000001</v>
      </c>
      <c r="E22" s="11">
        <v>238.60964200000001</v>
      </c>
      <c r="F22" s="11"/>
      <c r="G22" s="11"/>
    </row>
    <row r="23" spans="1:7" ht="18" customHeight="1">
      <c r="A23" s="105" t="s">
        <v>89</v>
      </c>
      <c r="B23" s="105" t="s">
        <v>90</v>
      </c>
      <c r="C23" s="11">
        <v>238.60964200000001</v>
      </c>
      <c r="D23" s="11">
        <v>238.60964200000001</v>
      </c>
      <c r="E23" s="11">
        <v>238.60964200000001</v>
      </c>
      <c r="F23" s="11"/>
      <c r="G23" s="11"/>
    </row>
    <row r="24" spans="1:7" ht="18" customHeight="1">
      <c r="A24" s="224" t="s">
        <v>91</v>
      </c>
      <c r="B24" s="225" t="s">
        <v>91</v>
      </c>
      <c r="C24" s="11">
        <v>3099.2240419999998</v>
      </c>
      <c r="D24" s="11">
        <v>3099.2240419999998</v>
      </c>
      <c r="E24" s="11">
        <v>3032.7781279999999</v>
      </c>
      <c r="F24" s="11">
        <v>66.445914000000002</v>
      </c>
      <c r="G24" s="11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Z129"/>
  <sheetViews>
    <sheetView showGridLines="0" showZeros="0" topLeftCell="G1" workbookViewId="0">
      <selection activeCell="H14" sqref="H14"/>
    </sheetView>
  </sheetViews>
  <sheetFormatPr defaultColWidth="9.125" defaultRowHeight="14.25" customHeight="1"/>
  <cols>
    <col min="1" max="1" width="5.875" customWidth="1"/>
    <col min="2" max="2" width="7.125" customWidth="1"/>
    <col min="3" max="3" width="44" customWidth="1"/>
    <col min="4" max="4" width="29.625" customWidth="1"/>
    <col min="5" max="13" width="19.37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spans="1:26" ht="12" customHeight="1">
      <c r="A1" s="94"/>
      <c r="D1" s="29"/>
      <c r="K1" s="29"/>
      <c r="L1" s="29"/>
      <c r="M1" s="29"/>
      <c r="Q1" s="29"/>
      <c r="W1" s="28"/>
      <c r="X1" s="28"/>
      <c r="Y1" s="28"/>
      <c r="Z1" s="27" t="s">
        <v>137</v>
      </c>
    </row>
    <row r="2" spans="1:26" ht="39" customHeight="1">
      <c r="A2" s="329" t="s">
        <v>554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8"/>
    </row>
    <row r="3" spans="1:26" ht="19.5" customHeight="1">
      <c r="A3" s="229" t="str">
        <f>"单位名称："&amp;"罗平县第一中学"</f>
        <v>单位名称：罗平县第一中学</v>
      </c>
      <c r="B3" s="220"/>
      <c r="C3" s="220"/>
      <c r="D3" s="29"/>
      <c r="K3" s="29"/>
      <c r="L3" s="29"/>
      <c r="M3" s="29"/>
      <c r="Q3" s="29"/>
      <c r="W3" s="61"/>
      <c r="X3" s="61"/>
      <c r="Y3" s="61"/>
      <c r="Z3" s="61" t="s">
        <v>2</v>
      </c>
    </row>
    <row r="4" spans="1:26" ht="19.5" customHeight="1">
      <c r="A4" s="230" t="s">
        <v>4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 t="s">
        <v>4</v>
      </c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</row>
    <row r="5" spans="1:26" ht="21.75" customHeight="1">
      <c r="A5" s="231" t="s">
        <v>138</v>
      </c>
      <c r="B5" s="232"/>
      <c r="C5" s="231"/>
      <c r="D5" s="230" t="s">
        <v>29</v>
      </c>
      <c r="E5" s="230" t="s">
        <v>32</v>
      </c>
      <c r="F5" s="230"/>
      <c r="G5" s="230"/>
      <c r="H5" s="230" t="s">
        <v>33</v>
      </c>
      <c r="I5" s="230"/>
      <c r="J5" s="230"/>
      <c r="K5" s="230" t="s">
        <v>34</v>
      </c>
      <c r="L5" s="230"/>
      <c r="M5" s="230"/>
      <c r="N5" s="231" t="s">
        <v>139</v>
      </c>
      <c r="O5" s="232"/>
      <c r="P5" s="231"/>
      <c r="Q5" s="230" t="s">
        <v>29</v>
      </c>
      <c r="R5" s="233" t="s">
        <v>32</v>
      </c>
      <c r="S5" s="234"/>
      <c r="T5" s="235"/>
      <c r="U5" s="233" t="s">
        <v>33</v>
      </c>
      <c r="V5" s="234"/>
      <c r="W5" s="230"/>
      <c r="X5" s="230" t="s">
        <v>34</v>
      </c>
      <c r="Y5" s="230"/>
      <c r="Z5" s="235"/>
    </row>
    <row r="6" spans="1:26" ht="17.25" customHeight="1">
      <c r="A6" s="96" t="s">
        <v>140</v>
      </c>
      <c r="B6" s="96" t="s">
        <v>141</v>
      </c>
      <c r="C6" s="96" t="s">
        <v>47</v>
      </c>
      <c r="D6" s="230"/>
      <c r="E6" s="95" t="s">
        <v>31</v>
      </c>
      <c r="F6" s="95" t="s">
        <v>48</v>
      </c>
      <c r="G6" s="95" t="s">
        <v>49</v>
      </c>
      <c r="H6" s="95" t="s">
        <v>31</v>
      </c>
      <c r="I6" s="95" t="s">
        <v>48</v>
      </c>
      <c r="J6" s="95" t="s">
        <v>49</v>
      </c>
      <c r="K6" s="95" t="s">
        <v>31</v>
      </c>
      <c r="L6" s="95" t="s">
        <v>48</v>
      </c>
      <c r="M6" s="95" t="s">
        <v>49</v>
      </c>
      <c r="N6" s="96" t="s">
        <v>140</v>
      </c>
      <c r="O6" s="96" t="s">
        <v>141</v>
      </c>
      <c r="P6" s="96" t="s">
        <v>47</v>
      </c>
      <c r="Q6" s="230"/>
      <c r="R6" s="95" t="s">
        <v>31</v>
      </c>
      <c r="S6" s="95" t="s">
        <v>48</v>
      </c>
      <c r="T6" s="95" t="s">
        <v>49</v>
      </c>
      <c r="U6" s="95" t="s">
        <v>31</v>
      </c>
      <c r="V6" s="95" t="s">
        <v>48</v>
      </c>
      <c r="W6" s="95" t="s">
        <v>49</v>
      </c>
      <c r="X6" s="95" t="s">
        <v>31</v>
      </c>
      <c r="Y6" s="95" t="s">
        <v>48</v>
      </c>
      <c r="Z6" s="100" t="s">
        <v>49</v>
      </c>
    </row>
    <row r="7" spans="1:26" ht="14.25" customHeight="1">
      <c r="A7" s="97" t="s">
        <v>131</v>
      </c>
      <c r="B7" s="97" t="s">
        <v>132</v>
      </c>
      <c r="C7" s="97" t="s">
        <v>133</v>
      </c>
      <c r="D7" s="97" t="s">
        <v>134</v>
      </c>
      <c r="E7" s="98" t="s">
        <v>135</v>
      </c>
      <c r="F7" s="98" t="s">
        <v>136</v>
      </c>
      <c r="G7" s="98" t="s">
        <v>142</v>
      </c>
      <c r="H7" s="98" t="s">
        <v>143</v>
      </c>
      <c r="I7" s="98" t="s">
        <v>144</v>
      </c>
      <c r="J7" s="98" t="s">
        <v>145</v>
      </c>
      <c r="K7" s="98" t="s">
        <v>146</v>
      </c>
      <c r="L7" s="98" t="s">
        <v>147</v>
      </c>
      <c r="M7" s="98" t="s">
        <v>148</v>
      </c>
      <c r="N7" s="98" t="s">
        <v>149</v>
      </c>
      <c r="O7" s="98" t="s">
        <v>150</v>
      </c>
      <c r="P7" s="98" t="s">
        <v>151</v>
      </c>
      <c r="Q7" s="98" t="s">
        <v>152</v>
      </c>
      <c r="R7" s="98" t="s">
        <v>153</v>
      </c>
      <c r="S7" s="98" t="s">
        <v>154</v>
      </c>
      <c r="T7" s="98" t="s">
        <v>155</v>
      </c>
      <c r="U7" s="98" t="s">
        <v>156</v>
      </c>
      <c r="V7" s="98" t="s">
        <v>157</v>
      </c>
      <c r="W7" s="98" t="s">
        <v>158</v>
      </c>
      <c r="X7" s="98" t="s">
        <v>159</v>
      </c>
      <c r="Y7" s="101">
        <v>25</v>
      </c>
      <c r="Z7" s="102">
        <v>26</v>
      </c>
    </row>
    <row r="8" spans="1:26" s="93" customFormat="1" ht="14.25" customHeight="1">
      <c r="A8" s="99" t="s">
        <v>160</v>
      </c>
      <c r="B8" s="99"/>
      <c r="C8" s="99" t="s">
        <v>161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 t="s">
        <v>162</v>
      </c>
      <c r="O8" s="99"/>
      <c r="P8" s="99" t="s">
        <v>163</v>
      </c>
      <c r="Q8" s="99" t="s">
        <v>164</v>
      </c>
      <c r="R8" s="99" t="s">
        <v>164</v>
      </c>
      <c r="S8" s="99" t="s">
        <v>164</v>
      </c>
      <c r="T8" s="99"/>
      <c r="U8" s="99"/>
      <c r="V8" s="99"/>
      <c r="W8" s="99"/>
      <c r="X8" s="99"/>
      <c r="Y8" s="99"/>
      <c r="Z8" s="99"/>
    </row>
    <row r="9" spans="1:26" s="93" customFormat="1" ht="14.25" customHeight="1">
      <c r="A9" s="99"/>
      <c r="B9" s="99" t="s">
        <v>165</v>
      </c>
      <c r="C9" s="99" t="s">
        <v>166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 t="s">
        <v>165</v>
      </c>
      <c r="P9" s="99" t="s">
        <v>167</v>
      </c>
      <c r="Q9" s="99" t="s">
        <v>168</v>
      </c>
      <c r="R9" s="99" t="s">
        <v>168</v>
      </c>
      <c r="S9" s="99" t="s">
        <v>168</v>
      </c>
      <c r="T9" s="99"/>
      <c r="U9" s="99"/>
      <c r="V9" s="99"/>
      <c r="W9" s="99"/>
      <c r="X9" s="99"/>
      <c r="Y9" s="99"/>
      <c r="Z9" s="99"/>
    </row>
    <row r="10" spans="1:26" s="93" customFormat="1" ht="14.25" customHeight="1">
      <c r="A10" s="99"/>
      <c r="B10" s="99" t="s">
        <v>169</v>
      </c>
      <c r="C10" s="99" t="s">
        <v>170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 t="s">
        <v>169</v>
      </c>
      <c r="P10" s="99" t="s">
        <v>171</v>
      </c>
      <c r="Q10" s="99" t="s">
        <v>172</v>
      </c>
      <c r="R10" s="99" t="s">
        <v>172</v>
      </c>
      <c r="S10" s="99" t="s">
        <v>172</v>
      </c>
      <c r="T10" s="99"/>
      <c r="U10" s="99"/>
      <c r="V10" s="99"/>
      <c r="W10" s="99"/>
      <c r="X10" s="99"/>
      <c r="Y10" s="99"/>
      <c r="Z10" s="99"/>
    </row>
    <row r="11" spans="1:26" s="93" customFormat="1" ht="14.25" customHeight="1">
      <c r="A11" s="99"/>
      <c r="B11" s="99" t="s">
        <v>173</v>
      </c>
      <c r="C11" s="99" t="s">
        <v>174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 t="s">
        <v>173</v>
      </c>
      <c r="P11" s="99" t="s">
        <v>175</v>
      </c>
      <c r="Q11" s="99" t="s">
        <v>176</v>
      </c>
      <c r="R11" s="99" t="s">
        <v>176</v>
      </c>
      <c r="S11" s="99" t="s">
        <v>176</v>
      </c>
      <c r="T11" s="99"/>
      <c r="U11" s="99"/>
      <c r="V11" s="99"/>
      <c r="W11" s="99"/>
      <c r="X11" s="99"/>
      <c r="Y11" s="99"/>
      <c r="Z11" s="99"/>
    </row>
    <row r="12" spans="1:26" s="93" customFormat="1" ht="14.25" customHeight="1">
      <c r="A12" s="99"/>
      <c r="B12" s="99" t="s">
        <v>177</v>
      </c>
      <c r="C12" s="99" t="s">
        <v>178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 t="s">
        <v>179</v>
      </c>
      <c r="P12" s="99" t="s">
        <v>180</v>
      </c>
      <c r="Q12" s="99"/>
      <c r="R12" s="99"/>
      <c r="S12" s="99"/>
      <c r="T12" s="99"/>
      <c r="U12" s="99"/>
      <c r="V12" s="99"/>
      <c r="W12" s="99"/>
      <c r="X12" s="99"/>
      <c r="Y12" s="99"/>
      <c r="Z12" s="99"/>
    </row>
    <row r="13" spans="1:26" s="93" customFormat="1" ht="14.25" customHeight="1">
      <c r="A13" s="99" t="s">
        <v>181</v>
      </c>
      <c r="B13" s="99"/>
      <c r="C13" s="99" t="s">
        <v>182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 t="s">
        <v>183</v>
      </c>
      <c r="P13" s="99" t="s">
        <v>184</v>
      </c>
      <c r="Q13" s="99" t="s">
        <v>185</v>
      </c>
      <c r="R13" s="99" t="s">
        <v>185</v>
      </c>
      <c r="S13" s="99" t="s">
        <v>185</v>
      </c>
      <c r="T13" s="99"/>
      <c r="U13" s="99"/>
      <c r="V13" s="99"/>
      <c r="W13" s="99"/>
      <c r="X13" s="99"/>
      <c r="Y13" s="99"/>
      <c r="Z13" s="99"/>
    </row>
    <row r="14" spans="1:26" s="93" customFormat="1" ht="14.25" customHeight="1">
      <c r="A14" s="99"/>
      <c r="B14" s="99" t="s">
        <v>165</v>
      </c>
      <c r="C14" s="99" t="s">
        <v>186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 t="s">
        <v>187</v>
      </c>
      <c r="P14" s="99" t="s">
        <v>188</v>
      </c>
      <c r="Q14" s="99" t="s">
        <v>189</v>
      </c>
      <c r="R14" s="99" t="s">
        <v>189</v>
      </c>
      <c r="S14" s="99" t="s">
        <v>189</v>
      </c>
      <c r="T14" s="99"/>
      <c r="U14" s="99"/>
      <c r="V14" s="99"/>
      <c r="W14" s="99"/>
      <c r="X14" s="99"/>
      <c r="Y14" s="99"/>
      <c r="Z14" s="99"/>
    </row>
    <row r="15" spans="1:26" s="93" customFormat="1" ht="14.25" customHeight="1">
      <c r="A15" s="99"/>
      <c r="B15" s="99" t="s">
        <v>169</v>
      </c>
      <c r="C15" s="99" t="s">
        <v>190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 t="s">
        <v>191</v>
      </c>
      <c r="P15" s="99" t="s">
        <v>192</v>
      </c>
      <c r="Q15" s="99" t="s">
        <v>193</v>
      </c>
      <c r="R15" s="99" t="s">
        <v>193</v>
      </c>
      <c r="S15" s="99" t="s">
        <v>193</v>
      </c>
      <c r="T15" s="99"/>
      <c r="U15" s="99"/>
      <c r="V15" s="99"/>
      <c r="W15" s="99"/>
      <c r="X15" s="99"/>
      <c r="Y15" s="99"/>
      <c r="Z15" s="99"/>
    </row>
    <row r="16" spans="1:26" s="93" customFormat="1" ht="14.25" customHeight="1">
      <c r="A16" s="99"/>
      <c r="B16" s="99" t="s">
        <v>173</v>
      </c>
      <c r="C16" s="99" t="s">
        <v>194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 t="s">
        <v>145</v>
      </c>
      <c r="P16" s="99" t="s">
        <v>195</v>
      </c>
      <c r="Q16" s="99" t="s">
        <v>196</v>
      </c>
      <c r="R16" s="99" t="s">
        <v>196</v>
      </c>
      <c r="S16" s="99" t="s">
        <v>196</v>
      </c>
      <c r="T16" s="99"/>
      <c r="U16" s="99"/>
      <c r="V16" s="99"/>
      <c r="W16" s="99"/>
      <c r="X16" s="99"/>
      <c r="Y16" s="99"/>
      <c r="Z16" s="99"/>
    </row>
    <row r="17" spans="1:26" s="93" customFormat="1" ht="14.25" customHeight="1">
      <c r="A17" s="99"/>
      <c r="B17" s="99" t="s">
        <v>197</v>
      </c>
      <c r="C17" s="99" t="s">
        <v>198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 t="s">
        <v>146</v>
      </c>
      <c r="P17" s="99" t="s">
        <v>199</v>
      </c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s="93" customFormat="1" ht="14.25" customHeight="1">
      <c r="A18" s="99"/>
      <c r="B18" s="99" t="s">
        <v>200</v>
      </c>
      <c r="C18" s="99" t="s">
        <v>201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 t="s">
        <v>147</v>
      </c>
      <c r="P18" s="99" t="s">
        <v>202</v>
      </c>
      <c r="Q18" s="99" t="s">
        <v>203</v>
      </c>
      <c r="R18" s="99" t="s">
        <v>203</v>
      </c>
      <c r="S18" s="99" t="s">
        <v>203</v>
      </c>
      <c r="T18" s="99"/>
      <c r="U18" s="99"/>
      <c r="V18" s="99"/>
      <c r="W18" s="99"/>
      <c r="X18" s="99"/>
      <c r="Y18" s="99"/>
      <c r="Z18" s="99"/>
    </row>
    <row r="19" spans="1:26" s="93" customFormat="1" ht="14.25" customHeight="1">
      <c r="A19" s="99"/>
      <c r="B19" s="99" t="s">
        <v>179</v>
      </c>
      <c r="C19" s="99" t="s">
        <v>204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 t="s">
        <v>148</v>
      </c>
      <c r="P19" s="99" t="s">
        <v>174</v>
      </c>
      <c r="Q19" s="99" t="s">
        <v>205</v>
      </c>
      <c r="R19" s="99" t="s">
        <v>205</v>
      </c>
      <c r="S19" s="99" t="s">
        <v>205</v>
      </c>
      <c r="T19" s="99"/>
      <c r="U19" s="99"/>
      <c r="V19" s="99"/>
      <c r="W19" s="99"/>
      <c r="X19" s="99"/>
      <c r="Y19" s="99"/>
      <c r="Z19" s="99"/>
    </row>
    <row r="20" spans="1:26" s="93" customFormat="1" ht="14.25" customHeight="1">
      <c r="A20" s="99"/>
      <c r="B20" s="99" t="s">
        <v>183</v>
      </c>
      <c r="C20" s="99" t="s">
        <v>206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 t="s">
        <v>149</v>
      </c>
      <c r="P20" s="99" t="s">
        <v>207</v>
      </c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 s="93" customFormat="1" ht="14.25" customHeight="1">
      <c r="A21" s="99"/>
      <c r="B21" s="99" t="s">
        <v>187</v>
      </c>
      <c r="C21" s="99" t="s">
        <v>208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 t="s">
        <v>177</v>
      </c>
      <c r="P21" s="99" t="s">
        <v>178</v>
      </c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 s="93" customFormat="1" ht="14.25" customHeight="1">
      <c r="A22" s="99"/>
      <c r="B22" s="99" t="s">
        <v>191</v>
      </c>
      <c r="C22" s="99" t="s">
        <v>209</v>
      </c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 t="s">
        <v>210</v>
      </c>
      <c r="O22" s="99"/>
      <c r="P22" s="99" t="s">
        <v>211</v>
      </c>
      <c r="Q22" s="99" t="s">
        <v>212</v>
      </c>
      <c r="R22" s="99" t="s">
        <v>212</v>
      </c>
      <c r="S22" s="99" t="s">
        <v>212</v>
      </c>
      <c r="T22" s="99"/>
      <c r="U22" s="99"/>
      <c r="V22" s="99"/>
      <c r="W22" s="99"/>
      <c r="X22" s="99"/>
      <c r="Y22" s="99"/>
      <c r="Z22" s="99"/>
    </row>
    <row r="23" spans="1:26" s="93" customFormat="1" ht="14.25" customHeight="1">
      <c r="A23" s="99"/>
      <c r="B23" s="99" t="s">
        <v>177</v>
      </c>
      <c r="C23" s="99" t="s">
        <v>213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 t="s">
        <v>165</v>
      </c>
      <c r="P23" s="99" t="s">
        <v>214</v>
      </c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1:26" s="93" customFormat="1" ht="14.25" customHeight="1">
      <c r="A24" s="99" t="s">
        <v>215</v>
      </c>
      <c r="B24" s="99"/>
      <c r="C24" s="99" t="s">
        <v>216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 t="s">
        <v>169</v>
      </c>
      <c r="P24" s="99" t="s">
        <v>217</v>
      </c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spans="1:26" s="93" customFormat="1" ht="14.25" customHeight="1">
      <c r="A25" s="99"/>
      <c r="B25" s="99" t="s">
        <v>165</v>
      </c>
      <c r="C25" s="99" t="s">
        <v>218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 t="s">
        <v>173</v>
      </c>
      <c r="P25" s="99" t="s">
        <v>219</v>
      </c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spans="1:26" s="93" customFormat="1" ht="14.25" customHeight="1">
      <c r="A26" s="99"/>
      <c r="B26" s="99" t="s">
        <v>169</v>
      </c>
      <c r="C26" s="99" t="s">
        <v>220</v>
      </c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 t="s">
        <v>197</v>
      </c>
      <c r="P26" s="99" t="s">
        <v>221</v>
      </c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 s="93" customFormat="1" ht="14.25" customHeight="1">
      <c r="A27" s="99"/>
      <c r="B27" s="99" t="s">
        <v>173</v>
      </c>
      <c r="C27" s="99" t="s">
        <v>222</v>
      </c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 t="s">
        <v>200</v>
      </c>
      <c r="P27" s="99" t="s">
        <v>223</v>
      </c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 s="93" customFormat="1" ht="14.25" customHeight="1">
      <c r="A28" s="99"/>
      <c r="B28" s="99" t="s">
        <v>200</v>
      </c>
      <c r="C28" s="99" t="s">
        <v>224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 t="s">
        <v>179</v>
      </c>
      <c r="P28" s="99" t="s">
        <v>225</v>
      </c>
      <c r="Q28" s="99"/>
      <c r="R28" s="99"/>
      <c r="S28" s="99"/>
      <c r="T28" s="99"/>
      <c r="U28" s="99"/>
      <c r="V28" s="99"/>
      <c r="W28" s="99"/>
      <c r="X28" s="99"/>
      <c r="Y28" s="99"/>
      <c r="Z28" s="99"/>
    </row>
    <row r="29" spans="1:26" s="93" customFormat="1" ht="14.25" customHeight="1">
      <c r="A29" s="99"/>
      <c r="B29" s="99" t="s">
        <v>179</v>
      </c>
      <c r="C29" s="99" t="s">
        <v>226</v>
      </c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 t="s">
        <v>183</v>
      </c>
      <c r="P29" s="99" t="s">
        <v>227</v>
      </c>
      <c r="Q29" s="99"/>
      <c r="R29" s="99"/>
      <c r="S29" s="99"/>
      <c r="T29" s="99"/>
      <c r="U29" s="99"/>
      <c r="V29" s="99"/>
      <c r="W29" s="99"/>
      <c r="X29" s="99"/>
      <c r="Y29" s="99"/>
      <c r="Z29" s="99"/>
    </row>
    <row r="30" spans="1:26" s="93" customFormat="1" ht="14.25" customHeight="1">
      <c r="A30" s="99"/>
      <c r="B30" s="99" t="s">
        <v>183</v>
      </c>
      <c r="C30" s="99" t="s">
        <v>228</v>
      </c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 t="s">
        <v>187</v>
      </c>
      <c r="P30" s="99" t="s">
        <v>229</v>
      </c>
      <c r="Q30" s="99"/>
      <c r="R30" s="99"/>
      <c r="S30" s="99"/>
      <c r="T30" s="99"/>
      <c r="U30" s="99"/>
      <c r="V30" s="99"/>
      <c r="W30" s="99"/>
      <c r="X30" s="99"/>
      <c r="Y30" s="99"/>
      <c r="Z30" s="99"/>
    </row>
    <row r="31" spans="1:26" s="93" customFormat="1" ht="14.25" customHeight="1">
      <c r="A31" s="99"/>
      <c r="B31" s="99" t="s">
        <v>177</v>
      </c>
      <c r="C31" s="99" t="s">
        <v>230</v>
      </c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 t="s">
        <v>191</v>
      </c>
      <c r="P31" s="99" t="s">
        <v>231</v>
      </c>
      <c r="Q31" s="99"/>
      <c r="R31" s="99"/>
      <c r="S31" s="99"/>
      <c r="T31" s="99"/>
      <c r="U31" s="99"/>
      <c r="V31" s="99"/>
      <c r="W31" s="99"/>
      <c r="X31" s="99"/>
      <c r="Y31" s="99"/>
      <c r="Z31" s="99"/>
    </row>
    <row r="32" spans="1:26" s="93" customFormat="1" ht="14.25" customHeight="1">
      <c r="A32" s="99" t="s">
        <v>232</v>
      </c>
      <c r="B32" s="99"/>
      <c r="C32" s="99" t="s">
        <v>233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 t="s">
        <v>146</v>
      </c>
      <c r="P32" s="99" t="s">
        <v>234</v>
      </c>
      <c r="Q32" s="99"/>
      <c r="R32" s="99"/>
      <c r="S32" s="99"/>
      <c r="T32" s="99"/>
      <c r="U32" s="99"/>
      <c r="V32" s="99"/>
      <c r="W32" s="99"/>
      <c r="X32" s="99"/>
      <c r="Y32" s="99"/>
      <c r="Z32" s="99"/>
    </row>
    <row r="33" spans="1:26" s="93" customFormat="1" ht="14.25" customHeight="1">
      <c r="A33" s="99"/>
      <c r="B33" s="99" t="s">
        <v>165</v>
      </c>
      <c r="C33" s="99" t="s">
        <v>218</v>
      </c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 t="s">
        <v>147</v>
      </c>
      <c r="P33" s="99" t="s">
        <v>206</v>
      </c>
      <c r="Q33" s="99"/>
      <c r="R33" s="99"/>
      <c r="S33" s="99"/>
      <c r="T33" s="99"/>
      <c r="U33" s="99"/>
      <c r="V33" s="99"/>
      <c r="W33" s="99"/>
      <c r="X33" s="99"/>
      <c r="Y33" s="99"/>
      <c r="Z33" s="99"/>
    </row>
    <row r="34" spans="1:26" s="93" customFormat="1" ht="14.25" customHeight="1">
      <c r="A34" s="99"/>
      <c r="B34" s="99" t="s">
        <v>169</v>
      </c>
      <c r="C34" s="99" t="s">
        <v>220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 t="s">
        <v>148</v>
      </c>
      <c r="P34" s="99" t="s">
        <v>209</v>
      </c>
      <c r="Q34" s="99"/>
      <c r="R34" s="99"/>
      <c r="S34" s="99"/>
      <c r="T34" s="99"/>
      <c r="U34" s="99"/>
      <c r="V34" s="99"/>
      <c r="W34" s="99"/>
      <c r="X34" s="99"/>
      <c r="Y34" s="99"/>
      <c r="Z34" s="99"/>
    </row>
    <row r="35" spans="1:26" s="93" customFormat="1" ht="14.25" customHeight="1">
      <c r="A35" s="99"/>
      <c r="B35" s="99" t="s">
        <v>173</v>
      </c>
      <c r="C35" s="99" t="s">
        <v>222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 t="s">
        <v>149</v>
      </c>
      <c r="P35" s="99" t="s">
        <v>235</v>
      </c>
      <c r="Q35" s="99"/>
      <c r="R35" s="99"/>
      <c r="S35" s="99"/>
      <c r="T35" s="99"/>
      <c r="U35" s="99"/>
      <c r="V35" s="99"/>
      <c r="W35" s="99"/>
      <c r="X35" s="99"/>
      <c r="Y35" s="99"/>
      <c r="Z35" s="99"/>
    </row>
    <row r="36" spans="1:26" s="93" customFormat="1" ht="14.25" customHeight="1">
      <c r="A36" s="99"/>
      <c r="B36" s="99" t="s">
        <v>197</v>
      </c>
      <c r="C36" s="99" t="s">
        <v>226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 t="s">
        <v>150</v>
      </c>
      <c r="P36" s="99" t="s">
        <v>190</v>
      </c>
      <c r="Q36" s="99"/>
      <c r="R36" s="99"/>
      <c r="S36" s="99"/>
      <c r="T36" s="99"/>
      <c r="U36" s="99"/>
      <c r="V36" s="99"/>
      <c r="W36" s="99"/>
      <c r="X36" s="99"/>
      <c r="Y36" s="99"/>
      <c r="Z36" s="99"/>
    </row>
    <row r="37" spans="1:26" s="93" customFormat="1" ht="14.25" customHeight="1">
      <c r="A37" s="99"/>
      <c r="B37" s="99" t="s">
        <v>200</v>
      </c>
      <c r="C37" s="99" t="s">
        <v>228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 t="s">
        <v>151</v>
      </c>
      <c r="P37" s="99" t="s">
        <v>194</v>
      </c>
      <c r="Q37" s="99"/>
      <c r="R37" s="99"/>
      <c r="S37" s="99"/>
      <c r="T37" s="99"/>
      <c r="U37" s="99"/>
      <c r="V37" s="99"/>
      <c r="W37" s="99"/>
      <c r="X37" s="99"/>
      <c r="Y37" s="99"/>
      <c r="Z37" s="99"/>
    </row>
    <row r="38" spans="1:26" s="93" customFormat="1" ht="14.25" customHeight="1">
      <c r="A38" s="99"/>
      <c r="B38" s="99" t="s">
        <v>177</v>
      </c>
      <c r="C38" s="99" t="s">
        <v>230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 t="s">
        <v>152</v>
      </c>
      <c r="P38" s="99" t="s">
        <v>204</v>
      </c>
      <c r="Q38" s="99"/>
      <c r="R38" s="99"/>
      <c r="S38" s="99"/>
      <c r="T38" s="99"/>
      <c r="U38" s="99"/>
      <c r="V38" s="99"/>
      <c r="W38" s="99"/>
      <c r="X38" s="99"/>
      <c r="Y38" s="99"/>
      <c r="Z38" s="99"/>
    </row>
    <row r="39" spans="1:26" s="93" customFormat="1" ht="14.25" customHeight="1">
      <c r="A39" s="99" t="s">
        <v>236</v>
      </c>
      <c r="B39" s="99"/>
      <c r="C39" s="99" t="s">
        <v>237</v>
      </c>
      <c r="D39" s="99" t="s">
        <v>238</v>
      </c>
      <c r="E39" s="99" t="s">
        <v>238</v>
      </c>
      <c r="F39" s="99" t="s">
        <v>238</v>
      </c>
      <c r="G39" s="99"/>
      <c r="H39" s="99"/>
      <c r="I39" s="99"/>
      <c r="J39" s="99"/>
      <c r="K39" s="99"/>
      <c r="L39" s="99"/>
      <c r="M39" s="99"/>
      <c r="N39" s="99"/>
      <c r="O39" s="99" t="s">
        <v>153</v>
      </c>
      <c r="P39" s="99" t="s">
        <v>239</v>
      </c>
      <c r="Q39" s="99"/>
      <c r="R39" s="99"/>
      <c r="S39" s="99"/>
      <c r="T39" s="99"/>
      <c r="U39" s="99"/>
      <c r="V39" s="99"/>
      <c r="W39" s="99"/>
      <c r="X39" s="99"/>
      <c r="Y39" s="99"/>
      <c r="Z39" s="99"/>
    </row>
    <row r="40" spans="1:26" s="93" customFormat="1" ht="14.25" customHeight="1">
      <c r="A40" s="99"/>
      <c r="B40" s="99" t="s">
        <v>165</v>
      </c>
      <c r="C40" s="99" t="s">
        <v>240</v>
      </c>
      <c r="D40" s="99" t="s">
        <v>164</v>
      </c>
      <c r="E40" s="99" t="s">
        <v>164</v>
      </c>
      <c r="F40" s="99" t="s">
        <v>164</v>
      </c>
      <c r="G40" s="99"/>
      <c r="H40" s="99"/>
      <c r="I40" s="99"/>
      <c r="J40" s="99"/>
      <c r="K40" s="99"/>
      <c r="L40" s="99"/>
      <c r="M40" s="99"/>
      <c r="N40" s="99"/>
      <c r="O40" s="99" t="s">
        <v>159</v>
      </c>
      <c r="P40" s="99" t="s">
        <v>241</v>
      </c>
      <c r="Q40" s="99"/>
      <c r="R40" s="99"/>
      <c r="S40" s="99"/>
      <c r="T40" s="99"/>
      <c r="U40" s="99"/>
      <c r="V40" s="99"/>
      <c r="W40" s="99"/>
      <c r="X40" s="99"/>
      <c r="Y40" s="99"/>
      <c r="Z40" s="99"/>
    </row>
    <row r="41" spans="1:26" s="93" customFormat="1" ht="14.25" customHeight="1">
      <c r="A41" s="99"/>
      <c r="B41" s="99" t="s">
        <v>169</v>
      </c>
      <c r="C41" s="99" t="s">
        <v>242</v>
      </c>
      <c r="D41" s="99" t="s">
        <v>212</v>
      </c>
      <c r="E41" s="99" t="s">
        <v>212</v>
      </c>
      <c r="F41" s="99" t="s">
        <v>212</v>
      </c>
      <c r="G41" s="99"/>
      <c r="H41" s="99"/>
      <c r="I41" s="99"/>
      <c r="J41" s="99"/>
      <c r="K41" s="99"/>
      <c r="L41" s="99"/>
      <c r="M41" s="99"/>
      <c r="N41" s="99"/>
      <c r="O41" s="99" t="s">
        <v>243</v>
      </c>
      <c r="P41" s="99" t="s">
        <v>244</v>
      </c>
      <c r="Q41" s="99"/>
      <c r="R41" s="99"/>
      <c r="S41" s="99"/>
      <c r="T41" s="99"/>
      <c r="U41" s="99"/>
      <c r="V41" s="99"/>
      <c r="W41" s="99"/>
      <c r="X41" s="99"/>
      <c r="Y41" s="99"/>
      <c r="Z41" s="99"/>
    </row>
    <row r="42" spans="1:26" s="93" customFormat="1" ht="14.25" customHeight="1">
      <c r="A42" s="99"/>
      <c r="B42" s="99" t="s">
        <v>177</v>
      </c>
      <c r="C42" s="99" t="s">
        <v>245</v>
      </c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 t="s">
        <v>246</v>
      </c>
      <c r="P42" s="99" t="s">
        <v>247</v>
      </c>
      <c r="Q42" s="99"/>
      <c r="R42" s="99"/>
      <c r="S42" s="99"/>
      <c r="T42" s="99"/>
      <c r="U42" s="99"/>
      <c r="V42" s="99"/>
      <c r="W42" s="99"/>
      <c r="X42" s="99"/>
      <c r="Y42" s="99"/>
      <c r="Z42" s="99"/>
    </row>
    <row r="43" spans="1:26" s="93" customFormat="1" ht="14.25" customHeight="1">
      <c r="A43" s="99" t="s">
        <v>248</v>
      </c>
      <c r="B43" s="99"/>
      <c r="C43" s="99" t="s">
        <v>249</v>
      </c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 t="s">
        <v>250</v>
      </c>
      <c r="P43" s="99" t="s">
        <v>201</v>
      </c>
      <c r="Q43" s="99"/>
      <c r="R43" s="99"/>
      <c r="S43" s="99"/>
      <c r="T43" s="99"/>
      <c r="U43" s="99"/>
      <c r="V43" s="99"/>
      <c r="W43" s="99"/>
      <c r="X43" s="99"/>
      <c r="Y43" s="99"/>
      <c r="Z43" s="99"/>
    </row>
    <row r="44" spans="1:26" s="93" customFormat="1" ht="14.25" customHeight="1">
      <c r="A44" s="99"/>
      <c r="B44" s="99" t="s">
        <v>165</v>
      </c>
      <c r="C44" s="99" t="s">
        <v>251</v>
      </c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 t="s">
        <v>252</v>
      </c>
      <c r="P44" s="99" t="s">
        <v>253</v>
      </c>
      <c r="Q44" s="99" t="s">
        <v>254</v>
      </c>
      <c r="R44" s="99" t="s">
        <v>254</v>
      </c>
      <c r="S44" s="99" t="s">
        <v>254</v>
      </c>
      <c r="T44" s="99"/>
      <c r="U44" s="99"/>
      <c r="V44" s="99"/>
      <c r="W44" s="99"/>
      <c r="X44" s="99"/>
      <c r="Y44" s="99"/>
      <c r="Z44" s="99"/>
    </row>
    <row r="45" spans="1:26" s="93" customFormat="1" ht="14.25" customHeight="1">
      <c r="A45" s="99"/>
      <c r="B45" s="99" t="s">
        <v>169</v>
      </c>
      <c r="C45" s="99" t="s">
        <v>255</v>
      </c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 t="s">
        <v>256</v>
      </c>
      <c r="P45" s="99" t="s">
        <v>257</v>
      </c>
      <c r="Q45" s="99" t="s">
        <v>258</v>
      </c>
      <c r="R45" s="99" t="s">
        <v>258</v>
      </c>
      <c r="S45" s="99" t="s">
        <v>258</v>
      </c>
      <c r="T45" s="99"/>
      <c r="U45" s="99"/>
      <c r="V45" s="99"/>
      <c r="W45" s="99"/>
      <c r="X45" s="99"/>
      <c r="Y45" s="99"/>
      <c r="Z45" s="99"/>
    </row>
    <row r="46" spans="1:26" s="93" customFormat="1" ht="14.25" customHeight="1">
      <c r="A46" s="99" t="s">
        <v>259</v>
      </c>
      <c r="B46" s="99"/>
      <c r="C46" s="99" t="s">
        <v>260</v>
      </c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 t="s">
        <v>261</v>
      </c>
      <c r="P46" s="99" t="s">
        <v>208</v>
      </c>
      <c r="Q46" s="99"/>
      <c r="R46" s="99"/>
      <c r="S46" s="99"/>
      <c r="T46" s="99"/>
      <c r="U46" s="99"/>
      <c r="V46" s="99"/>
      <c r="W46" s="99"/>
      <c r="X46" s="99"/>
      <c r="Y46" s="99"/>
      <c r="Z46" s="99"/>
    </row>
    <row r="47" spans="1:26" s="93" customFormat="1" ht="14.25" customHeight="1">
      <c r="A47" s="99"/>
      <c r="B47" s="99" t="s">
        <v>165</v>
      </c>
      <c r="C47" s="99" t="s">
        <v>262</v>
      </c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 t="s">
        <v>263</v>
      </c>
      <c r="P47" s="99" t="s">
        <v>264</v>
      </c>
      <c r="Q47" s="99"/>
      <c r="R47" s="99"/>
      <c r="S47" s="99"/>
      <c r="T47" s="99"/>
      <c r="U47" s="99"/>
      <c r="V47" s="99"/>
      <c r="W47" s="99"/>
      <c r="X47" s="99"/>
      <c r="Y47" s="99"/>
      <c r="Z47" s="99"/>
    </row>
    <row r="48" spans="1:26" s="93" customFormat="1" ht="14.25" customHeight="1">
      <c r="A48" s="99"/>
      <c r="B48" s="99" t="s">
        <v>169</v>
      </c>
      <c r="C48" s="99" t="s">
        <v>265</v>
      </c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 t="s">
        <v>266</v>
      </c>
      <c r="P48" s="99" t="s">
        <v>267</v>
      </c>
      <c r="Q48" s="99"/>
      <c r="R48" s="99"/>
      <c r="S48" s="99"/>
      <c r="T48" s="99"/>
      <c r="U48" s="99"/>
      <c r="V48" s="99"/>
      <c r="W48" s="99"/>
      <c r="X48" s="99"/>
      <c r="Y48" s="99"/>
      <c r="Z48" s="99"/>
    </row>
    <row r="49" spans="1:26" s="93" customFormat="1" ht="14.25" customHeight="1">
      <c r="A49" s="99"/>
      <c r="B49" s="99" t="s">
        <v>177</v>
      </c>
      <c r="C49" s="99" t="s">
        <v>268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 t="s">
        <v>177</v>
      </c>
      <c r="P49" s="99" t="s">
        <v>213</v>
      </c>
      <c r="Q49" s="99" t="s">
        <v>269</v>
      </c>
      <c r="R49" s="99" t="s">
        <v>269</v>
      </c>
      <c r="S49" s="99" t="s">
        <v>269</v>
      </c>
      <c r="T49" s="99"/>
      <c r="U49" s="99"/>
      <c r="V49" s="99"/>
      <c r="W49" s="99"/>
      <c r="X49" s="99"/>
      <c r="Y49" s="99"/>
      <c r="Z49" s="99"/>
    </row>
    <row r="50" spans="1:26" s="93" customFormat="1" ht="14.25" customHeight="1">
      <c r="A50" s="99" t="s">
        <v>270</v>
      </c>
      <c r="B50" s="99"/>
      <c r="C50" s="99" t="s">
        <v>271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 t="s">
        <v>272</v>
      </c>
      <c r="O50" s="99"/>
      <c r="P50" s="99" t="s">
        <v>273</v>
      </c>
      <c r="Q50" s="99" t="s">
        <v>274</v>
      </c>
      <c r="R50" s="99" t="s">
        <v>274</v>
      </c>
      <c r="S50" s="99" t="s">
        <v>274</v>
      </c>
      <c r="T50" s="99"/>
      <c r="U50" s="99"/>
      <c r="V50" s="99"/>
      <c r="W50" s="99"/>
      <c r="X50" s="99"/>
      <c r="Y50" s="99"/>
      <c r="Z50" s="99"/>
    </row>
    <row r="51" spans="1:26" s="93" customFormat="1" ht="14.25" customHeight="1">
      <c r="A51" s="99"/>
      <c r="B51" s="99" t="s">
        <v>173</v>
      </c>
      <c r="C51" s="99" t="s">
        <v>275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 t="s">
        <v>165</v>
      </c>
      <c r="P51" s="99" t="s">
        <v>276</v>
      </c>
      <c r="Q51" s="99"/>
      <c r="R51" s="99"/>
      <c r="S51" s="99"/>
      <c r="T51" s="99"/>
      <c r="U51" s="99"/>
      <c r="V51" s="99"/>
      <c r="W51" s="99"/>
      <c r="X51" s="99"/>
      <c r="Y51" s="99"/>
      <c r="Z51" s="99"/>
    </row>
    <row r="52" spans="1:26" s="93" customFormat="1" ht="14.25" customHeight="1">
      <c r="A52" s="99"/>
      <c r="B52" s="99" t="s">
        <v>197</v>
      </c>
      <c r="C52" s="99" t="s">
        <v>277</v>
      </c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 t="s">
        <v>169</v>
      </c>
      <c r="P52" s="99" t="s">
        <v>278</v>
      </c>
      <c r="Q52" s="99" t="s">
        <v>279</v>
      </c>
      <c r="R52" s="99" t="s">
        <v>279</v>
      </c>
      <c r="S52" s="99" t="s">
        <v>279</v>
      </c>
      <c r="T52" s="99"/>
      <c r="U52" s="99"/>
      <c r="V52" s="99"/>
      <c r="W52" s="99"/>
      <c r="X52" s="99"/>
      <c r="Y52" s="99"/>
      <c r="Z52" s="99"/>
    </row>
    <row r="53" spans="1:26" s="93" customFormat="1" ht="14.25" customHeight="1">
      <c r="A53" s="99"/>
      <c r="B53" s="99" t="s">
        <v>200</v>
      </c>
      <c r="C53" s="99" t="s">
        <v>280</v>
      </c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 t="s">
        <v>173</v>
      </c>
      <c r="P53" s="99" t="s">
        <v>281</v>
      </c>
      <c r="Q53" s="99"/>
      <c r="R53" s="99"/>
      <c r="S53" s="99"/>
      <c r="T53" s="99"/>
      <c r="U53" s="99"/>
      <c r="V53" s="99"/>
      <c r="W53" s="99"/>
      <c r="X53" s="99"/>
      <c r="Y53" s="99"/>
      <c r="Z53" s="99"/>
    </row>
    <row r="54" spans="1:26" s="93" customFormat="1" ht="14.25" customHeight="1">
      <c r="A54" s="99"/>
      <c r="B54" s="99" t="s">
        <v>177</v>
      </c>
      <c r="C54" s="99" t="s">
        <v>282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 t="s">
        <v>197</v>
      </c>
      <c r="P54" s="99" t="s">
        <v>283</v>
      </c>
      <c r="Q54" s="99"/>
      <c r="R54" s="99"/>
      <c r="S54" s="99"/>
      <c r="T54" s="99"/>
      <c r="U54" s="99"/>
      <c r="V54" s="99"/>
      <c r="W54" s="99"/>
      <c r="X54" s="99"/>
      <c r="Y54" s="99"/>
      <c r="Z54" s="99"/>
    </row>
    <row r="55" spans="1:26" s="93" customFormat="1" ht="14.25" customHeight="1">
      <c r="A55" s="99" t="s">
        <v>284</v>
      </c>
      <c r="B55" s="99"/>
      <c r="C55" s="99" t="s">
        <v>273</v>
      </c>
      <c r="D55" s="99" t="s">
        <v>274</v>
      </c>
      <c r="E55" s="99" t="s">
        <v>274</v>
      </c>
      <c r="F55" s="99" t="s">
        <v>274</v>
      </c>
      <c r="G55" s="99"/>
      <c r="H55" s="99"/>
      <c r="I55" s="99"/>
      <c r="J55" s="99"/>
      <c r="K55" s="99"/>
      <c r="L55" s="99"/>
      <c r="M55" s="99"/>
      <c r="N55" s="99"/>
      <c r="O55" s="99" t="s">
        <v>200</v>
      </c>
      <c r="P55" s="99" t="s">
        <v>285</v>
      </c>
      <c r="Q55" s="99" t="s">
        <v>286</v>
      </c>
      <c r="R55" s="99" t="s">
        <v>286</v>
      </c>
      <c r="S55" s="99" t="s">
        <v>286</v>
      </c>
      <c r="T55" s="99"/>
      <c r="U55" s="99"/>
      <c r="V55" s="99"/>
      <c r="W55" s="99"/>
      <c r="X55" s="99"/>
      <c r="Y55" s="99"/>
      <c r="Z55" s="99"/>
    </row>
    <row r="56" spans="1:26" s="93" customFormat="1" ht="14.25" customHeight="1">
      <c r="A56" s="99"/>
      <c r="B56" s="99" t="s">
        <v>165</v>
      </c>
      <c r="C56" s="99" t="s">
        <v>287</v>
      </c>
      <c r="D56" s="99" t="s">
        <v>286</v>
      </c>
      <c r="E56" s="99" t="s">
        <v>286</v>
      </c>
      <c r="F56" s="99" t="s">
        <v>286</v>
      </c>
      <c r="G56" s="99"/>
      <c r="H56" s="99"/>
      <c r="I56" s="99"/>
      <c r="J56" s="99"/>
      <c r="K56" s="99"/>
      <c r="L56" s="99"/>
      <c r="M56" s="99"/>
      <c r="N56" s="99"/>
      <c r="O56" s="99" t="s">
        <v>179</v>
      </c>
      <c r="P56" s="99" t="s">
        <v>288</v>
      </c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26" s="93" customFormat="1" ht="14.25" customHeight="1">
      <c r="A57" s="99"/>
      <c r="B57" s="99" t="s">
        <v>169</v>
      </c>
      <c r="C57" s="99" t="s">
        <v>289</v>
      </c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 t="s">
        <v>183</v>
      </c>
      <c r="P57" s="99" t="s">
        <v>290</v>
      </c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26" s="93" customFormat="1" ht="14.25" customHeight="1">
      <c r="A58" s="99"/>
      <c r="B58" s="99" t="s">
        <v>173</v>
      </c>
      <c r="C58" s="99" t="s">
        <v>291</v>
      </c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 t="s">
        <v>187</v>
      </c>
      <c r="P58" s="99" t="s">
        <v>289</v>
      </c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26" s="93" customFormat="1" ht="14.25" customHeight="1">
      <c r="A59" s="99"/>
      <c r="B59" s="99" t="s">
        <v>200</v>
      </c>
      <c r="C59" s="99" t="s">
        <v>292</v>
      </c>
      <c r="D59" s="99" t="s">
        <v>279</v>
      </c>
      <c r="E59" s="99" t="s">
        <v>279</v>
      </c>
      <c r="F59" s="99" t="s">
        <v>279</v>
      </c>
      <c r="G59" s="99"/>
      <c r="H59" s="99"/>
      <c r="I59" s="99"/>
      <c r="J59" s="99"/>
      <c r="K59" s="99"/>
      <c r="L59" s="99"/>
      <c r="M59" s="99"/>
      <c r="N59" s="99"/>
      <c r="O59" s="99" t="s">
        <v>191</v>
      </c>
      <c r="P59" s="99" t="s">
        <v>293</v>
      </c>
      <c r="Q59" s="99"/>
      <c r="R59" s="99"/>
      <c r="S59" s="99"/>
      <c r="T59" s="99"/>
      <c r="U59" s="99"/>
      <c r="V59" s="99"/>
      <c r="W59" s="99"/>
      <c r="X59" s="99"/>
      <c r="Y59" s="99"/>
      <c r="Z59" s="99"/>
    </row>
    <row r="60" spans="1:26" s="93" customFormat="1" ht="14.25" customHeight="1">
      <c r="A60" s="99"/>
      <c r="B60" s="99" t="s">
        <v>177</v>
      </c>
      <c r="C60" s="99" t="s">
        <v>294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 t="s">
        <v>145</v>
      </c>
      <c r="P60" s="99" t="s">
        <v>291</v>
      </c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26" s="93" customFormat="1" ht="14.25" customHeight="1">
      <c r="A61" s="99" t="s">
        <v>295</v>
      </c>
      <c r="B61" s="99"/>
      <c r="C61" s="99" t="s">
        <v>296</v>
      </c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 t="s">
        <v>146</v>
      </c>
      <c r="P61" s="99" t="s">
        <v>297</v>
      </c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26" s="93" customFormat="1" ht="14.25" customHeight="1">
      <c r="A62" s="99"/>
      <c r="B62" s="99" t="s">
        <v>169</v>
      </c>
      <c r="C62" s="99" t="s">
        <v>298</v>
      </c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 t="s">
        <v>177</v>
      </c>
      <c r="P62" s="99" t="s">
        <v>299</v>
      </c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26" s="93" customFormat="1" ht="14.25" customHeight="1">
      <c r="A63" s="99"/>
      <c r="B63" s="99" t="s">
        <v>173</v>
      </c>
      <c r="C63" s="99" t="s">
        <v>300</v>
      </c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 t="s">
        <v>301</v>
      </c>
      <c r="O63" s="99"/>
      <c r="P63" s="99" t="s">
        <v>302</v>
      </c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26" s="93" customFormat="1" ht="14.25" customHeight="1">
      <c r="A64" s="99"/>
      <c r="B64" s="99" t="s">
        <v>197</v>
      </c>
      <c r="C64" s="99" t="s">
        <v>303</v>
      </c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 t="s">
        <v>165</v>
      </c>
      <c r="P64" s="99" t="s">
        <v>304</v>
      </c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:26" s="93" customFormat="1" ht="14.25" customHeight="1">
      <c r="A65" s="99" t="s">
        <v>305</v>
      </c>
      <c r="B65" s="99"/>
      <c r="C65" s="99" t="s">
        <v>302</v>
      </c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 t="s">
        <v>169</v>
      </c>
      <c r="P65" s="99" t="s">
        <v>306</v>
      </c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:26" s="93" customFormat="1" ht="14.25" customHeight="1">
      <c r="A66" s="99"/>
      <c r="B66" s="99" t="s">
        <v>165</v>
      </c>
      <c r="C66" s="99" t="s">
        <v>304</v>
      </c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 t="s">
        <v>173</v>
      </c>
      <c r="P66" s="99" t="s">
        <v>307</v>
      </c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:26" s="93" customFormat="1" ht="14.25" customHeight="1">
      <c r="A67" s="99"/>
      <c r="B67" s="99" t="s">
        <v>169</v>
      </c>
      <c r="C67" s="99" t="s">
        <v>306</v>
      </c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 t="s">
        <v>197</v>
      </c>
      <c r="P67" s="99" t="s">
        <v>308</v>
      </c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:26" s="93" customFormat="1" ht="14.25" customHeight="1">
      <c r="A68" s="99"/>
      <c r="B68" s="99" t="s">
        <v>173</v>
      </c>
      <c r="C68" s="99" t="s">
        <v>307</v>
      </c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 t="s">
        <v>309</v>
      </c>
      <c r="O68" s="99"/>
      <c r="P68" s="99" t="s">
        <v>310</v>
      </c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:26" s="93" customFormat="1" ht="14.25" customHeight="1">
      <c r="A69" s="99"/>
      <c r="B69" s="99" t="s">
        <v>197</v>
      </c>
      <c r="C69" s="99" t="s">
        <v>308</v>
      </c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 t="s">
        <v>165</v>
      </c>
      <c r="P69" s="99" t="s">
        <v>218</v>
      </c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:26" s="93" customFormat="1" ht="14.25" customHeight="1">
      <c r="A70" s="99" t="s">
        <v>311</v>
      </c>
      <c r="B70" s="99"/>
      <c r="C70" s="99" t="s">
        <v>312</v>
      </c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 t="s">
        <v>169</v>
      </c>
      <c r="P70" s="99" t="s">
        <v>313</v>
      </c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:26" s="93" customFormat="1" ht="14.25" customHeight="1">
      <c r="A71" s="99"/>
      <c r="B71" s="99" t="s">
        <v>165</v>
      </c>
      <c r="C71" s="99" t="s">
        <v>314</v>
      </c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 t="s">
        <v>173</v>
      </c>
      <c r="P71" s="99" t="s">
        <v>315</v>
      </c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:26" s="93" customFormat="1" ht="14.25" customHeight="1">
      <c r="A72" s="99"/>
      <c r="B72" s="99" t="s">
        <v>169</v>
      </c>
      <c r="C72" s="99" t="s">
        <v>316</v>
      </c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 t="s">
        <v>200</v>
      </c>
      <c r="P72" s="99" t="s">
        <v>220</v>
      </c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:26" s="93" customFormat="1" ht="14.25" customHeight="1">
      <c r="A73" s="99" t="s">
        <v>317</v>
      </c>
      <c r="B73" s="99"/>
      <c r="C73" s="99" t="s">
        <v>318</v>
      </c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 t="s">
        <v>179</v>
      </c>
      <c r="P73" s="99" t="s">
        <v>228</v>
      </c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:26" s="93" customFormat="1" ht="14.25" customHeight="1">
      <c r="A74" s="99"/>
      <c r="B74" s="99" t="s">
        <v>165</v>
      </c>
      <c r="C74" s="99" t="s">
        <v>319</v>
      </c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 t="s">
        <v>183</v>
      </c>
      <c r="P74" s="99" t="s">
        <v>320</v>
      </c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:26" s="93" customFormat="1" ht="14.25" customHeight="1">
      <c r="A75" s="99"/>
      <c r="B75" s="99" t="s">
        <v>169</v>
      </c>
      <c r="C75" s="99" t="s">
        <v>321</v>
      </c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 t="s">
        <v>187</v>
      </c>
      <c r="P75" s="99" t="s">
        <v>322</v>
      </c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:26" s="93" customFormat="1" ht="14.25" customHeight="1">
      <c r="A76" s="99"/>
      <c r="B76" s="99" t="s">
        <v>173</v>
      </c>
      <c r="C76" s="99" t="s">
        <v>323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 t="s">
        <v>148</v>
      </c>
      <c r="P76" s="99" t="s">
        <v>222</v>
      </c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:26" s="93" customFormat="1" ht="14.25" customHeight="1">
      <c r="A77" s="99"/>
      <c r="B77" s="99" t="s">
        <v>197</v>
      </c>
      <c r="C77" s="99" t="s">
        <v>324</v>
      </c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 t="s">
        <v>154</v>
      </c>
      <c r="P77" s="99" t="s">
        <v>325</v>
      </c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:26" s="93" customFormat="1" ht="14.25" customHeight="1">
      <c r="A78" s="99"/>
      <c r="B78" s="99" t="s">
        <v>200</v>
      </c>
      <c r="C78" s="99" t="s">
        <v>326</v>
      </c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 t="s">
        <v>156</v>
      </c>
      <c r="P78" s="99" t="s">
        <v>327</v>
      </c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:26" s="93" customFormat="1" ht="14.25" customHeight="1">
      <c r="A79" s="99"/>
      <c r="B79" s="99" t="s">
        <v>179</v>
      </c>
      <c r="C79" s="99" t="s">
        <v>328</v>
      </c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 t="s">
        <v>157</v>
      </c>
      <c r="P79" s="99" t="s">
        <v>329</v>
      </c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:26" s="93" customFormat="1" ht="14.25" customHeight="1">
      <c r="A80" s="99"/>
      <c r="B80" s="99" t="s">
        <v>183</v>
      </c>
      <c r="C80" s="99" t="s">
        <v>330</v>
      </c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 t="s">
        <v>177</v>
      </c>
      <c r="P80" s="99" t="s">
        <v>331</v>
      </c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:26" s="93" customFormat="1" ht="14.25" customHeight="1">
      <c r="A81" s="99" t="s">
        <v>332</v>
      </c>
      <c r="B81" s="99"/>
      <c r="C81" s="99" t="s">
        <v>333</v>
      </c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 t="s">
        <v>334</v>
      </c>
      <c r="O81" s="99"/>
      <c r="P81" s="99" t="s">
        <v>335</v>
      </c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:26" s="93" customFormat="1" ht="14.25" customHeight="1">
      <c r="A82" s="99"/>
      <c r="B82" s="99" t="s">
        <v>165</v>
      </c>
      <c r="C82" s="99" t="s">
        <v>336</v>
      </c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 t="s">
        <v>165</v>
      </c>
      <c r="P82" s="99" t="s">
        <v>218</v>
      </c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:26" s="93" customFormat="1" ht="14.25" customHeight="1">
      <c r="A83" s="99"/>
      <c r="B83" s="99" t="s">
        <v>169</v>
      </c>
      <c r="C83" s="99" t="s">
        <v>337</v>
      </c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 t="s">
        <v>169</v>
      </c>
      <c r="P83" s="99" t="s">
        <v>313</v>
      </c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:26" s="93" customFormat="1" ht="14.25" customHeight="1">
      <c r="A84" s="99" t="s">
        <v>338</v>
      </c>
      <c r="B84" s="99"/>
      <c r="C84" s="99" t="s">
        <v>56</v>
      </c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 t="s">
        <v>173</v>
      </c>
      <c r="P84" s="99" t="s">
        <v>315</v>
      </c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:26" s="93" customFormat="1" ht="14.25" customHeight="1">
      <c r="A85" s="99"/>
      <c r="B85" s="99" t="s">
        <v>183</v>
      </c>
      <c r="C85" s="99" t="s">
        <v>339</v>
      </c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 t="s">
        <v>200</v>
      </c>
      <c r="P85" s="99" t="s">
        <v>220</v>
      </c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:26" s="93" customFormat="1" ht="14.25" customHeight="1">
      <c r="A86" s="99"/>
      <c r="B86" s="99" t="s">
        <v>187</v>
      </c>
      <c r="C86" s="99" t="s">
        <v>340</v>
      </c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 t="s">
        <v>179</v>
      </c>
      <c r="P86" s="99" t="s">
        <v>228</v>
      </c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:26" s="93" customFormat="1" ht="14.25" customHeight="1">
      <c r="A87" s="99"/>
      <c r="B87" s="99" t="s">
        <v>191</v>
      </c>
      <c r="C87" s="99" t="s">
        <v>341</v>
      </c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 t="s">
        <v>183</v>
      </c>
      <c r="P87" s="99" t="s">
        <v>320</v>
      </c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:26" s="93" customFormat="1" ht="14.25" customHeight="1">
      <c r="A88" s="99"/>
      <c r="B88" s="99" t="s">
        <v>145</v>
      </c>
      <c r="C88" s="99" t="s">
        <v>342</v>
      </c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 t="s">
        <v>187</v>
      </c>
      <c r="P88" s="99" t="s">
        <v>322</v>
      </c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:26" s="93" customFormat="1" ht="14.25" customHeight="1">
      <c r="A89" s="99"/>
      <c r="B89" s="99" t="s">
        <v>177</v>
      </c>
      <c r="C89" s="99" t="s">
        <v>343</v>
      </c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 t="s">
        <v>191</v>
      </c>
      <c r="P89" s="99" t="s">
        <v>344</v>
      </c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:26" s="93" customFormat="1" ht="14.25" customHeight="1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 t="s">
        <v>145</v>
      </c>
      <c r="P90" s="99" t="s">
        <v>345</v>
      </c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:26" s="93" customFormat="1" ht="14.25" customHeight="1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 t="s">
        <v>146</v>
      </c>
      <c r="P91" s="99" t="s">
        <v>346</v>
      </c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:26" s="93" customFormat="1" ht="14.25" customHeight="1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 t="s">
        <v>147</v>
      </c>
      <c r="P92" s="99" t="s">
        <v>347</v>
      </c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:26" s="93" customFormat="1" ht="14.25" customHeight="1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 t="s">
        <v>148</v>
      </c>
      <c r="P93" s="99" t="s">
        <v>222</v>
      </c>
      <c r="Q93" s="99"/>
      <c r="R93" s="99"/>
      <c r="S93" s="99"/>
      <c r="T93" s="99"/>
      <c r="U93" s="99"/>
      <c r="V93" s="99"/>
      <c r="W93" s="99"/>
      <c r="X93" s="99"/>
      <c r="Y93" s="99"/>
      <c r="Z93" s="99"/>
    </row>
    <row r="94" spans="1:26" s="93" customFormat="1" ht="14.25" customHeight="1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 t="s">
        <v>154</v>
      </c>
      <c r="P94" s="99" t="s">
        <v>325</v>
      </c>
      <c r="Q94" s="99"/>
      <c r="R94" s="99"/>
      <c r="S94" s="99"/>
      <c r="T94" s="99"/>
      <c r="U94" s="99"/>
      <c r="V94" s="99"/>
      <c r="W94" s="99"/>
      <c r="X94" s="99"/>
      <c r="Y94" s="99"/>
      <c r="Z94" s="99"/>
    </row>
    <row r="95" spans="1:26" s="93" customFormat="1" ht="14.25" customHeight="1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 t="s">
        <v>156</v>
      </c>
      <c r="P95" s="99" t="s">
        <v>327</v>
      </c>
      <c r="Q95" s="99"/>
      <c r="R95" s="99"/>
      <c r="S95" s="99"/>
      <c r="T95" s="99"/>
      <c r="U95" s="99"/>
      <c r="V95" s="99"/>
      <c r="W95" s="99"/>
      <c r="X95" s="99"/>
      <c r="Y95" s="99"/>
      <c r="Z95" s="99"/>
    </row>
    <row r="96" spans="1:26" s="93" customFormat="1" ht="14.25" customHeight="1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 t="s">
        <v>157</v>
      </c>
      <c r="P96" s="99" t="s">
        <v>329</v>
      </c>
      <c r="Q96" s="99"/>
      <c r="R96" s="99"/>
      <c r="S96" s="99"/>
      <c r="T96" s="99"/>
      <c r="U96" s="99"/>
      <c r="V96" s="99"/>
      <c r="W96" s="99"/>
      <c r="X96" s="99"/>
      <c r="Y96" s="99"/>
      <c r="Z96" s="99"/>
    </row>
    <row r="97" spans="1:26" s="93" customFormat="1" ht="14.25" customHeight="1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 t="s">
        <v>177</v>
      </c>
      <c r="P97" s="99" t="s">
        <v>230</v>
      </c>
      <c r="Q97" s="99"/>
      <c r="R97" s="99"/>
      <c r="S97" s="99"/>
      <c r="T97" s="99"/>
      <c r="U97" s="99"/>
      <c r="V97" s="99"/>
      <c r="W97" s="99"/>
      <c r="X97" s="99"/>
      <c r="Y97" s="99"/>
      <c r="Z97" s="99"/>
    </row>
    <row r="98" spans="1:26" s="93" customFormat="1" ht="14.25" customHeight="1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 t="s">
        <v>348</v>
      </c>
      <c r="O98" s="99"/>
      <c r="P98" s="99" t="s">
        <v>349</v>
      </c>
      <c r="Q98" s="99"/>
      <c r="R98" s="99"/>
      <c r="S98" s="99"/>
      <c r="T98" s="99"/>
      <c r="U98" s="99"/>
      <c r="V98" s="99"/>
      <c r="W98" s="99"/>
      <c r="X98" s="99"/>
      <c r="Y98" s="99"/>
      <c r="Z98" s="99"/>
    </row>
    <row r="99" spans="1:26" s="93" customFormat="1" ht="14.25" customHeight="1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 t="s">
        <v>165</v>
      </c>
      <c r="P99" s="99" t="s">
        <v>350</v>
      </c>
      <c r="Q99" s="99"/>
      <c r="R99" s="99"/>
      <c r="S99" s="99"/>
      <c r="T99" s="99"/>
      <c r="U99" s="99"/>
      <c r="V99" s="99"/>
      <c r="W99" s="99"/>
      <c r="X99" s="99"/>
      <c r="Y99" s="99"/>
      <c r="Z99" s="99"/>
    </row>
    <row r="100" spans="1:26" s="93" customFormat="1" ht="14.25" customHeight="1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 t="s">
        <v>177</v>
      </c>
      <c r="P100" s="99" t="s">
        <v>268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</row>
    <row r="101" spans="1:26" s="93" customFormat="1" ht="14.25" customHeight="1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 t="s">
        <v>351</v>
      </c>
      <c r="O101" s="99"/>
      <c r="P101" s="99" t="s">
        <v>260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</row>
    <row r="102" spans="1:26" s="93" customFormat="1" ht="14.25" customHeight="1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 t="s">
        <v>165</v>
      </c>
      <c r="P102" s="99" t="s">
        <v>350</v>
      </c>
      <c r="Q102" s="99"/>
      <c r="R102" s="99"/>
      <c r="S102" s="99"/>
      <c r="T102" s="99"/>
      <c r="U102" s="99"/>
      <c r="V102" s="99"/>
      <c r="W102" s="99"/>
      <c r="X102" s="99"/>
      <c r="Y102" s="99"/>
      <c r="Z102" s="99"/>
    </row>
    <row r="103" spans="1:26" s="93" customFormat="1" ht="14.25" customHeight="1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 t="s">
        <v>173</v>
      </c>
      <c r="P103" s="99" t="s">
        <v>280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</row>
    <row r="104" spans="1:26" s="93" customFormat="1" ht="14.25" customHeight="1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 t="s">
        <v>197</v>
      </c>
      <c r="P104" s="99" t="s">
        <v>262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</row>
    <row r="105" spans="1:26" s="93" customFormat="1" ht="14.25" customHeight="1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 t="s">
        <v>200</v>
      </c>
      <c r="P105" s="99" t="s">
        <v>265</v>
      </c>
      <c r="Q105" s="99"/>
      <c r="R105" s="99"/>
      <c r="S105" s="99"/>
      <c r="T105" s="99"/>
      <c r="U105" s="99"/>
      <c r="V105" s="99"/>
      <c r="W105" s="99"/>
      <c r="X105" s="99"/>
      <c r="Y105" s="99"/>
      <c r="Z105" s="99"/>
    </row>
    <row r="106" spans="1:26" s="93" customFormat="1" ht="14.25" customHeight="1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 t="s">
        <v>177</v>
      </c>
      <c r="P106" s="99" t="s">
        <v>268</v>
      </c>
      <c r="Q106" s="99"/>
      <c r="R106" s="99"/>
      <c r="S106" s="99"/>
      <c r="T106" s="99"/>
      <c r="U106" s="99"/>
      <c r="V106" s="99"/>
      <c r="W106" s="99"/>
      <c r="X106" s="99"/>
      <c r="Y106" s="99"/>
      <c r="Z106" s="99"/>
    </row>
    <row r="107" spans="1:26" s="93" customFormat="1" ht="14.25" customHeight="1">
      <c r="A107" s="99"/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 t="s">
        <v>352</v>
      </c>
      <c r="O107" s="99"/>
      <c r="P107" s="99" t="s">
        <v>296</v>
      </c>
      <c r="Q107" s="99"/>
      <c r="R107" s="99"/>
      <c r="S107" s="99"/>
      <c r="T107" s="99"/>
      <c r="U107" s="99"/>
      <c r="V107" s="99"/>
      <c r="W107" s="99"/>
      <c r="X107" s="99"/>
      <c r="Y107" s="99"/>
      <c r="Z107" s="99"/>
    </row>
    <row r="108" spans="1:26" s="93" customFormat="1" ht="14.25" customHeight="1">
      <c r="A108" s="99"/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 t="s">
        <v>169</v>
      </c>
      <c r="P108" s="99" t="s">
        <v>298</v>
      </c>
      <c r="Q108" s="99"/>
      <c r="R108" s="99"/>
      <c r="S108" s="99"/>
      <c r="T108" s="99"/>
      <c r="U108" s="99"/>
      <c r="V108" s="99"/>
      <c r="W108" s="99"/>
      <c r="X108" s="99"/>
      <c r="Y108" s="99"/>
      <c r="Z108" s="99"/>
    </row>
    <row r="109" spans="1:26" s="93" customFormat="1" ht="14.25" customHeight="1">
      <c r="A109" s="99"/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 t="s">
        <v>173</v>
      </c>
      <c r="P109" s="99" t="s">
        <v>300</v>
      </c>
      <c r="Q109" s="99"/>
      <c r="R109" s="99"/>
      <c r="S109" s="99"/>
      <c r="T109" s="99"/>
      <c r="U109" s="99"/>
      <c r="V109" s="99"/>
      <c r="W109" s="99"/>
      <c r="X109" s="99"/>
      <c r="Y109" s="99"/>
      <c r="Z109" s="99"/>
    </row>
    <row r="110" spans="1:26" s="93" customFormat="1" ht="14.25" customHeight="1">
      <c r="A110" s="99"/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 t="s">
        <v>197</v>
      </c>
      <c r="P110" s="99" t="s">
        <v>303</v>
      </c>
      <c r="Q110" s="99"/>
      <c r="R110" s="99"/>
      <c r="S110" s="99"/>
      <c r="T110" s="99"/>
      <c r="U110" s="99"/>
      <c r="V110" s="99"/>
      <c r="W110" s="99"/>
      <c r="X110" s="99"/>
      <c r="Y110" s="99"/>
      <c r="Z110" s="99"/>
    </row>
    <row r="111" spans="1:26" s="93" customFormat="1" ht="14.25" customHeight="1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 t="s">
        <v>353</v>
      </c>
      <c r="O111" s="99"/>
      <c r="P111" s="99" t="s">
        <v>56</v>
      </c>
      <c r="Q111" s="99"/>
      <c r="R111" s="99"/>
      <c r="S111" s="99"/>
      <c r="T111" s="99"/>
      <c r="U111" s="99"/>
      <c r="V111" s="99"/>
      <c r="W111" s="99"/>
      <c r="X111" s="99"/>
      <c r="Y111" s="99"/>
      <c r="Z111" s="99"/>
    </row>
    <row r="112" spans="1:26" s="93" customFormat="1" ht="14.25" customHeight="1">
      <c r="A112" s="99"/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 t="s">
        <v>183</v>
      </c>
      <c r="P112" s="99" t="s">
        <v>339</v>
      </c>
      <c r="Q112" s="99"/>
      <c r="R112" s="99"/>
      <c r="S112" s="99"/>
      <c r="T112" s="99"/>
      <c r="U112" s="99"/>
      <c r="V112" s="99"/>
      <c r="W112" s="99"/>
      <c r="X112" s="99"/>
      <c r="Y112" s="99"/>
      <c r="Z112" s="99"/>
    </row>
    <row r="113" spans="1:26" s="93" customFormat="1" ht="14.25" customHeight="1">
      <c r="A113" s="99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 t="s">
        <v>187</v>
      </c>
      <c r="P113" s="99" t="s">
        <v>340</v>
      </c>
      <c r="Q113" s="99"/>
      <c r="R113" s="99"/>
      <c r="S113" s="99"/>
      <c r="T113" s="99"/>
      <c r="U113" s="99"/>
      <c r="V113" s="99"/>
      <c r="W113" s="99"/>
      <c r="X113" s="99"/>
      <c r="Y113" s="99"/>
      <c r="Z113" s="99"/>
    </row>
    <row r="114" spans="1:26" s="93" customFormat="1" ht="14.25" customHeight="1">
      <c r="A114" s="99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 t="s">
        <v>191</v>
      </c>
      <c r="P114" s="99" t="s">
        <v>341</v>
      </c>
      <c r="Q114" s="99"/>
      <c r="R114" s="99"/>
      <c r="S114" s="99"/>
      <c r="T114" s="99"/>
      <c r="U114" s="99"/>
      <c r="V114" s="99"/>
      <c r="W114" s="99"/>
      <c r="X114" s="99"/>
      <c r="Y114" s="99"/>
      <c r="Z114" s="99"/>
    </row>
    <row r="115" spans="1:26" s="93" customFormat="1" ht="14.25" customHeight="1">
      <c r="A115" s="99"/>
      <c r="B115" s="99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 t="s">
        <v>145</v>
      </c>
      <c r="P115" s="99" t="s">
        <v>342</v>
      </c>
      <c r="Q115" s="99"/>
      <c r="R115" s="99"/>
      <c r="S115" s="99"/>
      <c r="T115" s="99"/>
      <c r="U115" s="99"/>
      <c r="V115" s="99"/>
      <c r="W115" s="99"/>
      <c r="X115" s="99"/>
      <c r="Y115" s="99"/>
      <c r="Z115" s="99"/>
    </row>
    <row r="116" spans="1:26" s="93" customFormat="1" ht="14.25" customHeight="1">
      <c r="A116" s="99"/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 t="s">
        <v>177</v>
      </c>
      <c r="P116" s="99" t="s">
        <v>343</v>
      </c>
      <c r="Q116" s="99"/>
      <c r="R116" s="99"/>
      <c r="S116" s="99"/>
      <c r="T116" s="99"/>
      <c r="U116" s="99"/>
      <c r="V116" s="99"/>
      <c r="W116" s="99"/>
      <c r="X116" s="99"/>
      <c r="Y116" s="99"/>
      <c r="Z116" s="99"/>
    </row>
    <row r="117" spans="1:26" s="93" customFormat="1" ht="14.25" customHeight="1">
      <c r="A117" s="99" t="s">
        <v>23</v>
      </c>
      <c r="B117" s="99"/>
      <c r="C117" s="99"/>
      <c r="D117" s="99" t="s">
        <v>354</v>
      </c>
      <c r="E117" s="99" t="s">
        <v>354</v>
      </c>
      <c r="F117" s="99" t="s">
        <v>354</v>
      </c>
      <c r="G117" s="99"/>
      <c r="H117" s="99"/>
      <c r="I117" s="99"/>
      <c r="J117" s="99"/>
      <c r="K117" s="99"/>
      <c r="L117" s="99"/>
      <c r="M117" s="99"/>
      <c r="N117" s="99" t="s">
        <v>23</v>
      </c>
      <c r="O117" s="99"/>
      <c r="P117" s="99"/>
      <c r="Q117" s="99" t="s">
        <v>354</v>
      </c>
      <c r="R117" s="99" t="s">
        <v>354</v>
      </c>
      <c r="S117" s="99" t="s">
        <v>354</v>
      </c>
      <c r="T117" s="99"/>
      <c r="U117" s="99"/>
      <c r="V117" s="99"/>
      <c r="W117" s="99"/>
      <c r="X117" s="99"/>
      <c r="Y117" s="99"/>
      <c r="Z117" s="99"/>
    </row>
    <row r="118" spans="1:26" s="93" customFormat="1" ht="14.25" customHeight="1"/>
    <row r="119" spans="1:26" s="93" customFormat="1" ht="14.25" customHeight="1"/>
    <row r="120" spans="1:26" s="93" customFormat="1" ht="14.25" customHeight="1"/>
    <row r="121" spans="1:26" s="93" customFormat="1" ht="14.25" customHeight="1"/>
    <row r="122" spans="1:26" s="93" customFormat="1" ht="14.25" customHeight="1"/>
    <row r="123" spans="1:26" s="93" customFormat="1" ht="14.25" customHeight="1"/>
    <row r="124" spans="1:26" s="93" customFormat="1" ht="14.25" customHeight="1"/>
    <row r="125" spans="1:26" s="93" customFormat="1" ht="14.25" customHeight="1"/>
    <row r="126" spans="1:26" s="93" customFormat="1" ht="14.25" customHeight="1"/>
    <row r="127" spans="1:26" s="93" customFormat="1" ht="14.25" customHeight="1"/>
    <row r="128" spans="1:26" s="93" customFormat="1" ht="14.25" customHeight="1"/>
    <row r="129" s="93" customFormat="1" ht="14.25" customHeight="1"/>
  </sheetData>
  <mergeCells count="14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D5:D6"/>
    <mergeCell ref="Q5:Q6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8"/>
  <sheetViews>
    <sheetView showZeros="0" topLeftCell="B1" workbookViewId="0">
      <selection activeCell="C10" sqref="C10"/>
    </sheetView>
  </sheetViews>
  <sheetFormatPr defaultColWidth="9.125" defaultRowHeight="14.25" customHeight="1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spans="1:6" ht="14.25" customHeight="1">
      <c r="A1" s="89"/>
      <c r="B1" s="89"/>
      <c r="C1" s="44"/>
      <c r="F1" s="90" t="s">
        <v>355</v>
      </c>
    </row>
    <row r="2" spans="1:6" ht="25.5" customHeight="1">
      <c r="A2" s="236" t="s">
        <v>356</v>
      </c>
      <c r="B2" s="236"/>
      <c r="C2" s="236"/>
      <c r="D2" s="236"/>
      <c r="E2" s="236"/>
      <c r="F2" s="236"/>
    </row>
    <row r="3" spans="1:6" ht="15.75" customHeight="1">
      <c r="A3" s="219" t="str">
        <f>"单位名称："&amp;"罗平县第一中学"</f>
        <v>单位名称：罗平县第一中学</v>
      </c>
      <c r="B3" s="237"/>
      <c r="C3" s="238"/>
      <c r="D3" s="220"/>
      <c r="F3" s="148" t="s">
        <v>2</v>
      </c>
    </row>
    <row r="4" spans="1:6" ht="19.5" customHeight="1">
      <c r="A4" s="240" t="s">
        <v>357</v>
      </c>
      <c r="B4" s="195" t="s">
        <v>358</v>
      </c>
      <c r="C4" s="195" t="s">
        <v>359</v>
      </c>
      <c r="D4" s="195"/>
      <c r="E4" s="195"/>
      <c r="F4" s="195" t="s">
        <v>360</v>
      </c>
    </row>
    <row r="5" spans="1:6" ht="19.5" customHeight="1">
      <c r="A5" s="240"/>
      <c r="B5" s="195"/>
      <c r="C5" s="34" t="s">
        <v>31</v>
      </c>
      <c r="D5" s="34" t="s">
        <v>361</v>
      </c>
      <c r="E5" s="34" t="s">
        <v>362</v>
      </c>
      <c r="F5" s="195"/>
    </row>
    <row r="6" spans="1:6" ht="18.75" customHeight="1">
      <c r="A6" s="91">
        <v>1</v>
      </c>
      <c r="B6" s="91">
        <v>2</v>
      </c>
      <c r="C6" s="92">
        <v>3</v>
      </c>
      <c r="D6" s="91">
        <v>4</v>
      </c>
      <c r="E6" s="91">
        <v>5</v>
      </c>
      <c r="F6" s="91">
        <v>6</v>
      </c>
    </row>
    <row r="7" spans="1:6" ht="18.75" customHeight="1">
      <c r="A7" s="11"/>
      <c r="B7" s="11"/>
      <c r="C7" s="11"/>
      <c r="D7" s="11"/>
      <c r="E7" s="11"/>
      <c r="F7" s="11"/>
    </row>
    <row r="8" spans="1:6" ht="14.25" customHeight="1">
      <c r="B8" s="239" t="s">
        <v>363</v>
      </c>
      <c r="C8" s="239"/>
      <c r="D8" s="239"/>
    </row>
  </sheetData>
  <mergeCells count="7">
    <mergeCell ref="A2:F2"/>
    <mergeCell ref="A3:D3"/>
    <mergeCell ref="C4:E4"/>
    <mergeCell ref="B8:D8"/>
    <mergeCell ref="A4:A5"/>
    <mergeCell ref="B4:B5"/>
    <mergeCell ref="F4:F5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27"/>
  <sheetViews>
    <sheetView showZeros="0" topLeftCell="A7" workbookViewId="0">
      <selection activeCell="H21" sqref="H21"/>
    </sheetView>
  </sheetViews>
  <sheetFormatPr defaultColWidth="9.125" defaultRowHeight="14.25" customHeight="1" outlineLevelRow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spans="1:26" ht="16.5" customHeight="1">
      <c r="B1" s="81"/>
      <c r="D1" s="82"/>
      <c r="E1" s="82"/>
      <c r="F1" s="82"/>
      <c r="G1" s="82"/>
      <c r="H1" s="83"/>
      <c r="I1" s="83"/>
      <c r="K1" s="83"/>
      <c r="L1" s="83"/>
      <c r="M1" s="83"/>
      <c r="P1" s="83"/>
      <c r="T1" s="83"/>
      <c r="X1" s="81"/>
      <c r="Z1" s="27" t="s">
        <v>364</v>
      </c>
    </row>
    <row r="2" spans="1:26" ht="26.25" customHeight="1">
      <c r="A2" s="241" t="s">
        <v>365</v>
      </c>
      <c r="B2" s="241"/>
      <c r="C2" s="241"/>
      <c r="D2" s="241"/>
      <c r="E2" s="241"/>
      <c r="F2" s="241"/>
      <c r="G2" s="241"/>
      <c r="H2" s="241"/>
      <c r="I2" s="241"/>
      <c r="J2" s="189"/>
      <c r="K2" s="241"/>
      <c r="L2" s="241"/>
      <c r="M2" s="241"/>
      <c r="N2" s="189"/>
      <c r="O2" s="189"/>
      <c r="P2" s="241"/>
      <c r="Q2" s="189"/>
      <c r="R2" s="189"/>
      <c r="S2" s="189"/>
      <c r="T2" s="241"/>
      <c r="U2" s="241"/>
      <c r="V2" s="241"/>
      <c r="W2" s="241"/>
      <c r="X2" s="241"/>
      <c r="Y2" s="241"/>
      <c r="Z2" s="241"/>
    </row>
    <row r="3" spans="1:26" ht="15" customHeight="1">
      <c r="A3" s="219" t="str">
        <f>"单位名称："&amp;"罗平县第一中学"</f>
        <v>单位名称：罗平县第一中学</v>
      </c>
      <c r="B3" s="242"/>
      <c r="C3" s="242"/>
      <c r="D3" s="242"/>
      <c r="E3" s="242"/>
      <c r="F3" s="242"/>
      <c r="G3" s="242"/>
      <c r="H3" s="84"/>
      <c r="I3" s="84"/>
      <c r="J3" s="4"/>
      <c r="K3" s="84"/>
      <c r="L3" s="84"/>
      <c r="M3" s="84"/>
      <c r="N3" s="4"/>
      <c r="O3" s="4"/>
      <c r="P3" s="84"/>
      <c r="Q3" s="4"/>
      <c r="R3" s="4"/>
      <c r="S3" s="4"/>
      <c r="T3" s="84"/>
      <c r="X3" s="81"/>
      <c r="Z3" s="149" t="s">
        <v>2</v>
      </c>
    </row>
    <row r="4" spans="1:26" ht="18" customHeight="1">
      <c r="A4" s="249" t="s">
        <v>366</v>
      </c>
      <c r="B4" s="249" t="s">
        <v>367</v>
      </c>
      <c r="C4" s="249" t="s">
        <v>368</v>
      </c>
      <c r="D4" s="249" t="s">
        <v>369</v>
      </c>
      <c r="E4" s="249" t="s">
        <v>370</v>
      </c>
      <c r="F4" s="249" t="s">
        <v>371</v>
      </c>
      <c r="G4" s="249" t="s">
        <v>372</v>
      </c>
      <c r="H4" s="226" t="s">
        <v>373</v>
      </c>
      <c r="I4" s="226" t="s">
        <v>373</v>
      </c>
      <c r="J4" s="195"/>
      <c r="K4" s="226"/>
      <c r="L4" s="226"/>
      <c r="M4" s="226"/>
      <c r="N4" s="195"/>
      <c r="O4" s="195"/>
      <c r="P4" s="226"/>
      <c r="Q4" s="195"/>
      <c r="R4" s="195"/>
      <c r="S4" s="195"/>
      <c r="T4" s="243" t="s">
        <v>35</v>
      </c>
      <c r="U4" s="226" t="s">
        <v>36</v>
      </c>
      <c r="V4" s="226"/>
      <c r="W4" s="226"/>
      <c r="X4" s="226"/>
      <c r="Y4" s="226"/>
      <c r="Z4" s="226"/>
    </row>
    <row r="5" spans="1:26" ht="18" customHeight="1">
      <c r="A5" s="250"/>
      <c r="B5" s="253"/>
      <c r="C5" s="250"/>
      <c r="D5" s="250"/>
      <c r="E5" s="250"/>
      <c r="F5" s="250"/>
      <c r="G5" s="250"/>
      <c r="H5" s="226" t="s">
        <v>374</v>
      </c>
      <c r="I5" s="226" t="s">
        <v>32</v>
      </c>
      <c r="J5" s="195"/>
      <c r="K5" s="226"/>
      <c r="L5" s="226"/>
      <c r="M5" s="226"/>
      <c r="N5" s="195"/>
      <c r="O5" s="195"/>
      <c r="P5" s="226"/>
      <c r="Q5" s="195" t="s">
        <v>375</v>
      </c>
      <c r="R5" s="195"/>
      <c r="S5" s="195"/>
      <c r="T5" s="249" t="s">
        <v>35</v>
      </c>
      <c r="U5" s="226" t="s">
        <v>36</v>
      </c>
      <c r="V5" s="243" t="s">
        <v>37</v>
      </c>
      <c r="W5" s="226" t="s">
        <v>36</v>
      </c>
      <c r="X5" s="243" t="s">
        <v>39</v>
      </c>
      <c r="Y5" s="243" t="s">
        <v>40</v>
      </c>
      <c r="Z5" s="244" t="s">
        <v>41</v>
      </c>
    </row>
    <row r="6" spans="1:26" ht="14.25" customHeight="1">
      <c r="A6" s="251"/>
      <c r="B6" s="251"/>
      <c r="C6" s="251"/>
      <c r="D6" s="251"/>
      <c r="E6" s="251"/>
      <c r="F6" s="251"/>
      <c r="G6" s="251"/>
      <c r="H6" s="251"/>
      <c r="I6" s="245" t="s">
        <v>376</v>
      </c>
      <c r="J6" s="244" t="s">
        <v>377</v>
      </c>
      <c r="K6" s="249" t="s">
        <v>378</v>
      </c>
      <c r="L6" s="249" t="s">
        <v>379</v>
      </c>
      <c r="M6" s="249" t="s">
        <v>380</v>
      </c>
      <c r="N6" s="249" t="s">
        <v>381</v>
      </c>
      <c r="O6" s="249" t="s">
        <v>33</v>
      </c>
      <c r="P6" s="249" t="s">
        <v>34</v>
      </c>
      <c r="Q6" s="249" t="s">
        <v>32</v>
      </c>
      <c r="R6" s="249" t="s">
        <v>33</v>
      </c>
      <c r="S6" s="249" t="s">
        <v>34</v>
      </c>
      <c r="T6" s="251"/>
      <c r="U6" s="249" t="s">
        <v>31</v>
      </c>
      <c r="V6" s="249" t="s">
        <v>37</v>
      </c>
      <c r="W6" s="249" t="s">
        <v>382</v>
      </c>
      <c r="X6" s="249" t="s">
        <v>39</v>
      </c>
      <c r="Y6" s="249" t="s">
        <v>40</v>
      </c>
      <c r="Z6" s="249" t="s">
        <v>41</v>
      </c>
    </row>
    <row r="7" spans="1:26" ht="37.5" customHeight="1">
      <c r="A7" s="252"/>
      <c r="B7" s="252"/>
      <c r="C7" s="252"/>
      <c r="D7" s="252"/>
      <c r="E7" s="252"/>
      <c r="F7" s="252"/>
      <c r="G7" s="252"/>
      <c r="H7" s="252"/>
      <c r="I7" s="26" t="s">
        <v>31</v>
      </c>
      <c r="J7" s="26" t="s">
        <v>383</v>
      </c>
      <c r="K7" s="254" t="s">
        <v>377</v>
      </c>
      <c r="L7" s="254" t="s">
        <v>379</v>
      </c>
      <c r="M7" s="254" t="s">
        <v>380</v>
      </c>
      <c r="N7" s="254" t="s">
        <v>381</v>
      </c>
      <c r="O7" s="254" t="s">
        <v>381</v>
      </c>
      <c r="P7" s="254" t="s">
        <v>381</v>
      </c>
      <c r="Q7" s="254" t="s">
        <v>379</v>
      </c>
      <c r="R7" s="254" t="s">
        <v>380</v>
      </c>
      <c r="S7" s="254" t="s">
        <v>381</v>
      </c>
      <c r="T7" s="254" t="s">
        <v>35</v>
      </c>
      <c r="U7" s="254" t="s">
        <v>31</v>
      </c>
      <c r="V7" s="254" t="s">
        <v>37</v>
      </c>
      <c r="W7" s="254" t="s">
        <v>382</v>
      </c>
      <c r="X7" s="254" t="s">
        <v>39</v>
      </c>
      <c r="Y7" s="254" t="s">
        <v>40</v>
      </c>
      <c r="Z7" s="254" t="s">
        <v>41</v>
      </c>
    </row>
    <row r="8" spans="1:26" ht="14.25" customHeight="1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  <c r="T8" s="8">
        <v>20</v>
      </c>
      <c r="U8" s="8">
        <v>21</v>
      </c>
      <c r="V8" s="8">
        <v>22</v>
      </c>
      <c r="W8" s="8">
        <v>23</v>
      </c>
      <c r="X8" s="8">
        <v>24</v>
      </c>
      <c r="Y8" s="87">
        <v>25</v>
      </c>
      <c r="Z8" s="88">
        <v>26</v>
      </c>
    </row>
    <row r="9" spans="1:26" ht="21" customHeight="1">
      <c r="A9" s="9" t="s">
        <v>43</v>
      </c>
      <c r="B9" s="85"/>
      <c r="C9" s="85"/>
      <c r="D9" s="85"/>
      <c r="E9" s="85"/>
      <c r="F9" s="85"/>
      <c r="G9" s="85"/>
      <c r="H9" s="11">
        <v>3099.2240419999998</v>
      </c>
      <c r="I9" s="11">
        <v>3099.2240419999998</v>
      </c>
      <c r="J9" s="11"/>
      <c r="K9" s="11"/>
      <c r="L9" s="11"/>
      <c r="M9" s="11"/>
      <c r="N9" s="11">
        <v>3099.2240419999998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3.25" customHeight="1" outlineLevel="1">
      <c r="A10" s="86" t="s">
        <v>43</v>
      </c>
      <c r="B10" s="9" t="s">
        <v>384</v>
      </c>
      <c r="C10" s="9" t="s">
        <v>385</v>
      </c>
      <c r="D10" s="9" t="s">
        <v>61</v>
      </c>
      <c r="E10" s="9" t="s">
        <v>62</v>
      </c>
      <c r="F10" s="9" t="s">
        <v>386</v>
      </c>
      <c r="G10" s="9" t="s">
        <v>387</v>
      </c>
      <c r="H10" s="11">
        <v>977.50559999999996</v>
      </c>
      <c r="I10" s="11">
        <v>977.50559999999996</v>
      </c>
      <c r="J10" s="11"/>
      <c r="K10" s="11"/>
      <c r="L10" s="11"/>
      <c r="M10" s="11"/>
      <c r="N10" s="11">
        <v>977.50559999999996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3.25" customHeight="1" outlineLevel="1">
      <c r="A11" s="86" t="s">
        <v>43</v>
      </c>
      <c r="B11" s="9" t="s">
        <v>384</v>
      </c>
      <c r="C11" s="9" t="s">
        <v>385</v>
      </c>
      <c r="D11" s="9" t="s">
        <v>61</v>
      </c>
      <c r="E11" s="9" t="s">
        <v>62</v>
      </c>
      <c r="F11" s="9" t="s">
        <v>388</v>
      </c>
      <c r="G11" s="9" t="s">
        <v>389</v>
      </c>
      <c r="H11" s="11">
        <v>506.15154000000001</v>
      </c>
      <c r="I11" s="11">
        <v>506.15154000000001</v>
      </c>
      <c r="J11" s="11"/>
      <c r="K11" s="11"/>
      <c r="L11" s="11"/>
      <c r="M11" s="11"/>
      <c r="N11" s="11">
        <v>506.15154000000001</v>
      </c>
      <c r="O11" s="9"/>
      <c r="P11" s="9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3.25" customHeight="1" outlineLevel="1">
      <c r="A12" s="86" t="s">
        <v>43</v>
      </c>
      <c r="B12" s="9" t="s">
        <v>384</v>
      </c>
      <c r="C12" s="9" t="s">
        <v>385</v>
      </c>
      <c r="D12" s="9" t="s">
        <v>61</v>
      </c>
      <c r="E12" s="9" t="s">
        <v>62</v>
      </c>
      <c r="F12" s="9" t="s">
        <v>390</v>
      </c>
      <c r="G12" s="9" t="s">
        <v>391</v>
      </c>
      <c r="H12" s="11">
        <v>81.458799999999997</v>
      </c>
      <c r="I12" s="11">
        <v>81.458799999999997</v>
      </c>
      <c r="J12" s="11"/>
      <c r="K12" s="11"/>
      <c r="L12" s="11"/>
      <c r="M12" s="11"/>
      <c r="N12" s="11">
        <v>81.458799999999997</v>
      </c>
      <c r="O12" s="9"/>
      <c r="P12" s="9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3.25" customHeight="1" outlineLevel="1">
      <c r="A13" s="86" t="s">
        <v>43</v>
      </c>
      <c r="B13" s="9" t="s">
        <v>384</v>
      </c>
      <c r="C13" s="9" t="s">
        <v>385</v>
      </c>
      <c r="D13" s="9" t="s">
        <v>61</v>
      </c>
      <c r="E13" s="9" t="s">
        <v>62</v>
      </c>
      <c r="F13" s="9" t="s">
        <v>392</v>
      </c>
      <c r="G13" s="9" t="s">
        <v>393</v>
      </c>
      <c r="H13" s="11">
        <v>6.45</v>
      </c>
      <c r="I13" s="11">
        <v>6.45</v>
      </c>
      <c r="J13" s="11"/>
      <c r="K13" s="11"/>
      <c r="L13" s="11"/>
      <c r="M13" s="11"/>
      <c r="N13" s="11">
        <v>6.45</v>
      </c>
      <c r="O13" s="9"/>
      <c r="P13" s="9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3.25" customHeight="1" outlineLevel="1">
      <c r="A14" s="86" t="s">
        <v>43</v>
      </c>
      <c r="B14" s="9" t="s">
        <v>384</v>
      </c>
      <c r="C14" s="9" t="s">
        <v>385</v>
      </c>
      <c r="D14" s="9" t="s">
        <v>61</v>
      </c>
      <c r="E14" s="9" t="s">
        <v>62</v>
      </c>
      <c r="F14" s="9" t="s">
        <v>390</v>
      </c>
      <c r="G14" s="9" t="s">
        <v>391</v>
      </c>
      <c r="H14" s="11">
        <v>180.92400000000001</v>
      </c>
      <c r="I14" s="11">
        <v>180.92400000000001</v>
      </c>
      <c r="J14" s="11"/>
      <c r="K14" s="11"/>
      <c r="L14" s="11"/>
      <c r="M14" s="11"/>
      <c r="N14" s="11">
        <v>180.92400000000001</v>
      </c>
      <c r="O14" s="9"/>
      <c r="P14" s="9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3.25" customHeight="1" outlineLevel="1">
      <c r="A15" s="86" t="s">
        <v>43</v>
      </c>
      <c r="B15" s="9" t="s">
        <v>384</v>
      </c>
      <c r="C15" s="9" t="s">
        <v>385</v>
      </c>
      <c r="D15" s="9" t="s">
        <v>61</v>
      </c>
      <c r="E15" s="9" t="s">
        <v>62</v>
      </c>
      <c r="F15" s="9" t="s">
        <v>390</v>
      </c>
      <c r="G15" s="9" t="s">
        <v>391</v>
      </c>
      <c r="H15" s="11">
        <v>303.99599999999998</v>
      </c>
      <c r="I15" s="11">
        <v>303.99599999999998</v>
      </c>
      <c r="J15" s="11"/>
      <c r="K15" s="11"/>
      <c r="L15" s="11"/>
      <c r="M15" s="11"/>
      <c r="N15" s="11">
        <v>303.99599999999998</v>
      </c>
      <c r="O15" s="9"/>
      <c r="P15" s="9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3.25" customHeight="1" outlineLevel="1">
      <c r="A16" s="86" t="s">
        <v>43</v>
      </c>
      <c r="B16" s="9" t="s">
        <v>394</v>
      </c>
      <c r="C16" s="9" t="s">
        <v>395</v>
      </c>
      <c r="D16" s="9" t="s">
        <v>69</v>
      </c>
      <c r="E16" s="9" t="s">
        <v>70</v>
      </c>
      <c r="F16" s="9" t="s">
        <v>396</v>
      </c>
      <c r="G16" s="9" t="s">
        <v>397</v>
      </c>
      <c r="H16" s="11">
        <v>331.179597</v>
      </c>
      <c r="I16" s="11">
        <v>331.179597</v>
      </c>
      <c r="J16" s="11"/>
      <c r="K16" s="11"/>
      <c r="L16" s="11"/>
      <c r="M16" s="11"/>
      <c r="N16" s="11">
        <v>331.179597</v>
      </c>
      <c r="O16" s="9"/>
      <c r="P16" s="9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3.25" customHeight="1" outlineLevel="1">
      <c r="A17" s="86" t="s">
        <v>43</v>
      </c>
      <c r="B17" s="9" t="s">
        <v>398</v>
      </c>
      <c r="C17" s="9" t="s">
        <v>399</v>
      </c>
      <c r="D17" s="9" t="s">
        <v>71</v>
      </c>
      <c r="E17" s="9" t="s">
        <v>72</v>
      </c>
      <c r="F17" s="9" t="s">
        <v>400</v>
      </c>
      <c r="G17" s="9" t="s">
        <v>401</v>
      </c>
      <c r="H17" s="11">
        <v>165.589798</v>
      </c>
      <c r="I17" s="11">
        <v>165.589798</v>
      </c>
      <c r="J17" s="11"/>
      <c r="K17" s="11"/>
      <c r="L17" s="11"/>
      <c r="M17" s="11"/>
      <c r="N17" s="11">
        <v>165.589798</v>
      </c>
      <c r="O17" s="9"/>
      <c r="P17" s="9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3.25" customHeight="1" outlineLevel="1">
      <c r="A18" s="86" t="s">
        <v>43</v>
      </c>
      <c r="B18" s="9" t="s">
        <v>394</v>
      </c>
      <c r="C18" s="9" t="s">
        <v>395</v>
      </c>
      <c r="D18" s="9" t="s">
        <v>81</v>
      </c>
      <c r="E18" s="9" t="s">
        <v>82</v>
      </c>
      <c r="F18" s="9" t="s">
        <v>402</v>
      </c>
      <c r="G18" s="9" t="s">
        <v>403</v>
      </c>
      <c r="H18" s="11">
        <v>92.658511000000004</v>
      </c>
      <c r="I18" s="11">
        <v>92.658511000000004</v>
      </c>
      <c r="J18" s="11"/>
      <c r="K18" s="11"/>
      <c r="L18" s="11"/>
      <c r="M18" s="11"/>
      <c r="N18" s="11">
        <v>92.658511000000004</v>
      </c>
      <c r="O18" s="9"/>
      <c r="P18" s="9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3.25" customHeight="1" outlineLevel="1">
      <c r="A19" s="86" t="s">
        <v>43</v>
      </c>
      <c r="B19" s="9" t="s">
        <v>394</v>
      </c>
      <c r="C19" s="9" t="s">
        <v>395</v>
      </c>
      <c r="D19" s="9" t="s">
        <v>83</v>
      </c>
      <c r="E19" s="9" t="s">
        <v>84</v>
      </c>
      <c r="F19" s="9" t="s">
        <v>404</v>
      </c>
      <c r="G19" s="9" t="s">
        <v>405</v>
      </c>
      <c r="H19" s="11">
        <v>2.153254</v>
      </c>
      <c r="I19" s="11">
        <v>2.153254</v>
      </c>
      <c r="J19" s="11"/>
      <c r="K19" s="11"/>
      <c r="L19" s="11"/>
      <c r="M19" s="11"/>
      <c r="N19" s="11">
        <v>2.153254</v>
      </c>
      <c r="O19" s="9"/>
      <c r="P19" s="9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3.25" customHeight="1" outlineLevel="1">
      <c r="A20" s="86" t="s">
        <v>43</v>
      </c>
      <c r="B20" s="9" t="s">
        <v>394</v>
      </c>
      <c r="C20" s="9" t="s">
        <v>395</v>
      </c>
      <c r="D20" s="9" t="s">
        <v>81</v>
      </c>
      <c r="E20" s="9" t="s">
        <v>82</v>
      </c>
      <c r="F20" s="9" t="s">
        <v>402</v>
      </c>
      <c r="G20" s="9" t="s">
        <v>403</v>
      </c>
      <c r="H20" s="11">
        <v>6.8131259999999996</v>
      </c>
      <c r="I20" s="11">
        <v>6.8131259999999996</v>
      </c>
      <c r="J20" s="11"/>
      <c r="K20" s="11"/>
      <c r="L20" s="11"/>
      <c r="M20" s="11"/>
      <c r="N20" s="11">
        <v>6.8131259999999996</v>
      </c>
      <c r="O20" s="9"/>
      <c r="P20" s="9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3.25" customHeight="1" outlineLevel="1">
      <c r="A21" s="86" t="s">
        <v>43</v>
      </c>
      <c r="B21" s="9" t="s">
        <v>406</v>
      </c>
      <c r="C21" s="9" t="s">
        <v>90</v>
      </c>
      <c r="D21" s="9" t="s">
        <v>89</v>
      </c>
      <c r="E21" s="9" t="s">
        <v>90</v>
      </c>
      <c r="F21" s="9" t="s">
        <v>407</v>
      </c>
      <c r="G21" s="9" t="s">
        <v>90</v>
      </c>
      <c r="H21" s="11">
        <v>238.60964200000001</v>
      </c>
      <c r="I21" s="11">
        <v>238.60964200000001</v>
      </c>
      <c r="J21" s="11"/>
      <c r="K21" s="11"/>
      <c r="L21" s="11"/>
      <c r="M21" s="11"/>
      <c r="N21" s="11">
        <v>238.60964200000001</v>
      </c>
      <c r="O21" s="9"/>
      <c r="P21" s="9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3.25" customHeight="1" outlineLevel="1">
      <c r="A22" s="86" t="s">
        <v>43</v>
      </c>
      <c r="B22" s="9" t="s">
        <v>408</v>
      </c>
      <c r="C22" s="9" t="s">
        <v>409</v>
      </c>
      <c r="D22" s="9" t="s">
        <v>61</v>
      </c>
      <c r="E22" s="9" t="s">
        <v>62</v>
      </c>
      <c r="F22" s="9" t="s">
        <v>410</v>
      </c>
      <c r="G22" s="9" t="s">
        <v>409</v>
      </c>
      <c r="H22" s="11">
        <v>39.768273999999998</v>
      </c>
      <c r="I22" s="11">
        <v>39.768273999999998</v>
      </c>
      <c r="J22" s="11"/>
      <c r="K22" s="11"/>
      <c r="L22" s="11"/>
      <c r="M22" s="11"/>
      <c r="N22" s="11">
        <v>39.768273999999998</v>
      </c>
      <c r="O22" s="9"/>
      <c r="P22" s="9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3.25" customHeight="1" outlineLevel="1">
      <c r="A23" s="86" t="s">
        <v>43</v>
      </c>
      <c r="B23" s="9" t="s">
        <v>411</v>
      </c>
      <c r="C23" s="9" t="s">
        <v>412</v>
      </c>
      <c r="D23" s="9" t="s">
        <v>61</v>
      </c>
      <c r="E23" s="9" t="s">
        <v>62</v>
      </c>
      <c r="F23" s="9" t="s">
        <v>413</v>
      </c>
      <c r="G23" s="9" t="s">
        <v>414</v>
      </c>
      <c r="H23" s="11">
        <v>24.437639999999998</v>
      </c>
      <c r="I23" s="11">
        <v>24.437639999999998</v>
      </c>
      <c r="J23" s="11"/>
      <c r="K23" s="11"/>
      <c r="L23" s="11"/>
      <c r="M23" s="11"/>
      <c r="N23" s="11">
        <v>24.437639999999998</v>
      </c>
      <c r="O23" s="9"/>
      <c r="P23" s="9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3.25" customHeight="1" outlineLevel="1">
      <c r="A24" s="86" t="s">
        <v>43</v>
      </c>
      <c r="B24" s="9" t="s">
        <v>411</v>
      </c>
      <c r="C24" s="9" t="s">
        <v>412</v>
      </c>
      <c r="D24" s="9" t="s">
        <v>67</v>
      </c>
      <c r="E24" s="9" t="s">
        <v>68</v>
      </c>
      <c r="F24" s="9" t="s">
        <v>415</v>
      </c>
      <c r="G24" s="9" t="s">
        <v>416</v>
      </c>
      <c r="H24" s="11">
        <v>2.2400000000000002</v>
      </c>
      <c r="I24" s="11">
        <v>2.2400000000000002</v>
      </c>
      <c r="J24" s="11"/>
      <c r="K24" s="11"/>
      <c r="L24" s="11"/>
      <c r="M24" s="11"/>
      <c r="N24" s="11">
        <v>2.2400000000000002</v>
      </c>
      <c r="O24" s="9"/>
      <c r="P24" s="9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3.25" customHeight="1" outlineLevel="1">
      <c r="A25" s="86" t="s">
        <v>43</v>
      </c>
      <c r="B25" s="9" t="s">
        <v>417</v>
      </c>
      <c r="C25" s="9" t="s">
        <v>273</v>
      </c>
      <c r="D25" s="9" t="s">
        <v>67</v>
      </c>
      <c r="E25" s="9" t="s">
        <v>68</v>
      </c>
      <c r="F25" s="9" t="s">
        <v>418</v>
      </c>
      <c r="G25" s="9" t="s">
        <v>419</v>
      </c>
      <c r="H25" s="11">
        <v>131.03586000000001</v>
      </c>
      <c r="I25" s="11">
        <v>131.03586000000001</v>
      </c>
      <c r="J25" s="11"/>
      <c r="K25" s="11"/>
      <c r="L25" s="11"/>
      <c r="M25" s="11"/>
      <c r="N25" s="11">
        <v>131.03586000000001</v>
      </c>
      <c r="O25" s="9"/>
      <c r="P25" s="9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3.25" customHeight="1" outlineLevel="1">
      <c r="A26" s="86" t="s">
        <v>43</v>
      </c>
      <c r="B26" s="9" t="s">
        <v>420</v>
      </c>
      <c r="C26" s="9" t="s">
        <v>421</v>
      </c>
      <c r="D26" s="9" t="s">
        <v>75</v>
      </c>
      <c r="E26" s="9" t="s">
        <v>76</v>
      </c>
      <c r="F26" s="9" t="s">
        <v>422</v>
      </c>
      <c r="G26" s="9" t="s">
        <v>423</v>
      </c>
      <c r="H26" s="11">
        <v>8.2523999999999997</v>
      </c>
      <c r="I26" s="11">
        <v>8.2523999999999997</v>
      </c>
      <c r="J26" s="11"/>
      <c r="K26" s="11"/>
      <c r="L26" s="11"/>
      <c r="M26" s="11"/>
      <c r="N26" s="11">
        <v>8.2523999999999997</v>
      </c>
      <c r="O26" s="9"/>
      <c r="P26" s="9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7.25" customHeight="1">
      <c r="A27" s="246" t="s">
        <v>91</v>
      </c>
      <c r="B27" s="247"/>
      <c r="C27" s="247"/>
      <c r="D27" s="247"/>
      <c r="E27" s="247"/>
      <c r="F27" s="247"/>
      <c r="G27" s="248"/>
      <c r="H27" s="11">
        <v>3099.2240419999998</v>
      </c>
      <c r="I27" s="11">
        <v>3099.2240419999998</v>
      </c>
      <c r="J27" s="11"/>
      <c r="K27" s="11"/>
      <c r="L27" s="11"/>
      <c r="M27" s="11"/>
      <c r="N27" s="11">
        <v>3099.2240419999998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</sheetData>
  <mergeCells count="32">
    <mergeCell ref="Z6:Z7"/>
    <mergeCell ref="U6:U7"/>
    <mergeCell ref="V6:V7"/>
    <mergeCell ref="W6:W7"/>
    <mergeCell ref="X6:X7"/>
    <mergeCell ref="Y6:Y7"/>
    <mergeCell ref="P6:P7"/>
    <mergeCell ref="Q6:Q7"/>
    <mergeCell ref="R6:R7"/>
    <mergeCell ref="S6:S7"/>
    <mergeCell ref="T5:T7"/>
    <mergeCell ref="K6:K7"/>
    <mergeCell ref="L6:L7"/>
    <mergeCell ref="M6:M7"/>
    <mergeCell ref="N6:N7"/>
    <mergeCell ref="O6:O7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A2:Z2"/>
    <mergeCell ref="A3:G3"/>
    <mergeCell ref="H4:Z4"/>
    <mergeCell ref="I5:P5"/>
    <mergeCell ref="Q5:S5"/>
    <mergeCell ref="U5:Z5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13"/>
  <sheetViews>
    <sheetView showZeros="0" topLeftCell="G1" workbookViewId="0">
      <selection activeCell="O26" sqref="O26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spans="1:23" ht="13.5" customHeight="1">
      <c r="B1" s="79"/>
      <c r="E1" s="1"/>
      <c r="F1" s="1"/>
      <c r="G1" s="1"/>
      <c r="H1" s="1"/>
      <c r="U1" s="79"/>
      <c r="W1" s="80" t="s">
        <v>424</v>
      </c>
    </row>
    <row r="2" spans="1:23" ht="27.75" customHeight="1">
      <c r="A2" s="189" t="s">
        <v>425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</row>
    <row r="3" spans="1:23" ht="13.5" customHeight="1">
      <c r="A3" s="219" t="str">
        <f>"单位名称："&amp;"罗平县第一中学"</f>
        <v>单位名称：罗平县第一中学</v>
      </c>
      <c r="B3" s="255"/>
      <c r="C3" s="255"/>
      <c r="D3" s="255"/>
      <c r="E3" s="255"/>
      <c r="F3" s="255"/>
      <c r="G3" s="255"/>
      <c r="H3" s="255"/>
      <c r="I3" s="4"/>
      <c r="J3" s="4"/>
      <c r="K3" s="4"/>
      <c r="L3" s="4"/>
      <c r="M3" s="4"/>
      <c r="N3" s="4"/>
      <c r="O3" s="4"/>
      <c r="P3" s="4"/>
      <c r="Q3" s="4"/>
      <c r="U3" s="79"/>
      <c r="W3" s="147" t="s">
        <v>2</v>
      </c>
    </row>
    <row r="4" spans="1:23" ht="21.75" customHeight="1">
      <c r="A4" s="259" t="s">
        <v>426</v>
      </c>
      <c r="B4" s="240" t="s">
        <v>367</v>
      </c>
      <c r="C4" s="259" t="s">
        <v>368</v>
      </c>
      <c r="D4" s="259" t="s">
        <v>366</v>
      </c>
      <c r="E4" s="240" t="s">
        <v>369</v>
      </c>
      <c r="F4" s="240" t="s">
        <v>370</v>
      </c>
      <c r="G4" s="240" t="s">
        <v>427</v>
      </c>
      <c r="H4" s="240" t="s">
        <v>428</v>
      </c>
      <c r="I4" s="195" t="s">
        <v>29</v>
      </c>
      <c r="J4" s="195" t="s">
        <v>429</v>
      </c>
      <c r="K4" s="195"/>
      <c r="L4" s="195"/>
      <c r="M4" s="195"/>
      <c r="N4" s="195" t="s">
        <v>375</v>
      </c>
      <c r="O4" s="195"/>
      <c r="P4" s="195"/>
      <c r="Q4" s="240" t="s">
        <v>35</v>
      </c>
      <c r="R4" s="195" t="s">
        <v>36</v>
      </c>
      <c r="S4" s="195"/>
      <c r="T4" s="195"/>
      <c r="U4" s="195"/>
      <c r="V4" s="195"/>
      <c r="W4" s="195"/>
    </row>
    <row r="5" spans="1:23" ht="21.75" customHeight="1">
      <c r="A5" s="259"/>
      <c r="B5" s="195"/>
      <c r="C5" s="259"/>
      <c r="D5" s="259"/>
      <c r="E5" s="260"/>
      <c r="F5" s="260"/>
      <c r="G5" s="260"/>
      <c r="H5" s="260"/>
      <c r="I5" s="195"/>
      <c r="J5" s="261" t="s">
        <v>32</v>
      </c>
      <c r="K5" s="195"/>
      <c r="L5" s="240" t="s">
        <v>33</v>
      </c>
      <c r="M5" s="240" t="s">
        <v>34</v>
      </c>
      <c r="N5" s="240" t="s">
        <v>32</v>
      </c>
      <c r="O5" s="240" t="s">
        <v>33</v>
      </c>
      <c r="P5" s="240" t="s">
        <v>34</v>
      </c>
      <c r="Q5" s="260"/>
      <c r="R5" s="240" t="s">
        <v>31</v>
      </c>
      <c r="S5" s="240" t="s">
        <v>37</v>
      </c>
      <c r="T5" s="240" t="s">
        <v>382</v>
      </c>
      <c r="U5" s="240" t="s">
        <v>39</v>
      </c>
      <c r="V5" s="240" t="s">
        <v>40</v>
      </c>
      <c r="W5" s="240" t="s">
        <v>41</v>
      </c>
    </row>
    <row r="6" spans="1:23" ht="21" customHeight="1">
      <c r="A6" s="195"/>
      <c r="B6" s="195"/>
      <c r="C6" s="195"/>
      <c r="D6" s="195"/>
      <c r="E6" s="195"/>
      <c r="F6" s="195"/>
      <c r="G6" s="195"/>
      <c r="H6" s="195"/>
      <c r="I6" s="195"/>
      <c r="J6" s="262" t="s">
        <v>31</v>
      </c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</row>
    <row r="7" spans="1:23" ht="39.75" customHeight="1">
      <c r="A7" s="259"/>
      <c r="B7" s="195"/>
      <c r="C7" s="259"/>
      <c r="D7" s="259"/>
      <c r="E7" s="240"/>
      <c r="F7" s="240"/>
      <c r="G7" s="240"/>
      <c r="H7" s="240"/>
      <c r="I7" s="195"/>
      <c r="J7" s="22" t="s">
        <v>31</v>
      </c>
      <c r="K7" s="22" t="s">
        <v>430</v>
      </c>
      <c r="L7" s="240"/>
      <c r="M7" s="240"/>
      <c r="N7" s="240"/>
      <c r="O7" s="240"/>
      <c r="P7" s="240"/>
      <c r="Q7" s="240"/>
      <c r="R7" s="240"/>
      <c r="S7" s="240"/>
      <c r="T7" s="240"/>
      <c r="U7" s="195"/>
      <c r="V7" s="240"/>
      <c r="W7" s="240"/>
    </row>
    <row r="8" spans="1:23" ht="15" customHeight="1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8">
        <v>12</v>
      </c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  <c r="T8" s="8">
        <v>20</v>
      </c>
      <c r="U8" s="7">
        <v>21</v>
      </c>
      <c r="V8" s="7">
        <v>22</v>
      </c>
      <c r="W8" s="7">
        <v>23</v>
      </c>
    </row>
    <row r="9" spans="1:23" ht="21" customHeight="1">
      <c r="A9" s="10"/>
      <c r="B9" s="10"/>
      <c r="C9" s="9" t="s">
        <v>431</v>
      </c>
      <c r="D9" s="10"/>
      <c r="E9" s="10"/>
      <c r="F9" s="10"/>
      <c r="G9" s="10"/>
      <c r="H9" s="10"/>
      <c r="I9" s="11">
        <v>335</v>
      </c>
      <c r="J9" s="11"/>
      <c r="K9" s="11"/>
      <c r="L9" s="11"/>
      <c r="M9" s="11"/>
      <c r="N9" s="11"/>
      <c r="O9" s="11"/>
      <c r="P9" s="11"/>
      <c r="Q9" s="11">
        <v>335</v>
      </c>
      <c r="R9" s="11"/>
      <c r="S9" s="11"/>
      <c r="T9" s="11"/>
      <c r="U9" s="11"/>
      <c r="V9" s="11"/>
      <c r="W9" s="11"/>
    </row>
    <row r="10" spans="1:23" ht="23.25" customHeight="1">
      <c r="A10" s="9" t="s">
        <v>432</v>
      </c>
      <c r="B10" s="9" t="s">
        <v>433</v>
      </c>
      <c r="C10" s="9" t="s">
        <v>431</v>
      </c>
      <c r="D10" s="9" t="s">
        <v>43</v>
      </c>
      <c r="E10" s="9" t="s">
        <v>61</v>
      </c>
      <c r="F10" s="9" t="s">
        <v>62</v>
      </c>
      <c r="G10" s="9" t="s">
        <v>434</v>
      </c>
      <c r="H10" s="9" t="s">
        <v>435</v>
      </c>
      <c r="I10" s="11">
        <v>335</v>
      </c>
      <c r="J10" s="11"/>
      <c r="K10" s="11"/>
      <c r="L10" s="11"/>
      <c r="M10" s="11"/>
      <c r="N10" s="11"/>
      <c r="O10" s="11"/>
      <c r="P10" s="11"/>
      <c r="Q10" s="11">
        <v>335</v>
      </c>
      <c r="R10" s="11"/>
      <c r="S10" s="11"/>
      <c r="T10" s="11"/>
      <c r="U10" s="11"/>
      <c r="V10" s="11"/>
      <c r="W10" s="11"/>
    </row>
    <row r="11" spans="1:23" ht="23.25" customHeight="1">
      <c r="A11" s="9"/>
      <c r="B11" s="9"/>
      <c r="C11" s="9" t="s">
        <v>436</v>
      </c>
      <c r="D11" s="9"/>
      <c r="E11" s="9"/>
      <c r="F11" s="9"/>
      <c r="G11" s="9"/>
      <c r="H11" s="9"/>
      <c r="I11" s="11">
        <v>40</v>
      </c>
      <c r="J11" s="11"/>
      <c r="K11" s="11"/>
      <c r="L11" s="11"/>
      <c r="M11" s="11"/>
      <c r="N11" s="11"/>
      <c r="O11" s="11"/>
      <c r="P11" s="9"/>
      <c r="Q11" s="11"/>
      <c r="R11" s="11">
        <v>40</v>
      </c>
      <c r="S11" s="11"/>
      <c r="T11" s="11"/>
      <c r="U11" s="11"/>
      <c r="V11" s="11"/>
      <c r="W11" s="11">
        <v>40</v>
      </c>
    </row>
    <row r="12" spans="1:23" ht="23.25" customHeight="1">
      <c r="A12" s="9" t="s">
        <v>432</v>
      </c>
      <c r="B12" s="9" t="s">
        <v>437</v>
      </c>
      <c r="C12" s="9" t="s">
        <v>436</v>
      </c>
      <c r="D12" s="9" t="s">
        <v>43</v>
      </c>
      <c r="E12" s="9" t="s">
        <v>61</v>
      </c>
      <c r="F12" s="9" t="s">
        <v>62</v>
      </c>
      <c r="G12" s="9" t="s">
        <v>434</v>
      </c>
      <c r="H12" s="9" t="s">
        <v>435</v>
      </c>
      <c r="I12" s="11">
        <v>40</v>
      </c>
      <c r="J12" s="11"/>
      <c r="K12" s="11"/>
      <c r="L12" s="11"/>
      <c r="M12" s="11"/>
      <c r="N12" s="11"/>
      <c r="O12" s="11"/>
      <c r="P12" s="9"/>
      <c r="Q12" s="11"/>
      <c r="R12" s="11">
        <v>40</v>
      </c>
      <c r="S12" s="11"/>
      <c r="T12" s="11"/>
      <c r="U12" s="11"/>
      <c r="V12" s="11"/>
      <c r="W12" s="11">
        <v>40</v>
      </c>
    </row>
    <row r="13" spans="1:23" ht="18.75" customHeight="1">
      <c r="A13" s="256" t="s">
        <v>91</v>
      </c>
      <c r="B13" s="257"/>
      <c r="C13" s="257"/>
      <c r="D13" s="257"/>
      <c r="E13" s="257"/>
      <c r="F13" s="257"/>
      <c r="G13" s="257"/>
      <c r="H13" s="258"/>
      <c r="I13" s="11">
        <v>375</v>
      </c>
      <c r="J13" s="11"/>
      <c r="K13" s="11"/>
      <c r="L13" s="11"/>
      <c r="M13" s="11"/>
      <c r="N13" s="11"/>
      <c r="O13" s="11"/>
      <c r="P13" s="11"/>
      <c r="Q13" s="11">
        <v>335</v>
      </c>
      <c r="R13" s="11">
        <v>40</v>
      </c>
      <c r="S13" s="11"/>
      <c r="T13" s="11"/>
      <c r="U13" s="11"/>
      <c r="V13" s="11"/>
      <c r="W13" s="11">
        <v>40</v>
      </c>
    </row>
  </sheetData>
  <mergeCells count="28">
    <mergeCell ref="V5:V7"/>
    <mergeCell ref="W5:W7"/>
    <mergeCell ref="J5:K6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32" type="noConversion"/>
  <pageMargins left="0.75" right="0.75" top="1" bottom="1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20</vt:i4>
      </vt:variant>
    </vt:vector>
  </HeadingPairs>
  <TitlesOfParts>
    <vt:vector size="4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  <vt:lpstr>'部门收入预算表01-2'!Print_Titles</vt:lpstr>
      <vt:lpstr>部门项目中期规划预算表13!Print_Titles</vt:lpstr>
      <vt:lpstr>部门政府采购预算表08!Print_Titles</vt:lpstr>
      <vt:lpstr>'部门支出预算表01-03'!Print_Titles</vt:lpstr>
      <vt:lpstr>'财务收支预算总表01-1'!Print_Titles</vt:lpstr>
      <vt:lpstr>'财政拨款收支预算总表02-1'!Print_Titles</vt:lpstr>
      <vt:lpstr>国有资本经营预算支出表07!Print_Titles</vt:lpstr>
      <vt:lpstr>'基本支出预算表（人员类.运转类公用经费项目）04'!Print_Titles</vt:lpstr>
      <vt:lpstr>上级补助项目支出预算表12!Print_Titles</vt:lpstr>
      <vt:lpstr>'县对下转移支付绩效目标表10-2'!Print_Titles</vt:lpstr>
      <vt:lpstr>'县对下转移支付预算表10-1'!Print_Titles</vt:lpstr>
      <vt:lpstr>'项目支出绩效目标表（本次下达）05-2'!Print_Titles</vt:lpstr>
      <vt:lpstr>'项目支出绩效目标表（另文下达）05-3'!Print_Titles</vt:lpstr>
      <vt:lpstr>'项目支出预算表（其他运转类.特定目标类项目）05-1'!Print_Titles</vt:lpstr>
      <vt:lpstr>新增资产配置表11!Print_Titles</vt:lpstr>
      <vt:lpstr>一般公共预算“三公”经费支出预算表03!Print_Titles</vt:lpstr>
      <vt:lpstr>'一般公共预算支出预算表（按功能科目分类）02-2'!Print_Titles</vt:lpstr>
      <vt:lpstr>'一般公共预算支出预算表（按经济科目分类）02-3'!Print_Titles</vt:lpstr>
      <vt:lpstr>政府购买服务预算表09!Print_Titles</vt:lpstr>
      <vt:lpstr>政府性基金预算支出预算表06!Print_Titles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dcterms:created xsi:type="dcterms:W3CDTF">2024-02-22T07:36:00Z</dcterms:created>
  <dcterms:modified xsi:type="dcterms:W3CDTF">2024-08-27T00:41:10Z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8902D7E7B1D64F268327CC62D76D1956_12</vt:lpwstr>
  </property>
</Properties>
</file>