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080" windowHeight="13065" firstSheet="15" activeTab="19"/>
  </bookViews>
  <sheets>
    <sheet name="财务收支预算总表01-1" sheetId="1" r:id="rId1"/>
    <sheet name="部门收入预算表01-2" sheetId="2" r:id="rId2"/>
    <sheet name="部门支出预算表01-03" sheetId="3" r:id="rId3"/>
    <sheet name="财政拨款收支预算总表02-1" sheetId="4" r:id="rId4"/>
    <sheet name="一般公共预算支出预算表（按功能科目分类）02-2" sheetId="5" r:id="rId5"/>
    <sheet name="一般公共预算支出预算表（按经济科目分类）02-3" sheetId="6" r:id="rId6"/>
    <sheet name="一般公共预算“三公”经费支出预算表03" sheetId="7" r:id="rId7"/>
    <sheet name="基本支出预算表（人员类.运转类公用经费项目）04" sheetId="8" r:id="rId8"/>
    <sheet name="项目支出预算表（其他运转类.特定目标类项目）05-1" sheetId="9" r:id="rId9"/>
    <sheet name="项目支出绩效目标表（本次下达）05-2" sheetId="10" r:id="rId10"/>
    <sheet name="项目支出绩效目标表（另文下达）05-3" sheetId="11" r:id="rId11"/>
    <sheet name="政府性基金预算支出预算表06" sheetId="12" r:id="rId12"/>
    <sheet name="国有资本经营预算支出表07" sheetId="13" r:id="rId13"/>
    <sheet name="部门政府采购预算表08" sheetId="14" r:id="rId14"/>
    <sheet name="政府购买服务预算表09" sheetId="15" r:id="rId15"/>
    <sheet name="县对下转移支付预算表10-1" sheetId="16" r:id="rId16"/>
    <sheet name="县对下转移支付绩效目标表10-2" sheetId="17" r:id="rId17"/>
    <sheet name="新增资产配置表11" sheetId="18" r:id="rId18"/>
    <sheet name="上级补助项目支出预算表12" sheetId="19" r:id="rId19"/>
    <sheet name="部门项目中期规划预算表13" sheetId="20" r:id="rId20"/>
  </sheets>
  <definedNames>
    <definedName name="_xlnm.Print_Titles" localSheetId="1">'部门收入预算表01-2'!$A:$A,'部门收入预算表01-2'!$1:$1</definedName>
    <definedName name="_xlnm.Print_Titles" localSheetId="19">部门项目中期规划预算表13!$A:$A,部门项目中期规划预算表13!$1:$1</definedName>
    <definedName name="_xlnm.Print_Titles" localSheetId="13">部门政府采购预算表08!$A:$A,部门政府采购预算表08!$1:$1</definedName>
    <definedName name="_xlnm.Print_Titles" localSheetId="2">'部门支出预算表01-03'!$A:$A,'部门支出预算表01-03'!$1:$1</definedName>
    <definedName name="_xlnm.Print_Titles" localSheetId="0">'财务收支预算总表01-1'!$A:$A,'财务收支预算总表01-1'!$1:$1</definedName>
    <definedName name="_xlnm.Print_Titles" localSheetId="3">'财政拨款收支预算总表02-1'!$A:$A,'财政拨款收支预算总表02-1'!$1:$1</definedName>
    <definedName name="_xlnm.Print_Titles" localSheetId="12">国有资本经营预算支出表07!$A:$A,国有资本经营预算支出表07!$1:$1</definedName>
    <definedName name="_xlnm.Print_Titles" localSheetId="7">'基本支出预算表（人员类.运转类公用经费项目）04'!$A:$A,'基本支出预算表（人员类.运转类公用经费项目）04'!$1:$1</definedName>
    <definedName name="_xlnm.Print_Titles" localSheetId="18">上级补助项目支出预算表12!$A:$A,上级补助项目支出预算表12!$1:$1</definedName>
    <definedName name="_xlnm.Print_Titles" localSheetId="16">'县对下转移支付绩效目标表10-2'!$A:$A,'县对下转移支付绩效目标表10-2'!$1:$1</definedName>
    <definedName name="_xlnm.Print_Titles" localSheetId="15">'县对下转移支付预算表10-1'!$A:$A,'县对下转移支付预算表10-1'!$1:$1</definedName>
    <definedName name="_xlnm.Print_Titles" localSheetId="9">'项目支出绩效目标表（本次下达）05-2'!$A:$A,'项目支出绩效目标表（本次下达）05-2'!$1:$1</definedName>
    <definedName name="_xlnm.Print_Titles" localSheetId="10">'项目支出绩效目标表（另文下达）05-3'!$A:$A,'项目支出绩效目标表（另文下达）05-3'!$1:$1</definedName>
    <definedName name="_xlnm.Print_Titles" localSheetId="8">'项目支出预算表（其他运转类.特定目标类项目）05-1'!$A:$A,'项目支出预算表（其他运转类.特定目标类项目）05-1'!$1:$1</definedName>
    <definedName name="_xlnm.Print_Titles" localSheetId="17">新增资产配置表11!$A:$A,新增资产配置表11!$1:$1</definedName>
    <definedName name="_xlnm.Print_Titles" localSheetId="6">一般公共预算“三公”经费支出预算表03!$A:$A,一般公共预算“三公”经费支出预算表03!$1:$1</definedName>
    <definedName name="_xlnm.Print_Titles" localSheetId="4">'一般公共预算支出预算表（按功能科目分类）02-2'!$A:$A,'一般公共预算支出预算表（按功能科目分类）02-2'!$1:$1</definedName>
    <definedName name="_xlnm.Print_Titles" localSheetId="5">'一般公共预算支出预算表（按经济科目分类）02-3'!$A:$A,'一般公共预算支出预算表（按经济科目分类）02-3'!$1:$1</definedName>
    <definedName name="_xlnm.Print_Titles" localSheetId="14">政府购买服务预算表09!$A:$A,政府购买服务预算表09!$1:$1</definedName>
    <definedName name="_xlnm.Print_Titles" localSheetId="11">政府性基金预算支出预算表06!$A:$A,政府性基金预算支出预算表06!$1:$1</definedName>
  </definedNames>
  <calcPr calcId="144525"/>
</workbook>
</file>

<file path=xl/sharedStrings.xml><?xml version="1.0" encoding="utf-8"?>
<sst xmlns="http://schemas.openxmlformats.org/spreadsheetml/2006/main" count="365">
  <si>
    <t>预算01-1表</t>
  </si>
  <si>
    <t>财务收支预算总表</t>
  </si>
  <si>
    <t>单位：万元</t>
  </si>
  <si>
    <t>收        入</t>
  </si>
  <si>
    <t>支        出</t>
  </si>
  <si>
    <t>项      目</t>
  </si>
  <si>
    <t>2024年预算数</t>
  </si>
  <si>
    <t>项目（按功能分类）</t>
  </si>
  <si>
    <t>一、一般公共预算拨款收入</t>
  </si>
  <si>
    <t>二、政府性基金预算拨款收入</t>
  </si>
  <si>
    <t>三、国有资本经营预算拨款收入</t>
  </si>
  <si>
    <t>四、财政专户管理资金收入</t>
  </si>
  <si>
    <t>五、单位资金</t>
  </si>
  <si>
    <t>（一）事业收入</t>
  </si>
  <si>
    <t>（二）事业单位经营收入</t>
  </si>
  <si>
    <t>（三）上级补助收入</t>
  </si>
  <si>
    <t>（四）附属单位上缴收入</t>
  </si>
  <si>
    <t>（五）其他收入</t>
  </si>
  <si>
    <t>本年收入合计</t>
  </si>
  <si>
    <t>本年支出合计</t>
  </si>
  <si>
    <t>上年结转结余</t>
  </si>
  <si>
    <t>年终结转结余</t>
  </si>
  <si>
    <t>收  入  总  计</t>
  </si>
  <si>
    <t>支 出 总 计</t>
  </si>
  <si>
    <t>预算01-2表</t>
  </si>
  <si>
    <t>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</si>
  <si>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</si>
  <si>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</si>
  <si>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</si>
  <si>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</si>
  <si>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</si>
  <si>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</si>
  <si>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</si>
  <si>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</si>
  <si>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</si>
  <si>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</si>
  <si>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</si>
  <si>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</si>
  <si>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</si>
  <si>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</si>
  <si>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</si>
  <si>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</si>
  <si>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105005</t>
  </si>
  <si>
    <t>罗平县腊山街道中心学校</t>
  </si>
  <si>
    <t>预算01-3表</t>
  </si>
  <si>
    <t>部门支出预算表</t>
  </si>
  <si>
    <t>科目编码</t>
  </si>
  <si>
    <t>科目名称</t>
  </si>
  <si>
    <t>基本支出</t>
  </si>
  <si>
    <t>项目支出</t>
  </si>
  <si>
    <t>财政专户管理的支出</t>
  </si>
  <si>
    <t>其中：财政拨款</t>
  </si>
  <si>
    <t>事业支出</t>
  </si>
  <si>
    <t>事业单位
经营支出</t>
  </si>
  <si>
    <t>上级补助支出</t>
  </si>
  <si>
    <t>附属单位补助支出</t>
  </si>
  <si>
    <t>其他支出</t>
  </si>
  <si>
    <t>205</t>
  </si>
  <si>
    <t>教育支出</t>
  </si>
  <si>
    <t>20502</t>
  </si>
  <si>
    <t>普通教育</t>
  </si>
  <si>
    <t>2050201</t>
  </si>
  <si>
    <t>学前教育</t>
  </si>
  <si>
    <t>2050202</t>
  </si>
  <si>
    <t>小学教育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</si>
  <si>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</si>
  <si>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</si>
  <si>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</si>
  <si>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</si>
  <si>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</si>
  <si>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</si>
  <si>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</si>
  <si>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</si>
  <si>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</si>
  <si>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</si>
  <si>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</si>
  <si>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</si>
  <si>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</si>
  <si>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</si>
  <si>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</si>
  <si>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</si>
  <si>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</si>
  <si>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</si>
  <si>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</si>
  <si>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</si>
  <si>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</si>
  <si>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</si>
  <si>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</si>
  <si>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</si>
  <si>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</si>
  <si>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</si>
  <si>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</si>
  <si>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</si>
  <si>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合  计</t>
  </si>
  <si>
    <t>预算02-1表</t>
  </si>
  <si>
    <t>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</si>
  <si>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</si>
  <si>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</si>
  <si>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</si>
  <si>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</si>
  <si>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</si>
  <si>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</si>
  <si>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</si>
  <si>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</si>
  <si>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</si>
  <si>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</si>
  <si>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</si>
  <si>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</si>
  <si>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</si>
  <si>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</si>
  <si>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</si>
  <si>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</si>
  <si>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</si>
  <si>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</si>
  <si>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</si>
  <si>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</si>
  <si>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预算02-3表</t>
  </si>
  <si>
    <t>一般公共预算支出预算表（按经济科目分类）</t>
  </si>
  <si>
    <t>政府预算支出经济分类科目</t>
  </si>
  <si>
    <t>部门预算支出经济分类科目</t>
  </si>
  <si>
    <t>类</t>
  </si>
  <si>
    <t>款</t>
  </si>
  <si>
    <t>7</t>
  </si>
  <si>
    <t>8</t>
  </si>
  <si>
    <t>9</t>
  </si>
  <si>
    <t>10</t>
  </si>
  <si>
    <t>11</t>
  </si>
  <si>
    <t>12</t>
  </si>
  <si>
    <t>13</t>
  </si>
  <si>
    <t>14</t>
  </si>
  <si>
    <t>15</t>
  </si>
  <si>
    <t>16</t>
  </si>
  <si>
    <t>17</t>
  </si>
  <si>
    <t>18</t>
  </si>
  <si>
    <t>19</t>
  </si>
  <si>
    <t>20</t>
  </si>
  <si>
    <t>21</t>
  </si>
  <si>
    <t>22</t>
  </si>
  <si>
    <t>23</t>
  </si>
  <si>
    <t>24</t>
  </si>
  <si>
    <t>501</t>
  </si>
  <si>
    <t>机关工资福利支出</t>
  </si>
  <si>
    <t>301</t>
  </si>
  <si>
    <t>工资福利支出</t>
  </si>
  <si>
    <t>01</t>
  </si>
  <si>
    <t>工资奖金津补贴</t>
  </si>
  <si>
    <t>基本工资</t>
  </si>
  <si>
    <t>02</t>
  </si>
  <si>
    <t>社会保障缴费</t>
  </si>
  <si>
    <t>津贴补贴</t>
  </si>
  <si>
    <t>502</t>
  </si>
  <si>
    <t>机关商品和服务支出</t>
  </si>
  <si>
    <t>03</t>
  </si>
  <si>
    <t>奖金</t>
  </si>
  <si>
    <t>办公经费</t>
  </si>
  <si>
    <t>07</t>
  </si>
  <si>
    <t>绩效工资</t>
  </si>
  <si>
    <t>505</t>
  </si>
  <si>
    <t>对事业单位经常性补助</t>
  </si>
  <si>
    <t>08</t>
  </si>
  <si>
    <t>机关事业单位基本养老保险缴费</t>
  </si>
  <si>
    <t>09</t>
  </si>
  <si>
    <t>职业年金缴费</t>
  </si>
  <si>
    <t>商品和服务支出</t>
  </si>
  <si>
    <t>职工基本医疗保险缴费</t>
  </si>
  <si>
    <t>509</t>
  </si>
  <si>
    <t>对个人和家庭的补助</t>
  </si>
  <si>
    <t>其他社会保障缴费</t>
  </si>
  <si>
    <t>社会福利和救助</t>
  </si>
  <si>
    <t>05</t>
  </si>
  <si>
    <t>离退休费</t>
  </si>
  <si>
    <t>302</t>
  </si>
  <si>
    <t>办公费</t>
  </si>
  <si>
    <t>培训费</t>
  </si>
  <si>
    <t>公务接待费</t>
  </si>
  <si>
    <t>28</t>
  </si>
  <si>
    <t>工会经费</t>
  </si>
  <si>
    <t>29</t>
  </si>
  <si>
    <t>福利费</t>
  </si>
  <si>
    <t>39</t>
  </si>
  <si>
    <t>其他交通费用</t>
  </si>
  <si>
    <t>99</t>
  </si>
  <si>
    <t>其他商品和服务支出</t>
  </si>
  <si>
    <t>303</t>
  </si>
  <si>
    <t>离休费</t>
  </si>
  <si>
    <t>退休费</t>
  </si>
  <si>
    <t>生活补助</t>
  </si>
  <si>
    <t>奖励金</t>
  </si>
  <si>
    <t>预算03表</t>
  </si>
  <si>
    <r>
      <rPr>
        <sz val="18"/>
        <color rgb="FF000000"/>
        <rFont val="宋体"/>
        <charset val="134"/>
      </rPr>
      <t>一般公共预算</t>
    </r>
    <r>
      <rPr>
        <sz val="18"/>
        <color rgb="FF000000"/>
        <rFont val="Microsoft Sans Serif"/>
        <charset val="134"/>
      </rPr>
      <t>“</t>
    </r>
    <r>
      <rPr>
        <sz val="18"/>
        <color rgb="FF000000"/>
        <rFont val="宋体"/>
        <charset val="134"/>
      </rPr>
      <t>三公</t>
    </r>
    <r>
      <rPr>
        <sz val="18"/>
        <color rgb="FF000000"/>
        <rFont val="Microsoft Sans Serif"/>
        <charset val="134"/>
      </rPr>
      <t>”</t>
    </r>
    <r>
      <rPr>
        <sz val="18"/>
        <color rgb="FF000000"/>
        <rFont val="宋体"/>
        <charset val="134"/>
      </rPr>
      <t>经费支出预算表</t>
    </r>
  </si>
  <si>
    <t>“三公”经费合计</t>
  </si>
  <si>
    <t>因公出国（境）费</t>
  </si>
  <si>
    <t>公务用车购置及运行费</t>
  </si>
  <si>
    <t>公务用车购置费</t>
  </si>
  <si>
    <t>公务用车运行费</t>
  </si>
  <si>
    <t>说明：罗平县腊山街道中心学校无一般公共预算“三公”预算支出，故此表为空。</t>
  </si>
  <si>
    <t>预算04表</t>
  </si>
  <si>
    <t>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</si>
  <si>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</si>
  <si>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</si>
  <si>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</si>
  <si>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</si>
  <si>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</si>
  <si>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</si>
  <si>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</si>
  <si>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</si>
  <si>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</si>
  <si>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</si>
  <si>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</si>
  <si>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</si>
  <si>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</si>
  <si>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</si>
  <si>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</si>
  <si>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</si>
  <si>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</si>
  <si>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</si>
  <si>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530324210000000001919</t>
  </si>
  <si>
    <t>事业人员支出工资</t>
  </si>
  <si>
    <t>30101</t>
  </si>
  <si>
    <t>30102</t>
  </si>
  <si>
    <t>30107</t>
  </si>
  <si>
    <t>30103</t>
  </si>
  <si>
    <t>530324210000000001926</t>
  </si>
  <si>
    <t>30108</t>
  </si>
  <si>
    <t>530324210000000001931</t>
  </si>
  <si>
    <t>社会保障缴费（职业年金缴费）</t>
  </si>
  <si>
    <t>30109</t>
  </si>
  <si>
    <t>30110</t>
  </si>
  <si>
    <t>30112</t>
  </si>
  <si>
    <t>530324210000000001935</t>
  </si>
  <si>
    <t>30113</t>
  </si>
  <si>
    <t>530324210000000001946</t>
  </si>
  <si>
    <t>30228</t>
  </si>
  <si>
    <t>530324210000000001950</t>
  </si>
  <si>
    <t>一般公用经费</t>
  </si>
  <si>
    <t>30229</t>
  </si>
  <si>
    <t>30299</t>
  </si>
  <si>
    <t>530324210000000001938</t>
  </si>
  <si>
    <t>30301</t>
  </si>
  <si>
    <t>30302</t>
  </si>
  <si>
    <t>530324231100001653141</t>
  </si>
  <si>
    <t>遗属补助</t>
  </si>
  <si>
    <t>30305</t>
  </si>
  <si>
    <t>530324231100001653291</t>
  </si>
  <si>
    <t>离岗退养人员经费</t>
  </si>
  <si>
    <t>预算05-1表</t>
  </si>
  <si>
    <t>项目支出预算表（其他运转类.特定目标类项目）</t>
  </si>
  <si>
    <t>项目分类</t>
  </si>
  <si>
    <t>经济科目编码</t>
  </si>
  <si>
    <t>经济科目名称</t>
  </si>
  <si>
    <t>本年拨款</t>
  </si>
  <si>
    <t>其中：本次下达</t>
  </si>
  <si>
    <t>单位自有资金</t>
  </si>
  <si>
    <t>事业发展类</t>
  </si>
  <si>
    <t>530324231100001130753</t>
  </si>
  <si>
    <t>30201</t>
  </si>
  <si>
    <t>30216</t>
  </si>
  <si>
    <t>30217</t>
  </si>
  <si>
    <t>30309</t>
  </si>
  <si>
    <t>预算05-2表</t>
  </si>
  <si>
    <t>部门项目绩效目标表（本次下达）</t>
  </si>
  <si>
    <t>单位名称、项目名称</t>
  </si>
  <si>
    <t>项目年度绩效目标</t>
  </si>
  <si>
    <t>一级指标</t>
  </si>
  <si>
    <t>二级指标</t>
  </si>
  <si>
    <t>三级指标</t>
  </si>
  <si>
    <t>指标性质</t>
  </si>
  <si>
    <t>指标值</t>
  </si>
  <si>
    <t>度量单位</t>
  </si>
  <si>
    <t>指标属性</t>
  </si>
  <si>
    <t>指标内容</t>
  </si>
  <si>
    <t>罗平县教育体育局转发罗平县财政局关于推进单位资金预算指标核算管理改革工作的通知</t>
  </si>
  <si>
    <t>产出指标</t>
  </si>
  <si>
    <t>时效指标</t>
  </si>
  <si>
    <t>资金当年到位率</t>
  </si>
  <si>
    <t>=</t>
  </si>
  <si>
    <t>100</t>
  </si>
  <si>
    <t>%</t>
  </si>
  <si>
    <t>定性指标</t>
  </si>
  <si>
    <t>效益指标</t>
  </si>
  <si>
    <t>生态效益指标</t>
  </si>
  <si>
    <t>政策知晓率</t>
  </si>
  <si>
    <t>85</t>
  </si>
  <si>
    <t>满意度指标</t>
  </si>
  <si>
    <t>服务对象满意度指标</t>
  </si>
  <si>
    <t>满意度</t>
  </si>
  <si>
    <t>预算05-3表</t>
  </si>
  <si>
    <t>项目支出绩效目标表（另文下达）</t>
  </si>
  <si>
    <t>罗平县腊山街道中心学校2024年无项目支出（另文下达）预算支出，故此表为空。</t>
  </si>
  <si>
    <t>预算06表</t>
  </si>
  <si>
    <t>政府性基金预算支出预算表</t>
  </si>
  <si>
    <t>单位名称：预算科</t>
  </si>
  <si>
    <t>单位名称</t>
  </si>
  <si>
    <t>本年政府性基金预算支出</t>
  </si>
  <si>
    <t>说明：罗平县腊山街道中心学校无政府性基金预算支出，故此表为空。</t>
  </si>
  <si>
    <t>国有资本经营预算支出预算表</t>
  </si>
  <si>
    <t>本年国有资本经营预算支出</t>
  </si>
  <si>
    <t>说明：罗平县腊山街道中心学校无国有资本经营预算支出，故此表为空。</t>
  </si>
  <si>
    <t>预算08表</t>
  </si>
  <si>
    <t>部门政府采购预算表</t>
  </si>
  <si>
    <t>预算项目</t>
  </si>
  <si>
    <t>采购项目</t>
  </si>
  <si>
    <t>采购目录</t>
  </si>
  <si>
    <t>计量
单位</t>
  </si>
  <si>
    <t>数量</t>
  </si>
  <si>
    <t>面向中小企业预留资金</t>
  </si>
  <si>
    <t>政府性
基金</t>
  </si>
  <si>
    <t>国有资本经营收益</t>
  </si>
  <si>
    <t>财政专户管理的收入</t>
  </si>
  <si>
    <t>说明：罗平县腊山街道中心学校无部门政府采购预算支出，故此表为空。</t>
  </si>
  <si>
    <t>预算09表</t>
  </si>
  <si>
    <t>政府购买服务预算表</t>
  </si>
  <si>
    <t>政府购买服务项目</t>
  </si>
  <si>
    <t>政府购买服务指导性目录代码</t>
  </si>
  <si>
    <t>基本支出/项目支出</t>
  </si>
  <si>
    <t>所属服务类别</t>
  </si>
  <si>
    <t>所属服务领域</t>
  </si>
  <si>
    <t>购买内容简述</t>
  </si>
  <si>
    <t>单位自筹</t>
  </si>
  <si>
    <t>合    计</t>
  </si>
  <si>
    <t>说明：罗平县腊山街道中心学校无政府购买服务预算支出，故此表为空。</t>
  </si>
  <si>
    <t>预算10-1表</t>
  </si>
  <si>
    <t>县对下转移支付预算表</t>
  </si>
  <si>
    <t>单位名称（项目）</t>
  </si>
  <si>
    <t>地区</t>
  </si>
  <si>
    <t>政府性基金</t>
  </si>
  <si>
    <t>罗雄街道</t>
  </si>
  <si>
    <t>腊山街道</t>
  </si>
  <si>
    <t>九龙街道</t>
  </si>
  <si>
    <t>马街镇</t>
  </si>
  <si>
    <t>富乐镇</t>
  </si>
  <si>
    <t>老厂乡</t>
  </si>
  <si>
    <t>板桥镇</t>
  </si>
  <si>
    <t>旧屋基彝族乡</t>
  </si>
  <si>
    <t>鲁布革布依族苗族乡</t>
  </si>
  <si>
    <t>钟山乡</t>
  </si>
  <si>
    <t>长底布依族乡</t>
  </si>
  <si>
    <t>大水井乡</t>
  </si>
  <si>
    <t>阿岗镇</t>
  </si>
  <si>
    <t>说明：罗平县腊山街道中心学校无县对下转移支付预算支出，故此表为空。</t>
  </si>
  <si>
    <t>预算10-2表</t>
  </si>
  <si>
    <t>县对下转移支付绩效目标表</t>
  </si>
  <si>
    <t>预算11表</t>
  </si>
  <si>
    <t>新增资产配置表</t>
  </si>
  <si>
    <t>资产类别</t>
  </si>
  <si>
    <t>资产分类代码.名称</t>
  </si>
  <si>
    <t>资产名称</t>
  </si>
  <si>
    <t>计量单位</t>
  </si>
  <si>
    <t>财政部门批复数
（万元）</t>
  </si>
  <si>
    <t>单价</t>
  </si>
  <si>
    <t>金额</t>
  </si>
  <si>
    <t>说明：罗平县腊山街道中心学校无新增资产配置预算支出，故此表为空。</t>
  </si>
  <si>
    <t>预算12表</t>
  </si>
  <si>
    <t>上级补助项目支出预算表</t>
  </si>
  <si>
    <t>上级补助</t>
  </si>
  <si>
    <t>说明：罗平县腊山街道中心学校无上级补助项目预算支出，故此表为空。</t>
  </si>
  <si>
    <t>预算13表</t>
  </si>
  <si>
    <t>部门项目中期规划预算表</t>
  </si>
  <si>
    <t>项目级次</t>
  </si>
  <si>
    <t>2024年</t>
  </si>
  <si>
    <t>2025年</t>
  </si>
  <si>
    <t>2026年</t>
  </si>
  <si>
    <t>114 对个人和家庭的补助</t>
  </si>
  <si>
    <t>本级</t>
  </si>
  <si>
    <t/>
  </si>
</sst>
</file>

<file path=xl/styles.xml><?xml version="1.0" encoding="utf-8"?>
<styleSheet xmlns="http://schemas.openxmlformats.org/spreadsheetml/2006/main">
  <numFmts count="8">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 numFmtId="176" formatCode="yyyy/mm/dd\ hh:mm:ss"/>
    <numFmt numFmtId="177" formatCode="yyyy/mm/dd"/>
    <numFmt numFmtId="178" formatCode="#,##0;\-#,##0;;@"/>
    <numFmt numFmtId="179" formatCode="#,##0.00;\-#,##0.00;;@"/>
  </numFmts>
  <fonts count="52">
    <font>
      <sz val="11"/>
      <color theme="1"/>
      <name val="宋体"/>
      <charset val="134"/>
      <scheme val="minor"/>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9"/>
      <color theme="1"/>
      <name val="宋体"/>
      <charset val="134"/>
    </font>
    <font>
      <b/>
      <sz val="22"/>
      <color rgb="FF000000"/>
      <name val="宋体"/>
      <charset val="134"/>
    </font>
    <font>
      <sz val="32"/>
      <color rgb="FF000000"/>
      <name val="宋体"/>
      <charset val="134"/>
    </font>
    <font>
      <sz val="11"/>
      <color rgb="FF000000"/>
      <name val="宋体"/>
      <charset val="134"/>
      <scheme val="minor"/>
    </font>
    <font>
      <sz val="10"/>
      <color rgb="FF000000"/>
      <name val="Arial"/>
      <charset val="134"/>
    </font>
    <font>
      <sz val="10"/>
      <color rgb="FFFFFFFF"/>
      <name val="宋体"/>
      <charset val="134"/>
    </font>
    <font>
      <b/>
      <sz val="21"/>
      <color rgb="FF000000"/>
      <name val="宋体"/>
      <charset val="134"/>
    </font>
    <font>
      <sz val="11"/>
      <color theme="1"/>
      <name val="Calibri"/>
      <charset val="134"/>
    </font>
    <font>
      <sz val="9"/>
      <color rgb="FF000000"/>
      <name val="宋体"/>
      <charset val="134"/>
      <scheme val="minor"/>
    </font>
    <font>
      <sz val="9"/>
      <color rgb="FF000000"/>
      <name val="SimSun"/>
      <charset val="134"/>
    </font>
    <font>
      <sz val="9.75"/>
      <color rgb="FF000000"/>
      <name val="宋体"/>
      <charset val="134"/>
      <scheme val="minor"/>
    </font>
    <font>
      <sz val="9.75"/>
      <color rgb="FF000000"/>
      <name val="SimSun"/>
      <charset val="134"/>
    </font>
    <font>
      <sz val="18"/>
      <color rgb="FF000000"/>
      <name val="Microsoft Sans Serif"/>
      <charset val="134"/>
    </font>
    <font>
      <sz val="12"/>
      <color rgb="FF000000"/>
      <name val="宋体"/>
      <charset val="134"/>
    </font>
    <font>
      <b/>
      <sz val="9"/>
      <color theme="1"/>
      <name val="宋体"/>
      <charset val="134"/>
    </font>
    <font>
      <sz val="20"/>
      <color rgb="FF000000"/>
      <name val="宋体"/>
      <charset val="134"/>
    </font>
    <font>
      <sz val="20"/>
      <color rgb="FF000000"/>
      <name val="Microsoft Sans Serif"/>
      <charset val="134"/>
    </font>
    <font>
      <sz val="10.5"/>
      <color rgb="FF000000"/>
      <name val="normal"/>
      <charset val="134"/>
    </font>
    <font>
      <sz val="10.5"/>
      <color rgb="FF000000"/>
      <name val="SimSun"/>
      <charset val="134"/>
    </font>
    <font>
      <sz val="10.5"/>
      <color rgb="FF000000"/>
      <name val="宋体"/>
      <charset val="134"/>
    </font>
    <font>
      <b/>
      <sz val="20"/>
      <color rgb="FF000000"/>
      <name val="宋体"/>
      <charset val="134"/>
    </font>
    <font>
      <b/>
      <sz val="11"/>
      <color rgb="FF000000"/>
      <name val="宋体"/>
      <charset val="134"/>
    </font>
    <font>
      <sz val="10.5"/>
      <color theme="1"/>
      <name val="normal"/>
      <charset val="134"/>
    </font>
    <font>
      <b/>
      <sz val="11"/>
      <color rgb="FFFFFFFF"/>
      <name val="宋体"/>
      <charset val="0"/>
      <scheme val="minor"/>
    </font>
    <font>
      <sz val="11"/>
      <color rgb="FF9C6500"/>
      <name val="宋体"/>
      <charset val="0"/>
      <scheme val="minor"/>
    </font>
    <font>
      <sz val="11"/>
      <color rgb="FF3F3F76"/>
      <name val="宋体"/>
      <charset val="0"/>
      <scheme val="minor"/>
    </font>
    <font>
      <sz val="11"/>
      <color rgb="FFFA7D00"/>
      <name val="宋体"/>
      <charset val="0"/>
      <scheme val="minor"/>
    </font>
    <font>
      <sz val="11"/>
      <color rgb="FFFF0000"/>
      <name val="宋体"/>
      <charset val="0"/>
      <scheme val="minor"/>
    </font>
    <font>
      <b/>
      <sz val="11"/>
      <color theme="1"/>
      <name val="宋体"/>
      <charset val="0"/>
      <scheme val="minor"/>
    </font>
    <font>
      <b/>
      <sz val="13"/>
      <color theme="3"/>
      <name val="宋体"/>
      <charset val="134"/>
      <scheme val="minor"/>
    </font>
    <font>
      <b/>
      <sz val="18"/>
      <color theme="3"/>
      <name val="宋体"/>
      <charset val="134"/>
      <scheme val="minor"/>
    </font>
    <font>
      <sz val="11"/>
      <color theme="1"/>
      <name val="宋体"/>
      <charset val="0"/>
      <scheme val="minor"/>
    </font>
    <font>
      <sz val="9"/>
      <name val="宋体"/>
      <charset val="134"/>
    </font>
    <font>
      <sz val="11"/>
      <color theme="0"/>
      <name val="宋体"/>
      <charset val="0"/>
      <scheme val="minor"/>
    </font>
    <font>
      <b/>
      <sz val="9"/>
      <color rgb="FF000000"/>
      <name val="宋体"/>
      <charset val="134"/>
    </font>
    <font>
      <b/>
      <sz val="15"/>
      <color theme="3"/>
      <name val="宋体"/>
      <charset val="134"/>
      <scheme val="minor"/>
    </font>
    <font>
      <b/>
      <sz val="11"/>
      <color theme="3"/>
      <name val="宋体"/>
      <charset val="134"/>
      <scheme val="minor"/>
    </font>
    <font>
      <sz val="11"/>
      <color rgb="FF9C0006"/>
      <name val="宋体"/>
      <charset val="0"/>
      <scheme val="minor"/>
    </font>
    <font>
      <b/>
      <sz val="11"/>
      <color rgb="FF3F3F3F"/>
      <name val="宋体"/>
      <charset val="0"/>
      <scheme val="minor"/>
    </font>
    <font>
      <u/>
      <sz val="11"/>
      <color rgb="FF0000FF"/>
      <name val="宋体"/>
      <charset val="0"/>
      <scheme val="minor"/>
    </font>
    <font>
      <sz val="11"/>
      <color rgb="FF006100"/>
      <name val="宋体"/>
      <charset val="0"/>
      <scheme val="minor"/>
    </font>
    <font>
      <i/>
      <sz val="11"/>
      <color rgb="FF7F7F7F"/>
      <name val="宋体"/>
      <charset val="0"/>
      <scheme val="minor"/>
    </font>
    <font>
      <b/>
      <sz val="11"/>
      <color rgb="FFFA7D00"/>
      <name val="宋体"/>
      <charset val="0"/>
      <scheme val="minor"/>
    </font>
    <font>
      <u/>
      <sz val="11"/>
      <color rgb="FF800080"/>
      <name val="宋体"/>
      <charset val="0"/>
      <scheme val="minor"/>
    </font>
    <font>
      <sz val="9"/>
      <color rgb="FF000000"/>
      <name val="Microsoft YaHei UI"/>
      <charset val="134"/>
    </font>
    <font>
      <b/>
      <sz val="10"/>
      <color rgb="FF000000"/>
      <name val="宋体"/>
      <charset val="134"/>
    </font>
    <font>
      <sz val="18"/>
      <color rgb="FF000000"/>
      <name val="宋体"/>
      <charset val="134"/>
    </font>
  </fonts>
  <fills count="33">
    <fill>
      <patternFill patternType="none"/>
    </fill>
    <fill>
      <patternFill patternType="gray125"/>
    </fill>
    <fill>
      <patternFill patternType="solid">
        <fgColor rgb="FFA5A5A5"/>
        <bgColor indexed="64"/>
      </patternFill>
    </fill>
    <fill>
      <patternFill patternType="solid">
        <fgColor rgb="FFFFFFCC"/>
        <bgColor indexed="64"/>
      </patternFill>
    </fill>
    <fill>
      <patternFill patternType="solid">
        <fgColor rgb="FFFFEB9C"/>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rgb="FFFFC7CE"/>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rgb="FFC6EFCE"/>
        <bgColor indexed="64"/>
      </patternFill>
    </fill>
    <fill>
      <patternFill patternType="solid">
        <fgColor theme="4"/>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style="thin">
        <color rgb="FF000000"/>
      </left>
      <right/>
      <top style="thin">
        <color rgb="FF000000"/>
      </top>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280">
    <xf numFmtId="0" fontId="0" fillId="0" borderId="0"/>
    <xf numFmtId="42" fontId="0" fillId="0" borderId="0" applyFont="0" applyFill="0" applyBorder="0" applyAlignment="0" applyProtection="0">
      <alignment vertical="center"/>
    </xf>
    <xf numFmtId="0" fontId="36" fillId="7" borderId="0" applyNumberFormat="0" applyBorder="0" applyAlignment="0" applyProtection="0">
      <alignment vertical="center"/>
    </xf>
    <xf numFmtId="49" fontId="4" fillId="0" borderId="5">
      <alignment horizontal="center" vertical="center" wrapText="1"/>
    </xf>
    <xf numFmtId="0" fontId="1" fillId="0" borderId="2">
      <alignment horizontal="center" vertical="center" wrapText="1"/>
      <protection locked="0"/>
    </xf>
    <xf numFmtId="0" fontId="30" fillId="5" borderId="20" applyNumberFormat="0" applyAlignment="0" applyProtection="0">
      <alignment vertical="center"/>
    </xf>
    <xf numFmtId="0" fontId="4" fillId="0" borderId="3">
      <alignment horizontal="center" vertical="center"/>
      <protection locked="0"/>
    </xf>
    <xf numFmtId="0" fontId="26" fillId="0" borderId="0">
      <alignment horizontal="center" vertical="center"/>
    </xf>
    <xf numFmtId="44" fontId="0" fillId="0" borderId="0" applyFont="0" applyFill="0" applyBorder="0" applyAlignment="0" applyProtection="0">
      <alignment vertical="center"/>
    </xf>
    <xf numFmtId="0" fontId="1" fillId="0" borderId="7">
      <alignment horizontal="center" vertical="center"/>
    </xf>
    <xf numFmtId="4" fontId="3" fillId="0" borderId="1">
      <alignment horizontal="right" vertical="center"/>
    </xf>
    <xf numFmtId="0" fontId="39" fillId="0" borderId="1">
      <alignment horizontal="center" vertical="center"/>
    </xf>
    <xf numFmtId="41" fontId="0" fillId="0" borderId="0" applyFont="0" applyFill="0" applyBorder="0" applyAlignment="0" applyProtection="0">
      <alignment vertical="center"/>
    </xf>
    <xf numFmtId="0" fontId="36" fillId="10" borderId="0" applyNumberFormat="0" applyBorder="0" applyAlignment="0" applyProtection="0">
      <alignment vertical="center"/>
    </xf>
    <xf numFmtId="0" fontId="4" fillId="0" borderId="0">
      <alignment horizontal="left" vertical="center"/>
      <protection locked="0"/>
    </xf>
    <xf numFmtId="176" fontId="37" fillId="0" borderId="1">
      <alignment horizontal="right" vertical="center"/>
    </xf>
    <xf numFmtId="0" fontId="42" fillId="9" borderId="0" applyNumberFormat="0" applyBorder="0" applyAlignment="0" applyProtection="0">
      <alignment vertical="center"/>
    </xf>
    <xf numFmtId="43" fontId="0" fillId="0" borderId="0" applyFont="0" applyFill="0" applyBorder="0" applyAlignment="0" applyProtection="0">
      <alignment vertical="center"/>
    </xf>
    <xf numFmtId="0" fontId="38" fillId="12" borderId="0" applyNumberFormat="0" applyBorder="0" applyAlignment="0" applyProtection="0">
      <alignment vertical="center"/>
    </xf>
    <xf numFmtId="0" fontId="1" fillId="0" borderId="5">
      <alignment horizontal="center" vertical="center" wrapText="1"/>
      <protection locked="0"/>
    </xf>
    <xf numFmtId="0" fontId="44" fillId="0" borderId="0" applyNumberFormat="0" applyFill="0" applyBorder="0" applyAlignment="0" applyProtection="0">
      <alignment vertical="center"/>
    </xf>
    <xf numFmtId="4" fontId="39" fillId="0" borderId="1">
      <alignment horizontal="right" vertical="center"/>
      <protection locked="0"/>
    </xf>
    <xf numFmtId="4" fontId="3" fillId="0" borderId="16">
      <alignment horizontal="right" vertical="center"/>
    </xf>
    <xf numFmtId="0" fontId="4" fillId="0" borderId="14">
      <alignment horizontal="center" vertical="center" wrapText="1"/>
      <protection locked="0"/>
    </xf>
    <xf numFmtId="0" fontId="3" fillId="0" borderId="15">
      <alignment horizontal="left" vertical="center"/>
    </xf>
    <xf numFmtId="9" fontId="0" fillId="0" borderId="0" applyFont="0" applyFill="0" applyBorder="0" applyAlignment="0" applyProtection="0">
      <alignment vertical="center"/>
    </xf>
    <xf numFmtId="177" fontId="37" fillId="0" borderId="1">
      <alignment horizontal="right" vertical="center"/>
    </xf>
    <xf numFmtId="4" fontId="39" fillId="0" borderId="16">
      <alignment horizontal="right" vertical="center"/>
    </xf>
    <xf numFmtId="0" fontId="3" fillId="0" borderId="1">
      <alignment horizontal="right" vertical="center"/>
    </xf>
    <xf numFmtId="0" fontId="48" fillId="0" borderId="0" applyNumberFormat="0" applyFill="0" applyBorder="0" applyAlignment="0" applyProtection="0">
      <alignment vertical="center"/>
    </xf>
    <xf numFmtId="0" fontId="3" fillId="0" borderId="7">
      <alignment horizontal="left" vertical="center"/>
      <protection locked="0"/>
    </xf>
    <xf numFmtId="0" fontId="0" fillId="3" borderId="19" applyNumberFormat="0" applyFont="0" applyAlignment="0" applyProtection="0">
      <alignment vertical="center"/>
    </xf>
    <xf numFmtId="0" fontId="41" fillId="0" borderId="0" applyNumberFormat="0" applyFill="0" applyBorder="0" applyAlignment="0" applyProtection="0">
      <alignment vertical="center"/>
    </xf>
    <xf numFmtId="0" fontId="1" fillId="0" borderId="0"/>
    <xf numFmtId="0" fontId="4" fillId="0" borderId="1">
      <alignment vertical="center" wrapText="1"/>
    </xf>
    <xf numFmtId="0" fontId="4" fillId="0" borderId="15">
      <alignment horizontal="center" vertical="center"/>
      <protection locked="0"/>
    </xf>
    <xf numFmtId="0" fontId="38" fillId="16" borderId="0" applyNumberFormat="0" applyBorder="0" applyAlignment="0" applyProtection="0">
      <alignment vertical="center"/>
    </xf>
    <xf numFmtId="0" fontId="32"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 fillId="0" borderId="0">
      <alignment vertical="top"/>
    </xf>
    <xf numFmtId="0" fontId="40" fillId="0" borderId="23" applyNumberFormat="0" applyFill="0" applyAlignment="0" applyProtection="0">
      <alignment vertical="center"/>
    </xf>
    <xf numFmtId="0" fontId="4" fillId="0" borderId="3">
      <alignment horizontal="center" vertical="center"/>
    </xf>
    <xf numFmtId="0" fontId="34" fillId="0" borderId="23" applyNumberFormat="0" applyFill="0" applyAlignment="0" applyProtection="0">
      <alignment vertical="center"/>
    </xf>
    <xf numFmtId="4" fontId="3" fillId="0" borderId="15">
      <alignment horizontal="right" vertical="center"/>
      <protection locked="0"/>
    </xf>
    <xf numFmtId="0" fontId="1" fillId="0" borderId="15">
      <alignment horizontal="center" vertical="center"/>
      <protection locked="0"/>
    </xf>
    <xf numFmtId="0" fontId="38" fillId="11" borderId="0" applyNumberFormat="0" applyBorder="0" applyAlignment="0" applyProtection="0">
      <alignment vertical="center"/>
    </xf>
    <xf numFmtId="0" fontId="41" fillId="0" borderId="26" applyNumberFormat="0" applyFill="0" applyAlignment="0" applyProtection="0">
      <alignment vertical="center"/>
    </xf>
    <xf numFmtId="0" fontId="38" fillId="8" borderId="0" applyNumberFormat="0" applyBorder="0" applyAlignment="0" applyProtection="0">
      <alignment vertical="center"/>
    </xf>
    <xf numFmtId="0" fontId="43" fillId="13" borderId="25" applyNumberFormat="0" applyAlignment="0" applyProtection="0">
      <alignment vertical="center"/>
    </xf>
    <xf numFmtId="0" fontId="47" fillId="13" borderId="20" applyNumberFormat="0" applyAlignment="0" applyProtection="0">
      <alignment vertical="center"/>
    </xf>
    <xf numFmtId="0" fontId="1" fillId="0" borderId="0">
      <alignment vertical="center"/>
    </xf>
    <xf numFmtId="0" fontId="28" fillId="2" borderId="18" applyNumberFormat="0" applyAlignment="0" applyProtection="0">
      <alignment vertical="center"/>
    </xf>
    <xf numFmtId="0" fontId="36" fillId="18" borderId="0" applyNumberFormat="0" applyBorder="0" applyAlignment="0" applyProtection="0">
      <alignment vertical="center"/>
    </xf>
    <xf numFmtId="0" fontId="1" fillId="0" borderId="0">
      <alignment horizontal="right" vertical="center"/>
    </xf>
    <xf numFmtId="0" fontId="38" fillId="19" borderId="0" applyNumberFormat="0" applyBorder="0" applyAlignment="0" applyProtection="0">
      <alignment vertical="center"/>
    </xf>
    <xf numFmtId="0" fontId="31" fillId="0" borderId="21" applyNumberFormat="0" applyFill="0" applyAlignment="0" applyProtection="0">
      <alignment vertical="center"/>
    </xf>
    <xf numFmtId="0" fontId="33" fillId="0" borderId="22" applyNumberFormat="0" applyFill="0" applyAlignment="0" applyProtection="0">
      <alignment vertical="center"/>
    </xf>
    <xf numFmtId="0" fontId="1" fillId="0" borderId="0">
      <alignment horizontal="right" vertical="center"/>
      <protection locked="0"/>
    </xf>
    <xf numFmtId="0" fontId="45" fillId="14" borderId="0" applyNumberFormat="0" applyBorder="0" applyAlignment="0" applyProtection="0">
      <alignment vertical="center"/>
    </xf>
    <xf numFmtId="0" fontId="49" fillId="0" borderId="0">
      <alignment vertical="top"/>
      <protection locked="0"/>
    </xf>
    <xf numFmtId="0" fontId="29" fillId="4" borderId="0" applyNumberFormat="0" applyBorder="0" applyAlignment="0" applyProtection="0">
      <alignment vertical="center"/>
    </xf>
    <xf numFmtId="0" fontId="36" fillId="17" borderId="0" applyNumberFormat="0" applyBorder="0" applyAlignment="0" applyProtection="0">
      <alignment vertical="center"/>
    </xf>
    <xf numFmtId="0" fontId="38" fillId="15" borderId="0" applyNumberFormat="0" applyBorder="0" applyAlignment="0" applyProtection="0">
      <alignment vertical="center"/>
    </xf>
    <xf numFmtId="0" fontId="36" fillId="6" borderId="0" applyNumberFormat="0" applyBorder="0" applyAlignment="0" applyProtection="0">
      <alignment vertical="center"/>
    </xf>
    <xf numFmtId="0" fontId="36" fillId="20" borderId="0" applyNumberFormat="0" applyBorder="0" applyAlignment="0" applyProtection="0">
      <alignment vertical="center"/>
    </xf>
    <xf numFmtId="0" fontId="4" fillId="0" borderId="7">
      <alignment horizontal="center" vertical="center"/>
    </xf>
    <xf numFmtId="0" fontId="36" fillId="21" borderId="0" applyNumberFormat="0" applyBorder="0" applyAlignment="0" applyProtection="0">
      <alignment vertical="center"/>
    </xf>
    <xf numFmtId="0" fontId="3" fillId="0" borderId="0">
      <alignment horizontal="right" vertical="center"/>
    </xf>
    <xf numFmtId="0" fontId="36"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 fillId="0" borderId="6">
      <alignment horizontal="left" vertical="center"/>
    </xf>
    <xf numFmtId="0" fontId="38" fillId="27" borderId="0" applyNumberFormat="0" applyBorder="0" applyAlignment="0" applyProtection="0">
      <alignment vertical="center"/>
    </xf>
    <xf numFmtId="0" fontId="50" fillId="0" borderId="6">
      <alignment horizontal="center" vertical="center"/>
    </xf>
    <xf numFmtId="0" fontId="6" fillId="0" borderId="0">
      <alignment horizontal="center" vertical="center"/>
    </xf>
    <xf numFmtId="0" fontId="36"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6" fillId="31" borderId="0" applyNumberFormat="0" applyBorder="0" applyAlignment="0" applyProtection="0">
      <alignment vertical="center"/>
    </xf>
    <xf numFmtId="0" fontId="38" fillId="32" borderId="0" applyNumberFormat="0" applyBorder="0" applyAlignment="0" applyProtection="0">
      <alignment vertical="center"/>
    </xf>
    <xf numFmtId="3" fontId="1" fillId="0" borderId="5">
      <alignment horizontal="center" vertical="center"/>
    </xf>
    <xf numFmtId="0" fontId="3" fillId="0" borderId="7">
      <alignment horizontal="right" vertical="center"/>
      <protection locked="0"/>
    </xf>
    <xf numFmtId="0" fontId="1" fillId="0" borderId="1"/>
    <xf numFmtId="0" fontId="39" fillId="0" borderId="4">
      <alignment horizontal="center" vertical="center"/>
    </xf>
    <xf numFmtId="3" fontId="1" fillId="0" borderId="1">
      <alignment horizontal="center" vertical="center"/>
    </xf>
    <xf numFmtId="0" fontId="39" fillId="0" borderId="4">
      <alignment horizontal="center" vertical="center"/>
      <protection locked="0"/>
    </xf>
    <xf numFmtId="0" fontId="9" fillId="0" borderId="1">
      <alignment horizontal="center" vertical="center"/>
    </xf>
    <xf numFmtId="0" fontId="1" fillId="0" borderId="0"/>
    <xf numFmtId="0" fontId="2" fillId="0" borderId="0">
      <alignment horizontal="center" vertical="top"/>
    </xf>
    <xf numFmtId="0" fontId="1" fillId="0" borderId="6">
      <alignment horizontal="center" vertical="center" wrapText="1"/>
      <protection locked="0"/>
    </xf>
    <xf numFmtId="0" fontId="26" fillId="0" borderId="0">
      <alignment horizontal="center" vertical="center"/>
    </xf>
    <xf numFmtId="4" fontId="3" fillId="0" borderId="1">
      <alignment horizontal="right" vertical="center"/>
      <protection locked="0"/>
    </xf>
    <xf numFmtId="0" fontId="3" fillId="0" borderId="0">
      <alignment horizontal="right"/>
    </xf>
    <xf numFmtId="4" fontId="3" fillId="0" borderId="16">
      <alignment horizontal="right" vertical="center"/>
      <protection locked="0"/>
    </xf>
    <xf numFmtId="4" fontId="39" fillId="0" borderId="1">
      <alignment horizontal="right" vertical="center"/>
    </xf>
    <xf numFmtId="0" fontId="1" fillId="0" borderId="17">
      <alignment horizontal="center" vertical="center" wrapText="1"/>
    </xf>
    <xf numFmtId="0" fontId="49" fillId="0" borderId="0">
      <alignment vertical="top"/>
      <protection locked="0"/>
    </xf>
    <xf numFmtId="0" fontId="1" fillId="0" borderId="15">
      <alignment horizontal="center" vertical="center" wrapText="1"/>
      <protection locked="0"/>
    </xf>
    <xf numFmtId="0" fontId="1" fillId="0" borderId="6">
      <alignment horizontal="center" vertical="center"/>
      <protection locked="0"/>
    </xf>
    <xf numFmtId="0" fontId="1" fillId="0" borderId="0"/>
    <xf numFmtId="0" fontId="1" fillId="0" borderId="7">
      <alignment horizontal="center" vertical="center" wrapText="1"/>
    </xf>
    <xf numFmtId="0" fontId="1" fillId="0" borderId="17">
      <alignment horizontal="center" vertical="center"/>
      <protection locked="0"/>
    </xf>
    <xf numFmtId="0" fontId="1" fillId="0" borderId="15">
      <alignment horizontal="center" vertical="center" wrapText="1"/>
    </xf>
    <xf numFmtId="0" fontId="1" fillId="0" borderId="1">
      <alignment horizontal="center" vertical="center"/>
      <protection locked="0"/>
    </xf>
    <xf numFmtId="0" fontId="1" fillId="0" borderId="14">
      <alignment horizontal="center" vertical="center" wrapText="1"/>
      <protection locked="0"/>
    </xf>
    <xf numFmtId="0" fontId="3" fillId="0" borderId="0">
      <alignment vertical="top"/>
      <protection locked="0"/>
    </xf>
    <xf numFmtId="49" fontId="4" fillId="0" borderId="7">
      <alignment horizontal="center" vertical="center" wrapText="1"/>
    </xf>
    <xf numFmtId="0" fontId="3" fillId="0" borderId="0">
      <alignment horizontal="left" vertical="center"/>
    </xf>
    <xf numFmtId="0" fontId="3" fillId="0" borderId="15">
      <alignment horizontal="right" vertical="center"/>
      <protection locked="0"/>
    </xf>
    <xf numFmtId="0" fontId="1" fillId="0" borderId="4">
      <alignment horizontal="center" vertical="center"/>
      <protection locked="0"/>
    </xf>
    <xf numFmtId="0" fontId="3" fillId="0" borderId="0">
      <alignment horizontal="right" wrapText="1"/>
      <protection locked="0"/>
    </xf>
    <xf numFmtId="3" fontId="1" fillId="0" borderId="4">
      <alignment horizontal="center" vertical="center"/>
    </xf>
    <xf numFmtId="0" fontId="4" fillId="0" borderId="4">
      <alignment horizontal="center" vertical="center"/>
      <protection locked="0"/>
    </xf>
    <xf numFmtId="0" fontId="1" fillId="0" borderId="13">
      <alignment horizontal="center" vertical="center" wrapText="1"/>
    </xf>
    <xf numFmtId="4" fontId="3" fillId="0" borderId="4">
      <alignment horizontal="right" vertical="center"/>
      <protection locked="0"/>
    </xf>
    <xf numFmtId="0" fontId="3" fillId="0" borderId="15">
      <alignment horizontal="right" vertical="center"/>
    </xf>
    <xf numFmtId="3" fontId="1" fillId="0" borderId="15">
      <alignment horizontal="center" vertical="center"/>
    </xf>
    <xf numFmtId="0" fontId="50" fillId="0" borderId="7">
      <alignment horizontal="center" vertical="center"/>
    </xf>
    <xf numFmtId="0" fontId="4" fillId="0" borderId="5">
      <alignment horizontal="center" vertical="center"/>
    </xf>
    <xf numFmtId="0" fontId="3" fillId="0" borderId="1">
      <alignment horizontal="left" vertical="center"/>
    </xf>
    <xf numFmtId="0" fontId="1" fillId="0" borderId="1"/>
    <xf numFmtId="0" fontId="1" fillId="0" borderId="0">
      <alignment horizontal="right" vertical="center"/>
      <protection locked="0"/>
    </xf>
    <xf numFmtId="0" fontId="1" fillId="0" borderId="0">
      <alignment horizontal="right"/>
      <protection locked="0"/>
    </xf>
    <xf numFmtId="0" fontId="1" fillId="0" borderId="7">
      <alignment horizontal="center" vertical="center" wrapText="1"/>
      <protection locked="0"/>
    </xf>
    <xf numFmtId="0" fontId="1" fillId="0" borderId="13">
      <alignment horizontal="center" vertical="center" wrapText="1"/>
      <protection locked="0"/>
    </xf>
    <xf numFmtId="0" fontId="4" fillId="0" borderId="2">
      <alignment horizontal="center" vertical="center"/>
    </xf>
    <xf numFmtId="0" fontId="1" fillId="0" borderId="14">
      <alignment horizontal="center" vertical="center" wrapText="1"/>
    </xf>
    <xf numFmtId="0" fontId="4" fillId="0" borderId="4">
      <alignment horizontal="center" vertical="center"/>
    </xf>
    <xf numFmtId="0" fontId="1" fillId="0" borderId="15">
      <alignment horizontal="center" vertical="center"/>
    </xf>
    <xf numFmtId="0" fontId="3" fillId="0" borderId="1">
      <alignment horizontal="left" vertical="center"/>
    </xf>
    <xf numFmtId="0" fontId="1" fillId="0" borderId="6">
      <alignment horizontal="center" vertical="center" wrapText="1"/>
    </xf>
    <xf numFmtId="0" fontId="3" fillId="0" borderId="4">
      <alignment horizontal="left" vertical="center"/>
    </xf>
    <xf numFmtId="178" fontId="37" fillId="0" borderId="1">
      <alignment horizontal="right" vertical="center"/>
    </xf>
    <xf numFmtId="179" fontId="37" fillId="0" borderId="1">
      <alignment horizontal="right" vertical="center"/>
    </xf>
    <xf numFmtId="0" fontId="3" fillId="0" borderId="15">
      <alignment horizontal="left" vertical="center" wrapText="1"/>
    </xf>
    <xf numFmtId="0" fontId="4" fillId="0" borderId="13">
      <alignment horizontal="center" vertical="center"/>
    </xf>
    <xf numFmtId="179" fontId="37" fillId="0" borderId="1">
      <alignment horizontal="right" vertical="center"/>
    </xf>
    <xf numFmtId="0" fontId="4" fillId="0" borderId="7">
      <alignment horizontal="center" vertical="center" wrapText="1"/>
    </xf>
    <xf numFmtId="10" fontId="37" fillId="0" borderId="1">
      <alignment horizontal="right" vertical="center"/>
    </xf>
    <xf numFmtId="49" fontId="37" fillId="0" borderId="1">
      <alignment horizontal="left" vertical="center" wrapText="1"/>
    </xf>
    <xf numFmtId="49" fontId="1" fillId="0" borderId="0"/>
    <xf numFmtId="0" fontId="9" fillId="0" borderId="0">
      <alignment vertical="top"/>
    </xf>
    <xf numFmtId="0" fontId="4" fillId="0" borderId="0">
      <alignment horizontal="right" wrapText="1"/>
    </xf>
    <xf numFmtId="21" fontId="37" fillId="0" borderId="1">
      <alignment horizontal="right" vertical="center"/>
    </xf>
    <xf numFmtId="0" fontId="21" fillId="0" borderId="0">
      <alignment horizontal="center" vertical="center"/>
    </xf>
    <xf numFmtId="0" fontId="4" fillId="0" borderId="0">
      <protection locked="0"/>
    </xf>
    <xf numFmtId="0" fontId="4" fillId="0" borderId="24">
      <alignment horizontal="center" vertical="center" wrapText="1"/>
    </xf>
    <xf numFmtId="0" fontId="1" fillId="0" borderId="0"/>
    <xf numFmtId="0" fontId="6" fillId="0" borderId="0">
      <alignment horizontal="center" vertical="center"/>
      <protection locked="0"/>
    </xf>
    <xf numFmtId="49" fontId="4" fillId="0" borderId="1">
      <alignment horizontal="center" vertical="center"/>
    </xf>
    <xf numFmtId="0" fontId="4" fillId="0" borderId="0">
      <alignment horizontal="right" vertical="center"/>
      <protection locked="0"/>
    </xf>
    <xf numFmtId="0" fontId="1" fillId="0" borderId="3">
      <alignment horizontal="center" vertical="center" wrapText="1"/>
    </xf>
    <xf numFmtId="0" fontId="1" fillId="0" borderId="4">
      <alignment horizontal="center" vertical="center"/>
    </xf>
    <xf numFmtId="0" fontId="3" fillId="0" borderId="5">
      <alignment horizontal="center" vertical="center"/>
      <protection locked="0"/>
    </xf>
    <xf numFmtId="0" fontId="1" fillId="0" borderId="0"/>
    <xf numFmtId="0" fontId="3" fillId="0" borderId="5">
      <alignment horizontal="center" vertical="center" wrapText="1"/>
      <protection locked="0"/>
    </xf>
    <xf numFmtId="0" fontId="4" fillId="0" borderId="0">
      <alignment horizontal="left" vertical="center"/>
    </xf>
    <xf numFmtId="0" fontId="3" fillId="0" borderId="6">
      <alignment horizontal="left" vertical="center" wrapText="1"/>
      <protection locked="0"/>
    </xf>
    <xf numFmtId="49" fontId="1" fillId="0" borderId="0"/>
    <xf numFmtId="0" fontId="4" fillId="0" borderId="5">
      <alignment horizontal="center" vertical="center"/>
    </xf>
    <xf numFmtId="0" fontId="4" fillId="0" borderId="2">
      <alignment horizontal="center" vertical="center" wrapText="1"/>
    </xf>
    <xf numFmtId="0" fontId="4" fillId="0" borderId="2">
      <alignment horizontal="center" vertical="center"/>
    </xf>
    <xf numFmtId="0" fontId="4" fillId="0" borderId="3">
      <alignment horizontal="center" vertical="center" wrapText="1"/>
    </xf>
    <xf numFmtId="0" fontId="4" fillId="0" borderId="4">
      <alignment horizontal="center" vertical="center"/>
    </xf>
    <xf numFmtId="0" fontId="4" fillId="0" borderId="4">
      <alignment horizontal="center" vertical="center" wrapText="1"/>
    </xf>
    <xf numFmtId="0" fontId="3" fillId="0" borderId="7">
      <alignment horizontal="left" vertical="center" wrapText="1"/>
      <protection locked="0"/>
    </xf>
    <xf numFmtId="0" fontId="4" fillId="0" borderId="6">
      <alignment horizontal="center" vertical="center"/>
    </xf>
    <xf numFmtId="0" fontId="4" fillId="0" borderId="0"/>
    <xf numFmtId="0" fontId="4" fillId="0" borderId="5">
      <alignment horizontal="center" vertical="center" wrapText="1"/>
      <protection locked="0"/>
    </xf>
    <xf numFmtId="0" fontId="2" fillId="0" borderId="0">
      <alignment horizontal="center" vertical="center"/>
    </xf>
    <xf numFmtId="0" fontId="1" fillId="0" borderId="0">
      <alignment horizontal="right"/>
      <protection locked="0"/>
    </xf>
    <xf numFmtId="0" fontId="4" fillId="0" borderId="7">
      <alignment horizontal="center" vertical="center"/>
    </xf>
    <xf numFmtId="0" fontId="1" fillId="0" borderId="1">
      <alignment horizontal="center" vertical="center"/>
      <protection locked="0"/>
    </xf>
    <xf numFmtId="3" fontId="4" fillId="0" borderId="15">
      <alignment horizontal="center" vertical="top"/>
      <protection locked="0"/>
    </xf>
    <xf numFmtId="0" fontId="3" fillId="0" borderId="0">
      <alignment horizontal="left" vertical="center"/>
      <protection locked="0"/>
    </xf>
    <xf numFmtId="0" fontId="1" fillId="0" borderId="15">
      <alignment horizontal="center" vertical="top"/>
    </xf>
    <xf numFmtId="0" fontId="4" fillId="0" borderId="2">
      <alignment horizontal="center" vertical="center" wrapText="1"/>
      <protection locked="0"/>
    </xf>
    <xf numFmtId="0" fontId="4" fillId="0" borderId="3">
      <alignment horizontal="center" vertical="center" wrapText="1"/>
      <protection locked="0"/>
    </xf>
    <xf numFmtId="0" fontId="4" fillId="0" borderId="7">
      <alignment horizontal="center" vertical="center"/>
      <protection locked="0"/>
    </xf>
    <xf numFmtId="0" fontId="4" fillId="0" borderId="4">
      <alignment horizontal="center" vertical="center" wrapText="1"/>
      <protection locked="0"/>
    </xf>
    <xf numFmtId="0" fontId="4" fillId="0" borderId="7">
      <alignment horizontal="center" vertical="center" wrapText="1"/>
      <protection locked="0"/>
    </xf>
    <xf numFmtId="0" fontId="1" fillId="0" borderId="1">
      <alignment horizontal="center" vertical="center"/>
    </xf>
    <xf numFmtId="0" fontId="1" fillId="0" borderId="7">
      <alignment horizontal="center"/>
    </xf>
    <xf numFmtId="0" fontId="3" fillId="0" borderId="1">
      <alignment horizontal="left" vertical="center" wrapText="1"/>
      <protection locked="0"/>
    </xf>
    <xf numFmtId="0" fontId="4" fillId="0" borderId="1">
      <alignment horizontal="center" vertical="center"/>
    </xf>
    <xf numFmtId="0" fontId="4" fillId="0" borderId="15">
      <alignment horizontal="center" vertical="center"/>
    </xf>
    <xf numFmtId="0" fontId="3" fillId="0" borderId="0">
      <alignment horizontal="right"/>
    </xf>
    <xf numFmtId="0" fontId="1" fillId="0" borderId="0"/>
    <xf numFmtId="0" fontId="1" fillId="0" borderId="15">
      <alignment horizontal="center" vertical="center" wrapText="1"/>
    </xf>
    <xf numFmtId="49" fontId="1" fillId="0" borderId="0">
      <protection locked="0"/>
    </xf>
    <xf numFmtId="0" fontId="1" fillId="0" borderId="13">
      <alignment horizontal="center" vertical="center" wrapText="1"/>
    </xf>
    <xf numFmtId="3" fontId="4" fillId="0" borderId="15">
      <alignment horizontal="center" vertical="center"/>
      <protection locked="0"/>
    </xf>
    <xf numFmtId="0" fontId="1" fillId="0" borderId="0">
      <alignment vertical="top"/>
      <protection locked="0"/>
    </xf>
    <xf numFmtId="3" fontId="4" fillId="0" borderId="15">
      <alignment horizontal="center" vertical="center"/>
    </xf>
    <xf numFmtId="0" fontId="3" fillId="0" borderId="6">
      <alignment horizontal="left" vertical="center"/>
      <protection locked="0"/>
    </xf>
    <xf numFmtId="0" fontId="1" fillId="0" borderId="13">
      <alignment horizontal="center" vertical="center"/>
    </xf>
    <xf numFmtId="0" fontId="3" fillId="0" borderId="0">
      <alignment horizontal="left" vertical="center" wrapText="1"/>
      <protection locked="0"/>
    </xf>
    <xf numFmtId="0" fontId="1" fillId="0" borderId="16">
      <alignment horizontal="center" vertical="center" wrapText="1"/>
      <protection locked="0"/>
    </xf>
    <xf numFmtId="0" fontId="4" fillId="0" borderId="2">
      <alignment horizontal="center" vertical="center"/>
      <protection locked="0"/>
    </xf>
    <xf numFmtId="0" fontId="25" fillId="0" borderId="0">
      <alignment horizontal="center" vertical="center"/>
    </xf>
    <xf numFmtId="0" fontId="10" fillId="0" borderId="0">
      <alignment horizontal="right"/>
      <protection locked="0"/>
    </xf>
    <xf numFmtId="49" fontId="10" fillId="0" borderId="0">
      <protection locked="0"/>
    </xf>
    <xf numFmtId="0" fontId="1" fillId="0" borderId="0">
      <alignment vertical="center"/>
    </xf>
    <xf numFmtId="49" fontId="4" fillId="0" borderId="2">
      <alignment horizontal="center" vertical="center" wrapText="1"/>
      <protection locked="0"/>
    </xf>
    <xf numFmtId="0" fontId="6" fillId="0" borderId="0">
      <alignment horizontal="center" vertical="center" wrapText="1"/>
    </xf>
    <xf numFmtId="0" fontId="3" fillId="0" borderId="7">
      <alignment vertical="center" wrapText="1"/>
      <protection locked="0"/>
    </xf>
    <xf numFmtId="49" fontId="4" fillId="0" borderId="3">
      <alignment horizontal="center" vertical="center" wrapText="1"/>
      <protection locked="0"/>
    </xf>
    <xf numFmtId="0" fontId="3" fillId="0" borderId="0">
      <alignment horizontal="left" vertical="center"/>
    </xf>
    <xf numFmtId="0" fontId="4" fillId="0" borderId="5">
      <alignment horizontal="center" vertical="center" wrapText="1"/>
    </xf>
    <xf numFmtId="49" fontId="4" fillId="0" borderId="1">
      <alignment horizontal="center" vertical="center"/>
      <protection locked="0"/>
    </xf>
    <xf numFmtId="0" fontId="11" fillId="0" borderId="0">
      <alignment horizontal="center" vertical="center"/>
      <protection locked="0"/>
    </xf>
    <xf numFmtId="0" fontId="4" fillId="0" borderId="1">
      <alignment horizontal="center" vertical="center" wrapText="1"/>
    </xf>
    <xf numFmtId="0" fontId="4" fillId="0" borderId="6">
      <alignment horizontal="center" vertical="center" wrapText="1"/>
    </xf>
    <xf numFmtId="0" fontId="1" fillId="0" borderId="7">
      <alignment horizontal="center" vertical="center"/>
      <protection locked="0"/>
    </xf>
    <xf numFmtId="0" fontId="3" fillId="0" borderId="1">
      <alignment vertical="center" wrapText="1"/>
    </xf>
    <xf numFmtId="0" fontId="1" fillId="0" borderId="0">
      <alignment horizontal="right"/>
    </xf>
    <xf numFmtId="0" fontId="3" fillId="0" borderId="1">
      <alignment horizontal="center" vertical="center" wrapText="1"/>
      <protection locked="0"/>
    </xf>
    <xf numFmtId="0" fontId="11" fillId="0" borderId="0">
      <alignment horizontal="center" vertical="center"/>
    </xf>
    <xf numFmtId="0" fontId="11" fillId="0" borderId="0">
      <alignment horizontal="center" vertical="center" wrapText="1"/>
      <protection locked="0"/>
    </xf>
    <xf numFmtId="0" fontId="1" fillId="0" borderId="6">
      <alignment horizontal="center" vertical="center"/>
      <protection locked="0"/>
    </xf>
    <xf numFmtId="0" fontId="1" fillId="0" borderId="0"/>
    <xf numFmtId="0" fontId="3" fillId="0" borderId="7">
      <alignment horizontal="left" vertical="center"/>
    </xf>
    <xf numFmtId="0" fontId="3" fillId="0" borderId="1">
      <alignment horizontal="left" vertical="center" wrapText="1"/>
    </xf>
    <xf numFmtId="0" fontId="4" fillId="0" borderId="17">
      <alignment horizontal="center" vertical="center" wrapText="1"/>
    </xf>
    <xf numFmtId="0" fontId="1" fillId="0" borderId="0">
      <alignment vertical="center"/>
    </xf>
    <xf numFmtId="0" fontId="4" fillId="0" borderId="1">
      <alignment horizontal="center" vertical="center"/>
      <protection locked="0"/>
    </xf>
    <xf numFmtId="0" fontId="4" fillId="0" borderId="1">
      <alignment horizontal="center" vertical="center" wrapText="1"/>
      <protection locked="0"/>
    </xf>
    <xf numFmtId="0" fontId="3" fillId="0" borderId="1">
      <alignment horizontal="center" vertical="center" wrapText="1"/>
    </xf>
    <xf numFmtId="0" fontId="2" fillId="0" borderId="0">
      <alignment horizontal="center" vertical="center"/>
      <protection locked="0"/>
    </xf>
    <xf numFmtId="0" fontId="3" fillId="0" borderId="1">
      <alignment horizontal="center" vertical="center"/>
      <protection locked="0"/>
    </xf>
    <xf numFmtId="0" fontId="3" fillId="0" borderId="0">
      <alignment horizontal="right" vertical="center"/>
      <protection locked="0"/>
    </xf>
    <xf numFmtId="0" fontId="3" fillId="0" borderId="15">
      <alignment horizontal="right" vertical="center"/>
    </xf>
    <xf numFmtId="0" fontId="6" fillId="0" borderId="0">
      <alignment horizontal="center" vertical="center"/>
    </xf>
    <xf numFmtId="0" fontId="1" fillId="0" borderId="0"/>
    <xf numFmtId="0" fontId="7" fillId="0" borderId="0">
      <alignment horizontal="center" vertical="center" wrapText="1"/>
    </xf>
    <xf numFmtId="0" fontId="1" fillId="0" borderId="1">
      <alignment horizontal="center"/>
    </xf>
    <xf numFmtId="0" fontId="4" fillId="0" borderId="5">
      <alignment horizontal="center" vertical="center"/>
      <protection locked="0"/>
    </xf>
    <xf numFmtId="0" fontId="4" fillId="0" borderId="0">
      <alignment horizontal="left" vertical="center" wrapText="1"/>
    </xf>
    <xf numFmtId="0" fontId="7" fillId="0" borderId="0">
      <alignment horizontal="center" vertical="center"/>
    </xf>
    <xf numFmtId="0" fontId="4" fillId="0" borderId="0">
      <alignment wrapText="1"/>
    </xf>
    <xf numFmtId="0" fontId="1" fillId="0" borderId="0">
      <alignment vertical="center"/>
    </xf>
    <xf numFmtId="0" fontId="1" fillId="0" borderId="0">
      <alignment vertical="center"/>
    </xf>
    <xf numFmtId="0" fontId="1" fillId="0" borderId="0"/>
    <xf numFmtId="0" fontId="4" fillId="0" borderId="13">
      <alignment horizontal="center" vertical="center" wrapText="1"/>
      <protection locked="0"/>
    </xf>
    <xf numFmtId="0" fontId="3" fillId="0" borderId="17">
      <alignment horizontal="left" vertical="center"/>
    </xf>
    <xf numFmtId="0" fontId="4" fillId="0" borderId="24">
      <alignment horizontal="center" vertical="center"/>
    </xf>
    <xf numFmtId="0" fontId="4" fillId="0" borderId="13">
      <alignment horizontal="center" vertical="center" wrapText="1"/>
    </xf>
    <xf numFmtId="0" fontId="4" fillId="0" borderId="16">
      <alignment horizontal="center" vertical="center" wrapText="1"/>
      <protection locked="0"/>
    </xf>
    <xf numFmtId="0" fontId="1" fillId="0" borderId="0">
      <alignment horizontal="center" wrapText="1"/>
    </xf>
    <xf numFmtId="0" fontId="18" fillId="0" borderId="5">
      <alignment horizontal="center" vertical="center" wrapText="1"/>
    </xf>
    <xf numFmtId="0" fontId="17" fillId="0" borderId="0">
      <alignment horizontal="center" vertical="center" wrapText="1"/>
    </xf>
    <xf numFmtId="0" fontId="18" fillId="0" borderId="1">
      <alignment horizontal="center" vertical="center" wrapText="1"/>
    </xf>
    <xf numFmtId="49" fontId="1" fillId="0" borderId="0"/>
    <xf numFmtId="0" fontId="1" fillId="0" borderId="5">
      <alignment horizontal="center" vertical="center"/>
    </xf>
    <xf numFmtId="49" fontId="4" fillId="0" borderId="6">
      <alignment horizontal="center" vertical="center" wrapText="1"/>
    </xf>
    <xf numFmtId="0" fontId="50" fillId="0" borderId="5">
      <alignment horizontal="center" vertical="center"/>
    </xf>
    <xf numFmtId="0" fontId="1" fillId="0" borderId="0">
      <alignment wrapText="1"/>
    </xf>
    <xf numFmtId="0" fontId="2" fillId="0" borderId="0">
      <alignment horizontal="center" vertical="center" wrapText="1"/>
    </xf>
    <xf numFmtId="0" fontId="4" fillId="0" borderId="14">
      <alignment horizontal="center" vertical="center" wrapText="1"/>
    </xf>
    <xf numFmtId="0" fontId="4" fillId="0" borderId="15">
      <alignment horizontal="center" vertical="center" wrapText="1"/>
    </xf>
    <xf numFmtId="0" fontId="4" fillId="0" borderId="15">
      <alignment horizontal="center" vertical="center" wrapText="1"/>
      <protection locked="0"/>
    </xf>
    <xf numFmtId="0" fontId="1" fillId="0" borderId="0">
      <protection locked="0"/>
    </xf>
    <xf numFmtId="0" fontId="3" fillId="0" borderId="15">
      <alignment horizontal="right" vertical="center"/>
      <protection locked="0"/>
    </xf>
    <xf numFmtId="0" fontId="3" fillId="0" borderId="0">
      <alignment horizontal="right"/>
      <protection locked="0"/>
    </xf>
    <xf numFmtId="0" fontId="3" fillId="0" borderId="0">
      <alignment vertical="top" wrapText="1"/>
      <protection locked="0"/>
    </xf>
    <xf numFmtId="0" fontId="3" fillId="0" borderId="0">
      <alignment horizontal="left" vertical="center" wrapText="1"/>
    </xf>
    <xf numFmtId="0" fontId="2" fillId="0" borderId="0">
      <alignment horizontal="center" vertical="center" wrapText="1"/>
      <protection locked="0"/>
    </xf>
    <xf numFmtId="0" fontId="4" fillId="0" borderId="6">
      <alignment horizontal="center" vertical="center" wrapText="1"/>
      <protection locked="0"/>
    </xf>
    <xf numFmtId="0" fontId="3" fillId="0" borderId="0">
      <alignment horizontal="right" wrapText="1"/>
      <protection locked="0"/>
    </xf>
    <xf numFmtId="0" fontId="4" fillId="0" borderId="6">
      <alignment horizontal="center" vertical="center"/>
      <protection locked="0"/>
    </xf>
    <xf numFmtId="0" fontId="4" fillId="0" borderId="17">
      <alignment horizontal="center" vertical="center" wrapText="1"/>
      <protection locked="0"/>
    </xf>
    <xf numFmtId="0" fontId="4" fillId="0" borderId="17">
      <alignment horizontal="center" vertical="center"/>
      <protection locked="0"/>
    </xf>
    <xf numFmtId="0" fontId="3" fillId="0" borderId="0">
      <alignment horizontal="right" vertical="center" wrapText="1"/>
      <protection locked="0"/>
    </xf>
    <xf numFmtId="0" fontId="3" fillId="0" borderId="0">
      <alignment horizontal="right" vertical="center" wrapText="1"/>
    </xf>
    <xf numFmtId="0" fontId="3" fillId="0" borderId="0">
      <alignment horizontal="right" wrapText="1"/>
    </xf>
    <xf numFmtId="0" fontId="3" fillId="0" borderId="16">
      <alignment horizontal="center" vertical="center"/>
    </xf>
    <xf numFmtId="0" fontId="10" fillId="0" borderId="0">
      <alignment horizontal="right"/>
      <protection locked="0"/>
    </xf>
  </cellStyleXfs>
  <cellXfs count="275">
    <xf numFmtId="0" fontId="0" fillId="0" borderId="0" xfId="0" applyFont="1" applyBorder="1"/>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 fillId="0" borderId="1" xfId="184" applyFont="1" applyBorder="1">
      <alignment horizontal="center" vertical="center"/>
    </xf>
    <xf numFmtId="0" fontId="1" fillId="0" borderId="1" xfId="175" applyFont="1" applyBorder="1">
      <alignment horizontal="center" vertical="center"/>
      <protection locked="0"/>
    </xf>
    <xf numFmtId="49" fontId="5" fillId="0" borderId="1" xfId="142" applyNumberFormat="1" applyFont="1" applyBorder="1">
      <alignment horizontal="left" vertical="center" wrapText="1"/>
    </xf>
    <xf numFmtId="0" fontId="0" fillId="0" borderId="1" xfId="0" applyFont="1" applyBorder="1"/>
    <xf numFmtId="179" fontId="5" fillId="0" borderId="1" xfId="0" applyNumberFormat="1" applyFont="1" applyBorder="1" applyAlignment="1">
      <alignment horizontal="right" vertical="center"/>
    </xf>
    <xf numFmtId="0" fontId="3" fillId="0" borderId="1" xfId="158" applyFont="1" applyBorder="1">
      <alignment horizontal="center" vertical="center" wrapText="1"/>
      <protection locked="0"/>
    </xf>
    <xf numFmtId="0" fontId="3" fillId="0" borderId="1" xfId="160" applyFont="1" applyBorder="1">
      <alignment horizontal="left" vertical="center" wrapText="1"/>
      <protection locked="0"/>
    </xf>
    <xf numFmtId="0" fontId="3" fillId="0" borderId="1" xfId="168" applyFont="1" applyBorder="1">
      <alignment horizontal="left" vertical="center" wrapText="1"/>
      <protection locked="0"/>
    </xf>
    <xf numFmtId="49" fontId="1" fillId="0" borderId="0" xfId="161" applyNumberFormat="1" applyFont="1" applyBorder="1"/>
    <xf numFmtId="0" fontId="2" fillId="0" borderId="0" xfId="172" applyFont="1" applyBorder="1">
      <alignment horizontal="center" vertical="center"/>
    </xf>
    <xf numFmtId="0" fontId="4" fillId="0" borderId="0" xfId="159" applyFont="1" applyBorder="1">
      <alignment horizontal="left" vertical="center"/>
    </xf>
    <xf numFmtId="0" fontId="4" fillId="0" borderId="0" xfId="170" applyFont="1" applyBorder="1"/>
    <xf numFmtId="0" fontId="4" fillId="0" borderId="2" xfId="179" applyFont="1" applyBorder="1">
      <alignment horizontal="center" vertical="center" wrapText="1"/>
      <protection locked="0"/>
    </xf>
    <xf numFmtId="0" fontId="4" fillId="0" borderId="2" xfId="163" applyFont="1" applyBorder="1">
      <alignment horizontal="center" vertical="center" wrapText="1"/>
    </xf>
    <xf numFmtId="0" fontId="4" fillId="0" borderId="2" xfId="164" applyFont="1" applyBorder="1">
      <alignment horizontal="center" vertical="center"/>
    </xf>
    <xf numFmtId="0" fontId="4" fillId="0" borderId="3" xfId="180" applyFont="1" applyBorder="1">
      <alignment horizontal="center" vertical="center" wrapText="1"/>
      <protection locked="0"/>
    </xf>
    <xf numFmtId="0" fontId="4" fillId="0" borderId="3" xfId="165" applyFont="1" applyBorder="1">
      <alignment horizontal="center" vertical="center" wrapText="1"/>
    </xf>
    <xf numFmtId="0" fontId="4" fillId="0" borderId="3" xfId="42" applyFont="1" applyBorder="1">
      <alignment horizontal="center" vertical="center"/>
    </xf>
    <xf numFmtId="0" fontId="4" fillId="0" borderId="4" xfId="182" applyFont="1" applyBorder="1">
      <alignment horizontal="center" vertical="center" wrapText="1"/>
      <protection locked="0"/>
    </xf>
    <xf numFmtId="0" fontId="4" fillId="0" borderId="4" xfId="167" applyFont="1" applyBorder="1">
      <alignment horizontal="center" vertical="center" wrapText="1"/>
    </xf>
    <xf numFmtId="0" fontId="4" fillId="0" borderId="4" xfId="166" applyFont="1" applyBorder="1">
      <alignment horizontal="center" vertical="center"/>
    </xf>
    <xf numFmtId="0" fontId="3" fillId="0" borderId="1" xfId="225" applyFont="1" applyBorder="1">
      <alignment horizontal="left" vertical="center" wrapText="1"/>
    </xf>
    <xf numFmtId="0" fontId="1" fillId="0" borderId="5" xfId="19" applyFont="1" applyBorder="1">
      <alignment horizontal="center" vertical="center" wrapText="1"/>
      <protection locked="0"/>
    </xf>
    <xf numFmtId="0" fontId="3" fillId="0" borderId="6" xfId="74" applyFont="1" applyBorder="1">
      <alignment horizontal="left" vertical="center"/>
    </xf>
    <xf numFmtId="0" fontId="3" fillId="0" borderId="7" xfId="224" applyFont="1" applyBorder="1">
      <alignment horizontal="left" vertical="center"/>
    </xf>
    <xf numFmtId="0" fontId="1" fillId="0" borderId="0" xfId="58" applyFont="1" applyBorder="1">
      <alignment horizontal="right" vertical="center"/>
      <protection locked="0"/>
    </xf>
    <xf numFmtId="0" fontId="4" fillId="0" borderId="5" xfId="162" applyFont="1" applyBorder="1">
      <alignment horizontal="center" vertical="center"/>
    </xf>
    <xf numFmtId="0" fontId="4" fillId="0" borderId="6" xfId="169" applyFont="1" applyBorder="1">
      <alignment horizontal="center" vertical="center"/>
    </xf>
    <xf numFmtId="0" fontId="4" fillId="0" borderId="7" xfId="174" applyFont="1" applyBorder="1">
      <alignment horizontal="center" vertical="center"/>
    </xf>
    <xf numFmtId="0" fontId="3" fillId="0" borderId="0" xfId="68" applyFont="1" applyBorder="1">
      <alignment horizontal="right" vertical="center"/>
    </xf>
    <xf numFmtId="0" fontId="6" fillId="0" borderId="0" xfId="207" applyFont="1" applyBorder="1">
      <alignment horizontal="center" vertical="center" wrapText="1"/>
    </xf>
    <xf numFmtId="0" fontId="3" fillId="0" borderId="0" xfId="0" applyFont="1" applyBorder="1" applyAlignment="1">
      <alignment horizontal="left" vertical="center"/>
    </xf>
    <xf numFmtId="0" fontId="4" fillId="0" borderId="5" xfId="211" applyFont="1" applyBorder="1">
      <alignment horizontal="center" vertical="center" wrapText="1"/>
    </xf>
    <xf numFmtId="0" fontId="4" fillId="0" borderId="6" xfId="215" applyFont="1" applyBorder="1">
      <alignment horizontal="center" vertical="center" wrapText="1"/>
    </xf>
    <xf numFmtId="0" fontId="4" fillId="0" borderId="7" xfId="140" applyFont="1" applyBorder="1">
      <alignment horizontal="center" vertical="center" wrapText="1"/>
    </xf>
    <xf numFmtId="0" fontId="4" fillId="0" borderId="1" xfId="214" applyFont="1" applyBorder="1">
      <alignment horizontal="center" vertical="center" wrapText="1"/>
    </xf>
    <xf numFmtId="0" fontId="3" fillId="0" borderId="1" xfId="219" applyFont="1" applyBorder="1">
      <alignment horizontal="center" vertical="center" wrapText="1"/>
      <protection locked="0"/>
    </xf>
    <xf numFmtId="0" fontId="3" fillId="0" borderId="7" xfId="208" applyFont="1" applyBorder="1">
      <alignment vertical="center" wrapText="1"/>
      <protection locked="0"/>
    </xf>
    <xf numFmtId="0" fontId="6" fillId="0" borderId="0" xfId="0" applyFont="1" applyBorder="1" applyAlignment="1">
      <alignment horizontal="center" vertical="center"/>
    </xf>
    <xf numFmtId="0" fontId="2" fillId="0" borderId="0" xfId="0" applyFont="1" applyBorder="1" applyAlignment="1" applyProtection="1">
      <alignment horizontal="center" vertical="center"/>
      <protection locked="0"/>
    </xf>
    <xf numFmtId="0" fontId="4" fillId="0" borderId="1" xfId="228" applyFont="1" applyBorder="1">
      <alignment horizontal="center" vertical="center"/>
      <protection locked="0"/>
    </xf>
    <xf numFmtId="0" fontId="4" fillId="0" borderId="1" xfId="229" applyFont="1" applyBorder="1">
      <alignment horizontal="center" vertical="center" wrapText="1"/>
      <protection locked="0"/>
    </xf>
    <xf numFmtId="0" fontId="3" fillId="0" borderId="0" xfId="0" applyFont="1" applyBorder="1" applyAlignment="1" applyProtection="1">
      <alignment horizontal="right" vertical="center"/>
      <protection locked="0"/>
    </xf>
    <xf numFmtId="0" fontId="1" fillId="0" borderId="0" xfId="54" applyFont="1" applyBorder="1">
      <alignment horizontal="right" vertical="center"/>
    </xf>
    <xf numFmtId="0" fontId="7" fillId="0" borderId="0" xfId="237" applyFont="1" applyBorder="1">
      <alignment horizontal="center" vertical="center" wrapText="1"/>
    </xf>
    <xf numFmtId="0" fontId="7" fillId="0" borderId="0" xfId="241" applyFont="1" applyBorder="1">
      <alignment horizontal="center" vertical="center"/>
    </xf>
    <xf numFmtId="0" fontId="4" fillId="0" borderId="0" xfId="0" applyFont="1" applyBorder="1" applyAlignment="1">
      <alignment horizontal="left" vertical="center" wrapText="1"/>
    </xf>
    <xf numFmtId="0" fontId="4" fillId="0" borderId="0" xfId="242" applyFont="1" applyBorder="1">
      <alignment wrapText="1"/>
    </xf>
    <xf numFmtId="0" fontId="4" fillId="0" borderId="0" xfId="145" applyFont="1" applyBorder="1">
      <alignment horizontal="right" wrapText="1"/>
    </xf>
    <xf numFmtId="0" fontId="4" fillId="0" borderId="1" xfId="0" applyFont="1" applyFill="1" applyBorder="1" applyAlignment="1">
      <alignment horizontal="center" vertical="center"/>
    </xf>
    <xf numFmtId="0" fontId="4" fillId="0" borderId="1" xfId="149" applyFont="1" applyBorder="1">
      <alignment horizontal="center" vertical="center" wrapText="1"/>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xf>
    <xf numFmtId="0" fontId="4" fillId="0" borderId="1" xfId="187" applyFont="1" applyBorder="1">
      <alignment horizontal="center" vertical="center"/>
    </xf>
    <xf numFmtId="0" fontId="4" fillId="0" borderId="1" xfId="228" applyFont="1" applyFill="1" applyBorder="1" applyAlignment="1">
      <alignment horizontal="center" vertical="center"/>
      <protection locked="0"/>
    </xf>
    <xf numFmtId="0" fontId="4" fillId="0" borderId="1" xfId="34" applyFont="1" applyBorder="1">
      <alignment vertical="center" wrapText="1"/>
    </xf>
    <xf numFmtId="179" fontId="5" fillId="0" borderId="1" xfId="0" applyNumberFormat="1" applyFont="1" applyFill="1" applyBorder="1" applyAlignment="1">
      <alignment horizontal="right" vertical="center"/>
    </xf>
    <xf numFmtId="0" fontId="9" fillId="0" borderId="0" xfId="144" applyFont="1" applyBorder="1">
      <alignment vertical="top"/>
    </xf>
    <xf numFmtId="0" fontId="4" fillId="0" borderId="0" xfId="148" applyFont="1" applyBorder="1">
      <protection locked="0"/>
    </xf>
    <xf numFmtId="0" fontId="4" fillId="0" borderId="0" xfId="153" applyFont="1" applyBorder="1">
      <alignment horizontal="right" vertical="center"/>
      <protection locked="0"/>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xf>
    <xf numFmtId="0" fontId="8" fillId="0" borderId="12" xfId="0" applyFont="1" applyFill="1" applyBorder="1" applyAlignment="1">
      <alignment horizontal="center" vertical="center" wrapText="1"/>
    </xf>
    <xf numFmtId="0" fontId="8" fillId="0" borderId="12" xfId="0" applyFont="1" applyFill="1" applyBorder="1" applyAlignment="1">
      <alignment horizontal="center" vertical="center"/>
    </xf>
    <xf numFmtId="0" fontId="3" fillId="0" borderId="0" xfId="233" applyFont="1" applyBorder="1">
      <alignment horizontal="right" vertical="center"/>
      <protection locked="0"/>
    </xf>
    <xf numFmtId="0" fontId="1" fillId="0" borderId="0" xfId="259" applyFont="1" applyBorder="1">
      <alignment wrapText="1"/>
    </xf>
    <xf numFmtId="0" fontId="1" fillId="0" borderId="0" xfId="264" applyFont="1" applyBorder="1">
      <protection locked="0"/>
    </xf>
    <xf numFmtId="0" fontId="2" fillId="0" borderId="0" xfId="260" applyFont="1" applyBorder="1">
      <alignment horizontal="center" vertical="center" wrapText="1"/>
    </xf>
    <xf numFmtId="0" fontId="2" fillId="0" borderId="0" xfId="231" applyFont="1" applyBorder="1">
      <alignment horizontal="center" vertical="center"/>
      <protection locked="0"/>
    </xf>
    <xf numFmtId="0" fontId="3" fillId="0" borderId="0" xfId="268" applyFont="1" applyBorder="1">
      <alignment horizontal="left" vertical="center" wrapText="1"/>
    </xf>
    <xf numFmtId="0" fontId="4" fillId="0" borderId="13" xfId="249" applyFont="1" applyBorder="1">
      <alignment horizontal="center" vertical="center" wrapText="1"/>
    </xf>
    <xf numFmtId="0" fontId="4" fillId="0" borderId="13" xfId="246" applyFont="1" applyBorder="1">
      <alignment horizontal="center" vertical="center" wrapText="1"/>
      <protection locked="0"/>
    </xf>
    <xf numFmtId="0" fontId="4" fillId="0" borderId="14" xfId="261" applyFont="1" applyBorder="1">
      <alignment horizontal="center" vertical="center" wrapText="1"/>
    </xf>
    <xf numFmtId="0" fontId="4" fillId="0" borderId="14" xfId="23" applyFont="1" applyBorder="1">
      <alignment horizontal="center" vertical="center" wrapText="1"/>
      <protection locked="0"/>
    </xf>
    <xf numFmtId="0" fontId="4" fillId="0" borderId="15" xfId="262" applyFont="1" applyBorder="1">
      <alignment horizontal="center" vertical="center" wrapText="1"/>
    </xf>
    <xf numFmtId="0" fontId="4" fillId="0" borderId="15" xfId="263" applyFont="1" applyBorder="1">
      <alignment horizontal="center" vertical="center" wrapText="1"/>
      <protection locked="0"/>
    </xf>
    <xf numFmtId="0" fontId="3" fillId="0" borderId="15" xfId="137" applyFont="1" applyBorder="1">
      <alignment horizontal="left" vertical="center" wrapText="1"/>
    </xf>
    <xf numFmtId="0" fontId="3" fillId="0" borderId="15" xfId="265" applyFont="1" applyBorder="1">
      <alignment horizontal="right" vertical="center"/>
      <protection locked="0"/>
    </xf>
    <xf numFmtId="0" fontId="3" fillId="0" borderId="16" xfId="278" applyFont="1" applyBorder="1">
      <alignment horizontal="center" vertical="center"/>
    </xf>
    <xf numFmtId="0" fontId="3" fillId="0" borderId="17" xfId="247" applyFont="1" applyBorder="1">
      <alignment horizontal="left" vertical="center"/>
    </xf>
    <xf numFmtId="0" fontId="3" fillId="0" borderId="15" xfId="24" applyFont="1" applyBorder="1">
      <alignment horizontal="left" vertical="center"/>
    </xf>
    <xf numFmtId="0" fontId="3" fillId="0" borderId="0" xfId="267" applyFont="1" applyBorder="1">
      <alignment vertical="top" wrapText="1"/>
      <protection locked="0"/>
    </xf>
    <xf numFmtId="0" fontId="2" fillId="0" borderId="0" xfId="269" applyFont="1" applyBorder="1">
      <alignment horizontal="center" vertical="center" wrapText="1"/>
      <protection locked="0"/>
    </xf>
    <xf numFmtId="0" fontId="3" fillId="0" borderId="0" xfId="266" applyFont="1" applyBorder="1">
      <alignment horizontal="right"/>
      <protection locked="0"/>
    </xf>
    <xf numFmtId="0" fontId="4" fillId="0" borderId="6" xfId="270" applyFont="1" applyBorder="1">
      <alignment horizontal="center" vertical="center" wrapText="1"/>
      <protection locked="0"/>
    </xf>
    <xf numFmtId="0" fontId="4" fillId="0" borderId="6" xfId="272" applyFont="1" applyBorder="1">
      <alignment horizontal="center" vertical="center"/>
      <protection locked="0"/>
    </xf>
    <xf numFmtId="0" fontId="4" fillId="0" borderId="17" xfId="226" applyFont="1" applyBorder="1">
      <alignment horizontal="center" vertical="center" wrapText="1"/>
    </xf>
    <xf numFmtId="0" fontId="4" fillId="0" borderId="17" xfId="274" applyFont="1" applyBorder="1">
      <alignment horizontal="center" vertical="center"/>
      <protection locked="0"/>
    </xf>
    <xf numFmtId="0" fontId="3" fillId="0" borderId="0" xfId="275" applyFont="1" applyBorder="1">
      <alignment horizontal="right" vertical="center" wrapText="1"/>
      <protection locked="0"/>
    </xf>
    <xf numFmtId="0" fontId="3" fillId="0" borderId="0" xfId="276" applyFont="1" applyBorder="1">
      <alignment horizontal="right" vertical="center" wrapText="1"/>
    </xf>
    <xf numFmtId="0" fontId="3" fillId="0" borderId="0" xfId="271" applyFont="1" applyBorder="1">
      <alignment horizontal="right" wrapText="1"/>
      <protection locked="0"/>
    </xf>
    <xf numFmtId="0" fontId="3" fillId="0" borderId="0" xfId="0" applyFont="1" applyBorder="1" applyAlignment="1">
      <alignment horizontal="right" wrapText="1"/>
    </xf>
    <xf numFmtId="0" fontId="4" fillId="0" borderId="17" xfId="273" applyFont="1" applyBorder="1">
      <alignment horizontal="center" vertical="center" wrapText="1"/>
      <protection locked="0"/>
    </xf>
    <xf numFmtId="0" fontId="4" fillId="0" borderId="15" xfId="188" applyFont="1" applyBorder="1">
      <alignment horizontal="center" vertical="center"/>
    </xf>
    <xf numFmtId="0" fontId="4" fillId="0" borderId="15" xfId="35" applyFont="1" applyBorder="1">
      <alignment horizontal="center" vertical="center"/>
      <protection locked="0"/>
    </xf>
    <xf numFmtId="0" fontId="3" fillId="0" borderId="15" xfId="234" applyFont="1" applyBorder="1">
      <alignment horizontal="right" vertical="center"/>
    </xf>
    <xf numFmtId="0" fontId="3" fillId="0" borderId="0" xfId="0" applyFont="1" applyBorder="1" applyAlignment="1">
      <alignment horizontal="right"/>
    </xf>
    <xf numFmtId="0" fontId="10" fillId="0" borderId="0" xfId="203" applyFont="1" applyBorder="1">
      <alignment horizontal="right"/>
      <protection locked="0"/>
    </xf>
    <xf numFmtId="49" fontId="10" fillId="0" borderId="0" xfId="204" applyNumberFormat="1" applyFont="1" applyBorder="1">
      <protection locked="0"/>
    </xf>
    <xf numFmtId="0" fontId="1" fillId="0" borderId="0" xfId="218" applyFont="1" applyBorder="1">
      <alignment horizontal="right"/>
    </xf>
    <xf numFmtId="0" fontId="3" fillId="0" borderId="0" xfId="189" applyFont="1" applyBorder="1">
      <alignment horizontal="right"/>
    </xf>
    <xf numFmtId="0" fontId="11" fillId="0" borderId="0" xfId="221" applyFont="1" applyBorder="1">
      <alignment horizontal="center" vertical="center" wrapText="1"/>
      <protection locked="0"/>
    </xf>
    <xf numFmtId="0" fontId="11" fillId="0" borderId="0" xfId="213" applyFont="1" applyBorder="1">
      <alignment horizontal="center" vertical="center"/>
      <protection locked="0"/>
    </xf>
    <xf numFmtId="0" fontId="11" fillId="0" borderId="0" xfId="220" applyFont="1" applyBorder="1">
      <alignment horizontal="center" vertical="center"/>
    </xf>
    <xf numFmtId="0" fontId="3" fillId="0" borderId="0" xfId="177" applyFont="1" applyBorder="1">
      <alignment horizontal="left" vertical="center"/>
      <protection locked="0"/>
    </xf>
    <xf numFmtId="0" fontId="4" fillId="0" borderId="2" xfId="201" applyFont="1" applyBorder="1">
      <alignment horizontal="center" vertical="center"/>
      <protection locked="0"/>
    </xf>
    <xf numFmtId="49" fontId="4" fillId="0" borderId="2" xfId="206" applyNumberFormat="1" applyFont="1" applyBorder="1">
      <alignment horizontal="center" vertical="center" wrapText="1"/>
      <protection locked="0"/>
    </xf>
    <xf numFmtId="0" fontId="4" fillId="0" borderId="3" xfId="6" applyFont="1" applyBorder="1">
      <alignment horizontal="center" vertical="center"/>
      <protection locked="0"/>
    </xf>
    <xf numFmtId="49" fontId="4" fillId="0" borderId="3" xfId="209" applyNumberFormat="1" applyFont="1" applyBorder="1">
      <alignment horizontal="center" vertical="center" wrapText="1"/>
      <protection locked="0"/>
    </xf>
    <xf numFmtId="49" fontId="4" fillId="0" borderId="1" xfId="212" applyNumberFormat="1" applyFont="1" applyBorder="1">
      <alignment horizontal="center" vertical="center"/>
      <protection locked="0"/>
    </xf>
    <xf numFmtId="0" fontId="3" fillId="0" borderId="1" xfId="186" applyFont="1" applyBorder="1">
      <alignment horizontal="left" vertical="center" wrapText="1"/>
      <protection locked="0"/>
    </xf>
    <xf numFmtId="0" fontId="1" fillId="0" borderId="6" xfId="222" applyFont="1" applyBorder="1">
      <alignment horizontal="center" vertical="center"/>
      <protection locked="0"/>
    </xf>
    <xf numFmtId="0" fontId="1" fillId="0" borderId="7" xfId="216" applyFont="1" applyBorder="1">
      <alignment horizontal="center" vertical="center"/>
      <protection locked="0"/>
    </xf>
    <xf numFmtId="0" fontId="1" fillId="0" borderId="0" xfId="0" applyFont="1" applyBorder="1" applyAlignment="1">
      <alignment horizontal="right"/>
    </xf>
    <xf numFmtId="0" fontId="11"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206" applyNumberFormat="1" applyFont="1" applyBorder="1">
      <alignment horizontal="center" vertical="center" wrapText="1"/>
      <protection locked="0"/>
    </xf>
    <xf numFmtId="49" fontId="4" fillId="0" borderId="1" xfId="209" applyNumberFormat="1" applyFont="1" applyBorder="1">
      <alignment horizontal="center" vertical="center" wrapText="1"/>
      <protection locked="0"/>
    </xf>
    <xf numFmtId="0" fontId="1" fillId="0" borderId="1" xfId="0" applyFont="1" applyBorder="1" applyAlignment="1" applyProtection="1">
      <alignment horizontal="center" vertical="center"/>
      <protection locked="0"/>
    </xf>
    <xf numFmtId="0" fontId="1" fillId="0" borderId="1" xfId="216" applyFont="1" applyBorder="1">
      <alignment horizontal="center" vertical="center"/>
      <protection locked="0"/>
    </xf>
    <xf numFmtId="0" fontId="6" fillId="0" borderId="0" xfId="235" applyFont="1" applyBorder="1">
      <alignment horizontal="center" vertical="center"/>
    </xf>
    <xf numFmtId="0" fontId="12" fillId="0" borderId="0" xfId="0" applyFont="1" applyBorder="1"/>
    <xf numFmtId="0" fontId="8" fillId="0" borderId="1" xfId="0" applyFont="1" applyBorder="1" applyAlignment="1">
      <alignment horizontal="center" vertical="center"/>
    </xf>
    <xf numFmtId="0" fontId="13" fillId="0" borderId="1" xfId="0" applyFont="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pplyProtection="1">
      <alignment horizontal="center" vertical="center"/>
      <protection locked="0"/>
    </xf>
    <xf numFmtId="0" fontId="14" fillId="0" borderId="1" xfId="0" applyFont="1" applyBorder="1" applyAlignment="1" applyProtection="1">
      <alignment horizontal="center" vertical="center" wrapText="1"/>
      <protection locked="0"/>
    </xf>
    <xf numFmtId="0" fontId="3" fillId="0" borderId="1" xfId="217" applyFont="1" applyBorder="1">
      <alignment vertical="center" wrapText="1"/>
    </xf>
    <xf numFmtId="0" fontId="3" fillId="0" borderId="1" xfId="230" applyFont="1" applyBorder="1">
      <alignment horizontal="center" vertical="center" wrapText="1"/>
    </xf>
    <xf numFmtId="0" fontId="3" fillId="0" borderId="1" xfId="232" applyFont="1" applyBorder="1">
      <alignment horizontal="center" vertical="center"/>
      <protection locked="0"/>
    </xf>
    <xf numFmtId="0" fontId="8" fillId="0" borderId="1" xfId="0" applyFont="1" applyBorder="1" applyAlignment="1">
      <alignment horizontal="center" vertical="center" wrapText="1"/>
    </xf>
    <xf numFmtId="0" fontId="15" fillId="0" borderId="1" xfId="0" applyFont="1" applyBorder="1" applyAlignment="1">
      <alignment horizontal="center" vertical="center"/>
    </xf>
    <xf numFmtId="0" fontId="16" fillId="0" borderId="1" xfId="0" applyFont="1" applyBorder="1" applyAlignment="1">
      <alignment horizontal="center" vertical="center" wrapText="1"/>
    </xf>
    <xf numFmtId="0" fontId="16" fillId="0" borderId="1" xfId="0" applyFont="1" applyBorder="1" applyAlignment="1" applyProtection="1">
      <alignment horizontal="center" vertical="center"/>
      <protection locked="0"/>
    </xf>
    <xf numFmtId="0" fontId="0" fillId="0" borderId="1" xfId="0" applyFont="1" applyBorder="1" applyAlignment="1">
      <alignment horizontal="center" vertical="center"/>
    </xf>
    <xf numFmtId="0" fontId="1" fillId="0" borderId="0" xfId="0" applyFont="1" applyBorder="1" applyAlignment="1">
      <alignment vertical="top"/>
    </xf>
    <xf numFmtId="0" fontId="4" fillId="0" borderId="1" xfId="165" applyFont="1" applyBorder="1">
      <alignment horizontal="center" vertical="center" wrapText="1"/>
    </xf>
    <xf numFmtId="0" fontId="1" fillId="0" borderId="1" xfId="0" applyFont="1" applyBorder="1" applyAlignment="1" applyProtection="1">
      <alignment horizontal="center" vertical="center" wrapText="1"/>
      <protection locked="0"/>
    </xf>
    <xf numFmtId="0" fontId="3" fillId="0" borderId="1" xfId="74" applyFont="1" applyBorder="1">
      <alignment horizontal="left" vertical="center"/>
    </xf>
    <xf numFmtId="0" fontId="3" fillId="0" borderId="1" xfId="224" applyFont="1" applyBorder="1">
      <alignment horizontal="left" vertical="center"/>
    </xf>
    <xf numFmtId="0" fontId="4" fillId="0" borderId="1" xfId="248" applyFont="1" applyBorder="1">
      <alignment horizontal="center" vertical="center"/>
    </xf>
    <xf numFmtId="0" fontId="4" fillId="0" borderId="1" xfId="250" applyFont="1" applyBorder="1">
      <alignment horizontal="center" vertical="center" wrapText="1"/>
      <protection locked="0"/>
    </xf>
    <xf numFmtId="0" fontId="3" fillId="0" borderId="0" xfId="0" applyFont="1" applyBorder="1" applyAlignment="1">
      <alignment horizontal="right" vertical="center"/>
    </xf>
    <xf numFmtId="0" fontId="1" fillId="0" borderId="0" xfId="195" applyFont="1" applyBorder="1">
      <alignment vertical="top"/>
      <protection locked="0"/>
    </xf>
    <xf numFmtId="49" fontId="1" fillId="0" borderId="0" xfId="192" applyNumberFormat="1" applyFont="1" applyBorder="1">
      <protection locked="0"/>
    </xf>
    <xf numFmtId="0" fontId="1" fillId="0" borderId="0" xfId="0" applyFont="1" applyBorder="1" applyProtection="1">
      <protection locked="0"/>
    </xf>
    <xf numFmtId="0" fontId="4" fillId="0" borderId="0" xfId="14" applyFont="1" applyBorder="1">
      <alignment horizontal="left" vertical="center"/>
      <protection locked="0"/>
    </xf>
    <xf numFmtId="0" fontId="4" fillId="0" borderId="0" xfId="0" applyFont="1" applyBorder="1" applyProtection="1">
      <protection locked="0"/>
    </xf>
    <xf numFmtId="0" fontId="4" fillId="0" borderId="1" xfId="179" applyFont="1" applyBorder="1">
      <alignment horizontal="center" vertical="center" wrapText="1"/>
      <protection locked="0"/>
    </xf>
    <xf numFmtId="0" fontId="4" fillId="0" borderId="1" xfId="180" applyFont="1" applyBorder="1">
      <alignment horizontal="center" vertical="center" wrapText="1"/>
      <protection locked="0"/>
    </xf>
    <xf numFmtId="0" fontId="4" fillId="0" borderId="1" xfId="6" applyFont="1" applyBorder="1">
      <alignment horizontal="center" vertical="center"/>
      <protection locked="0"/>
    </xf>
    <xf numFmtId="0" fontId="4" fillId="0" borderId="1" xfId="42" applyFont="1" applyBorder="1">
      <alignment horizontal="center" vertical="center"/>
    </xf>
    <xf numFmtId="0" fontId="4" fillId="0" borderId="1" xfId="115" applyFont="1" applyBorder="1">
      <alignment horizontal="center" vertical="center"/>
      <protection locked="0"/>
    </xf>
    <xf numFmtId="0" fontId="3" fillId="0" borderId="1" xfId="122" applyFont="1" applyBorder="1">
      <alignment horizontal="left" vertical="center"/>
    </xf>
    <xf numFmtId="49" fontId="5" fillId="0" borderId="1" xfId="142" applyNumberFormat="1" applyFont="1" applyBorder="1" applyAlignment="1">
      <alignment horizontal="left" vertical="center" wrapText="1" indent="1"/>
    </xf>
    <xf numFmtId="0" fontId="1" fillId="0" borderId="1" xfId="19" applyFont="1" applyBorder="1">
      <alignment horizontal="center" vertical="center" wrapText="1"/>
      <protection locked="0"/>
    </xf>
    <xf numFmtId="0" fontId="3" fillId="0" borderId="1" xfId="197" applyFont="1" applyBorder="1">
      <alignment horizontal="left" vertical="center"/>
      <protection locked="0"/>
    </xf>
    <xf numFmtId="0" fontId="3" fillId="0" borderId="1" xfId="30" applyFont="1" applyBorder="1">
      <alignment horizontal="left" vertical="center"/>
      <protection locked="0"/>
    </xf>
    <xf numFmtId="0" fontId="4" fillId="0" borderId="1" xfId="171" applyFont="1" applyBorder="1">
      <alignment horizontal="center" vertical="center" wrapText="1"/>
      <protection locked="0"/>
    </xf>
    <xf numFmtId="0" fontId="4" fillId="0" borderId="1" xfId="183" applyFont="1" applyBorder="1">
      <alignment horizontal="center" vertical="center" wrapText="1"/>
      <protection locked="0"/>
    </xf>
    <xf numFmtId="0" fontId="4" fillId="0" borderId="1" xfId="182" applyFont="1" applyBorder="1">
      <alignment horizontal="center" vertical="center" wrapText="1"/>
      <protection locked="0"/>
    </xf>
    <xf numFmtId="0" fontId="4" fillId="0" borderId="1" xfId="270" applyFont="1" applyBorder="1">
      <alignment horizontal="center" vertical="center" wrapText="1"/>
      <protection locked="0"/>
    </xf>
    <xf numFmtId="0" fontId="1" fillId="0" borderId="1" xfId="238" applyFont="1" applyBorder="1">
      <alignment horizontal="center"/>
    </xf>
    <xf numFmtId="0" fontId="1" fillId="0" borderId="1" xfId="185" applyFont="1" applyBorder="1">
      <alignment horizontal="center"/>
    </xf>
    <xf numFmtId="0" fontId="1" fillId="0" borderId="0" xfId="251" applyFont="1" applyBorder="1">
      <alignment horizontal="center" wrapText="1"/>
    </xf>
    <xf numFmtId="0" fontId="3" fillId="0" borderId="0" xfId="277" applyFont="1" applyBorder="1">
      <alignment horizontal="right" wrapText="1"/>
    </xf>
    <xf numFmtId="0" fontId="17" fillId="0" borderId="0" xfId="253" applyFont="1" applyBorder="1">
      <alignment horizontal="center" vertical="center" wrapText="1"/>
    </xf>
    <xf numFmtId="0" fontId="18" fillId="0" borderId="1" xfId="254" applyFont="1" applyBorder="1">
      <alignment horizontal="center" vertical="center" wrapText="1"/>
    </xf>
    <xf numFmtId="0" fontId="18" fillId="0" borderId="1" xfId="252" applyFont="1" applyBorder="1">
      <alignment horizontal="center" vertical="center" wrapText="1"/>
    </xf>
    <xf numFmtId="179" fontId="19" fillId="0" borderId="0" xfId="0" applyNumberFormat="1" applyFont="1" applyBorder="1" applyAlignment="1">
      <alignment horizontal="right" vertical="center"/>
    </xf>
    <xf numFmtId="0" fontId="20" fillId="0" borderId="0" xfId="147" applyFont="1" applyBorder="1">
      <alignment horizontal="center" vertical="center"/>
    </xf>
    <xf numFmtId="0" fontId="21" fillId="0" borderId="0" xfId="147" applyFont="1" applyBorder="1">
      <alignment horizontal="center" vertical="center"/>
    </xf>
    <xf numFmtId="0" fontId="22" fillId="0" borderId="1" xfId="0" applyFont="1" applyBorder="1" applyAlignment="1">
      <alignment horizontal="center" vertical="center"/>
    </xf>
    <xf numFmtId="49" fontId="22" fillId="0" borderId="1" xfId="0" applyNumberFormat="1" applyFont="1" applyBorder="1" applyAlignment="1">
      <alignment horizontal="center" vertical="center" wrapText="1"/>
    </xf>
    <xf numFmtId="49" fontId="22" fillId="0" borderId="1" xfId="257" applyNumberFormat="1" applyFont="1" applyBorder="1">
      <alignment horizontal="center" vertical="center" wrapText="1"/>
    </xf>
    <xf numFmtId="49" fontId="22" fillId="0" borderId="1" xfId="0" applyNumberFormat="1" applyFont="1" applyBorder="1" applyAlignment="1">
      <alignment horizontal="center" vertical="center"/>
    </xf>
    <xf numFmtId="49" fontId="23" fillId="0" borderId="1" xfId="0" applyNumberFormat="1" applyFont="1" applyBorder="1" applyAlignment="1">
      <alignment horizontal="center" vertical="center"/>
    </xf>
    <xf numFmtId="49" fontId="23" fillId="0" borderId="1" xfId="0" applyNumberFormat="1" applyFont="1" applyBorder="1" applyAlignment="1" applyProtection="1">
      <alignment horizontal="center" vertical="center"/>
      <protection locked="0"/>
    </xf>
    <xf numFmtId="0" fontId="22" fillId="0" borderId="1" xfId="0" applyFont="1" applyBorder="1"/>
    <xf numFmtId="0" fontId="22" fillId="0" borderId="1" xfId="0" applyFont="1" applyBorder="1" applyAlignment="1">
      <alignment horizontal="left" indent="1"/>
    </xf>
    <xf numFmtId="0" fontId="22" fillId="0" borderId="1" xfId="258" applyFont="1" applyBorder="1">
      <alignment horizontal="center" vertical="center"/>
    </xf>
    <xf numFmtId="0" fontId="22" fillId="0" borderId="1" xfId="76" applyFont="1" applyBorder="1">
      <alignment horizontal="center" vertical="center"/>
    </xf>
    <xf numFmtId="0" fontId="22" fillId="0" borderId="1" xfId="120" applyFont="1" applyBorder="1">
      <alignment horizontal="center" vertical="center"/>
    </xf>
    <xf numFmtId="179" fontId="24" fillId="0" borderId="1" xfId="0" applyNumberFormat="1" applyFont="1" applyBorder="1" applyAlignment="1">
      <alignment horizontal="left" vertical="center"/>
    </xf>
    <xf numFmtId="179" fontId="24" fillId="0" borderId="1" xfId="0" applyNumberFormat="1" applyFont="1" applyBorder="1" applyAlignment="1">
      <alignment horizontal="left" vertical="center" indent="1"/>
    </xf>
    <xf numFmtId="179" fontId="24" fillId="0" borderId="1" xfId="0" applyNumberFormat="1" applyFont="1" applyBorder="1" applyAlignment="1">
      <alignment horizontal="center" vertical="center"/>
    </xf>
    <xf numFmtId="0" fontId="22" fillId="0" borderId="1" xfId="0" applyFont="1" applyBorder="1" applyAlignment="1" applyProtection="1">
      <alignment horizontal="center" vertical="center"/>
      <protection locked="0"/>
    </xf>
    <xf numFmtId="0" fontId="22" fillId="0" borderId="1" xfId="272" applyFont="1" applyBorder="1">
      <alignment horizontal="center" vertical="center"/>
      <protection locked="0"/>
    </xf>
    <xf numFmtId="0" fontId="22" fillId="0" borderId="1" xfId="181" applyFont="1" applyBorder="1">
      <alignment horizontal="center" vertical="center"/>
      <protection locked="0"/>
    </xf>
    <xf numFmtId="0" fontId="0" fillId="0" borderId="0" xfId="0" applyFont="1" applyBorder="1" applyAlignment="1">
      <alignment horizontal="center" vertical="center"/>
    </xf>
    <xf numFmtId="0" fontId="22" fillId="0" borderId="1" xfId="228" applyFont="1" applyBorder="1">
      <alignment horizontal="center" vertical="center"/>
      <protection locked="0"/>
    </xf>
    <xf numFmtId="0" fontId="23" fillId="0" borderId="1" xfId="89" applyFont="1" applyBorder="1">
      <alignment horizontal="center" vertical="center"/>
    </xf>
    <xf numFmtId="0" fontId="23" fillId="0" borderId="1" xfId="0" applyFont="1" applyBorder="1" applyAlignment="1">
      <alignment horizontal="center" vertical="center"/>
    </xf>
    <xf numFmtId="0" fontId="1" fillId="0" borderId="0" xfId="40" applyFont="1" applyBorder="1">
      <alignment vertical="top"/>
    </xf>
    <xf numFmtId="49" fontId="4" fillId="0" borderId="1" xfId="3" applyNumberFormat="1" applyFont="1" applyBorder="1">
      <alignment horizontal="center" vertical="center" wrapText="1"/>
    </xf>
    <xf numFmtId="49" fontId="4" fillId="0" borderId="1" xfId="109" applyNumberFormat="1" applyFont="1" applyBorder="1">
      <alignment horizontal="center" vertical="center" wrapText="1"/>
    </xf>
    <xf numFmtId="0" fontId="4" fillId="0" borderId="1" xfId="239" applyFont="1" applyBorder="1">
      <alignment horizontal="center" vertical="center"/>
      <protection locked="0"/>
    </xf>
    <xf numFmtId="49" fontId="4" fillId="0" borderId="1" xfId="152" applyNumberFormat="1" applyFont="1" applyBorder="1">
      <alignment horizontal="center" vertical="center"/>
    </xf>
    <xf numFmtId="49" fontId="5" fillId="0" borderId="1" xfId="142" applyNumberFormat="1" applyFont="1" applyBorder="1" applyAlignment="1">
      <alignment horizontal="left" vertical="center" wrapText="1" indent="2"/>
    </xf>
    <xf numFmtId="0" fontId="1" fillId="0" borderId="1" xfId="0" applyFont="1" applyBorder="1" applyAlignment="1">
      <alignment horizontal="center" vertical="center"/>
    </xf>
    <xf numFmtId="0" fontId="1" fillId="0" borderId="1" xfId="9" applyFont="1" applyBorder="1">
      <alignment horizontal="center" vertical="center"/>
    </xf>
    <xf numFmtId="49" fontId="5" fillId="0" borderId="0" xfId="142" applyNumberFormat="1" applyFont="1" applyBorder="1">
      <alignment horizontal="left" vertical="center" wrapText="1"/>
    </xf>
    <xf numFmtId="0" fontId="25" fillId="0" borderId="0" xfId="202" applyFont="1" applyBorder="1">
      <alignment horizontal="center" vertical="center"/>
    </xf>
    <xf numFmtId="0" fontId="26" fillId="0" borderId="0" xfId="0" applyFont="1" applyBorder="1" applyAlignment="1">
      <alignment horizontal="center" vertical="center"/>
    </xf>
    <xf numFmtId="49" fontId="27" fillId="0" borderId="1" xfId="142" applyNumberFormat="1" applyFont="1" applyBorder="1" applyAlignment="1">
      <alignment horizontal="center" vertical="center" wrapText="1"/>
    </xf>
    <xf numFmtId="0" fontId="4" fillId="0" borderId="1" xfId="201" applyFont="1" applyBorder="1">
      <alignment horizontal="center" vertical="center"/>
      <protection locked="0"/>
    </xf>
    <xf numFmtId="49" fontId="5" fillId="0" borderId="1" xfId="142" applyNumberFormat="1" applyFont="1" applyBorder="1" applyAlignment="1">
      <alignment horizontal="center" vertical="center" wrapText="1"/>
    </xf>
    <xf numFmtId="0" fontId="4" fillId="0" borderId="1" xfId="167" applyFont="1" applyBorder="1">
      <alignment horizontal="center" vertical="center" wrapText="1"/>
    </xf>
    <xf numFmtId="0" fontId="3" fillId="0" borderId="0" xfId="199" applyFont="1" applyBorder="1">
      <alignment horizontal="left" vertical="center" wrapText="1"/>
      <protection locked="0"/>
    </xf>
    <xf numFmtId="0" fontId="4" fillId="0" borderId="0" xfId="240" applyFont="1" applyBorder="1">
      <alignment horizontal="left" vertical="center" wrapText="1"/>
    </xf>
    <xf numFmtId="0" fontId="4" fillId="0" borderId="1" xfId="163" applyFont="1" applyBorder="1">
      <alignment horizontal="center" vertical="center" wrapText="1"/>
    </xf>
    <xf numFmtId="0" fontId="4" fillId="0" borderId="1" xfId="249" applyFont="1" applyBorder="1">
      <alignment horizontal="center" vertical="center" wrapText="1"/>
    </xf>
    <xf numFmtId="0" fontId="4" fillId="0" borderId="1" xfId="138" applyFont="1" applyBorder="1">
      <alignment horizontal="center" vertical="center"/>
    </xf>
    <xf numFmtId="0" fontId="4" fillId="0" borderId="1" xfId="169" applyFont="1" applyBorder="1">
      <alignment horizontal="center" vertical="center"/>
    </xf>
    <xf numFmtId="0" fontId="1" fillId="0" borderId="1" xfId="198" applyFont="1" applyBorder="1">
      <alignment horizontal="center" vertical="center"/>
    </xf>
    <xf numFmtId="0" fontId="4" fillId="0" borderId="1" xfId="188" applyFont="1" applyBorder="1">
      <alignment horizontal="center" vertical="center"/>
    </xf>
    <xf numFmtId="0" fontId="4" fillId="0" borderId="1" xfId="35" applyFont="1" applyBorder="1">
      <alignment horizontal="center" vertical="center"/>
      <protection locked="0"/>
    </xf>
    <xf numFmtId="3" fontId="4" fillId="0" borderId="1" xfId="194" applyNumberFormat="1" applyFont="1" applyBorder="1">
      <alignment horizontal="center" vertical="center"/>
      <protection locked="0"/>
    </xf>
    <xf numFmtId="3" fontId="4" fillId="0" borderId="1" xfId="196" applyNumberFormat="1" applyFont="1" applyBorder="1">
      <alignment horizontal="center" vertical="center"/>
    </xf>
    <xf numFmtId="0" fontId="1" fillId="0" borderId="1" xfId="200" applyFont="1" applyBorder="1">
      <alignment horizontal="center" vertical="center" wrapText="1"/>
      <protection locked="0"/>
    </xf>
    <xf numFmtId="0" fontId="1" fillId="0" borderId="1" xfId="0" applyFont="1" applyBorder="1" applyAlignment="1">
      <alignment horizontal="center" vertical="center" wrapText="1"/>
    </xf>
    <xf numFmtId="0" fontId="4" fillId="0" borderId="1" xfId="246" applyFont="1" applyBorder="1">
      <alignment horizontal="center" vertical="center" wrapText="1"/>
      <protection locked="0"/>
    </xf>
    <xf numFmtId="0" fontId="4" fillId="0" borderId="1" xfId="215" applyFont="1" applyBorder="1">
      <alignment horizontal="center" vertical="center" wrapText="1"/>
    </xf>
    <xf numFmtId="0" fontId="4" fillId="0" borderId="1" xfId="263" applyFont="1" applyBorder="1">
      <alignment horizontal="center" vertical="center" wrapText="1"/>
      <protection locked="0"/>
    </xf>
    <xf numFmtId="3" fontId="4" fillId="0" borderId="1" xfId="176" applyNumberFormat="1" applyFont="1" applyBorder="1">
      <alignment horizontal="center" vertical="top"/>
      <protection locked="0"/>
    </xf>
    <xf numFmtId="0" fontId="1" fillId="0" borderId="1" xfId="178" applyFont="1" applyBorder="1">
      <alignment horizontal="center" vertical="top"/>
    </xf>
    <xf numFmtId="0" fontId="4" fillId="0" borderId="1" xfId="140" applyFont="1" applyBorder="1">
      <alignment horizontal="center" vertical="center" wrapText="1"/>
    </xf>
    <xf numFmtId="0" fontId="6" fillId="0" borderId="0" xfId="151" applyFont="1" applyBorder="1">
      <alignment horizontal="center" vertical="center"/>
      <protection locked="0"/>
    </xf>
    <xf numFmtId="0" fontId="1" fillId="0" borderId="1" xfId="4" applyFont="1" applyBorder="1">
      <alignment horizontal="center" vertical="center" wrapText="1"/>
      <protection locked="0"/>
    </xf>
    <xf numFmtId="0" fontId="1" fillId="0" borderId="1" xfId="127" applyFont="1" applyBorder="1">
      <alignment horizontal="center" vertical="center" wrapText="1"/>
      <protection locked="0"/>
    </xf>
    <xf numFmtId="0" fontId="1" fillId="0" borderId="1" xfId="92" applyFont="1" applyBorder="1">
      <alignment horizontal="center" vertical="center" wrapText="1"/>
      <protection locked="0"/>
    </xf>
    <xf numFmtId="0" fontId="1" fillId="0" borderId="1" xfId="133" applyFont="1" applyBorder="1">
      <alignment horizontal="center" vertical="center" wrapText="1"/>
    </xf>
    <xf numFmtId="0" fontId="1" fillId="0" borderId="1" xfId="154" applyFont="1" applyBorder="1">
      <alignment horizontal="center" vertical="center" wrapText="1"/>
    </xf>
    <xf numFmtId="0" fontId="1" fillId="0" borderId="1" xfId="129" applyFont="1" applyBorder="1">
      <alignment horizontal="center" vertical="center" wrapText="1"/>
    </xf>
    <xf numFmtId="0" fontId="1" fillId="0" borderId="1" xfId="155" applyFont="1" applyBorder="1">
      <alignment horizontal="center" vertical="center"/>
    </xf>
    <xf numFmtId="0" fontId="1" fillId="0" borderId="1" xfId="131" applyFont="1" applyBorder="1">
      <alignment horizontal="center" vertical="center"/>
    </xf>
    <xf numFmtId="0" fontId="1" fillId="0" borderId="1" xfId="256" applyFont="1" applyBorder="1">
      <alignment horizontal="center" vertical="center"/>
    </xf>
    <xf numFmtId="3" fontId="1" fillId="0" borderId="1" xfId="83" applyNumberFormat="1" applyFont="1" applyBorder="1">
      <alignment horizontal="center" vertical="center"/>
    </xf>
    <xf numFmtId="3" fontId="1" fillId="0" borderId="1" xfId="87" applyNumberFormat="1" applyFont="1" applyBorder="1">
      <alignment horizontal="center" vertical="center"/>
    </xf>
    <xf numFmtId="0" fontId="3" fillId="0" borderId="1" xfId="156" applyFont="1" applyBorder="1">
      <alignment horizontal="center" vertical="center"/>
      <protection locked="0"/>
    </xf>
    <xf numFmtId="0" fontId="3" fillId="0" borderId="1" xfId="84" applyFont="1" applyBorder="1">
      <alignment horizontal="right" vertical="center"/>
      <protection locked="0"/>
    </xf>
    <xf numFmtId="0" fontId="1" fillId="0" borderId="1" xfId="222" applyFont="1" applyBorder="1">
      <alignment horizontal="center" vertical="center"/>
      <protection locked="0"/>
    </xf>
    <xf numFmtId="0" fontId="1" fillId="0" borderId="1" xfId="103" applyFont="1" applyBorder="1">
      <alignment horizontal="center" vertical="center" wrapText="1"/>
    </xf>
    <xf numFmtId="0" fontId="1" fillId="0" borderId="1" xfId="104" applyFont="1" applyBorder="1">
      <alignment horizontal="center" vertical="center"/>
      <protection locked="0"/>
    </xf>
    <xf numFmtId="0" fontId="1" fillId="0" borderId="1" xfId="98" applyFont="1" applyBorder="1">
      <alignment horizontal="center" vertical="center" wrapText="1"/>
    </xf>
    <xf numFmtId="0" fontId="1" fillId="0" borderId="1" xfId="191" applyFont="1" applyBorder="1">
      <alignment horizontal="center" vertical="center" wrapText="1"/>
    </xf>
    <xf numFmtId="0" fontId="1" fillId="0" borderId="1" xfId="107" applyFont="1" applyBorder="1">
      <alignment horizontal="center" vertical="center" wrapText="1"/>
      <protection locked="0"/>
    </xf>
    <xf numFmtId="0" fontId="1" fillId="0" borderId="1" xfId="100" applyFont="1" applyBorder="1">
      <alignment horizontal="center" vertical="center" wrapText="1"/>
      <protection locked="0"/>
    </xf>
    <xf numFmtId="0" fontId="1" fillId="0" borderId="1" xfId="45" applyFont="1" applyBorder="1">
      <alignment horizontal="center" vertical="center"/>
      <protection locked="0"/>
    </xf>
    <xf numFmtId="0" fontId="1" fillId="0" borderId="0" xfId="173" applyFont="1" applyBorder="1">
      <alignment horizontal="right"/>
      <protection locked="0"/>
    </xf>
    <xf numFmtId="0" fontId="1" fillId="0" borderId="1" xfId="126" applyFont="1" applyBorder="1">
      <alignment horizontal="center" vertical="center" wrapText="1"/>
      <protection locked="0"/>
    </xf>
    <xf numFmtId="0" fontId="1" fillId="0" borderId="1" xfId="193" applyFont="1" applyBorder="1">
      <alignment horizontal="center" vertical="center" wrapText="1"/>
    </xf>
    <xf numFmtId="0" fontId="1" fillId="0" borderId="1" xfId="112" applyFont="1" applyBorder="1">
      <alignment horizontal="center" vertical="center"/>
      <protection locked="0"/>
    </xf>
    <xf numFmtId="3" fontId="1" fillId="0" borderId="1" xfId="114" applyNumberFormat="1" applyFont="1" applyBorder="1">
      <alignment horizontal="center" vertical="center"/>
    </xf>
    <xf numFmtId="3" fontId="1" fillId="0" borderId="1" xfId="119" applyNumberFormat="1" applyFont="1" applyBorder="1">
      <alignment horizontal="center" vertical="center"/>
    </xf>
    <xf numFmtId="0" fontId="2" fillId="0" borderId="0" xfId="91" applyFont="1" applyBorder="1">
      <alignment horizontal="center" vertical="top"/>
    </xf>
    <xf numFmtId="0" fontId="3" fillId="0" borderId="0" xfId="210" applyFont="1" applyBorder="1">
      <alignment horizontal="left" vertical="center"/>
    </xf>
    <xf numFmtId="0" fontId="26" fillId="0" borderId="0" xfId="7" applyFont="1" applyBorder="1">
      <alignment horizontal="center" vertical="center"/>
    </xf>
    <xf numFmtId="0" fontId="4" fillId="0" borderId="1" xfId="162" applyFont="1" applyBorder="1">
      <alignment horizontal="center" vertical="center"/>
    </xf>
    <xf numFmtId="0" fontId="4" fillId="0" borderId="1" xfId="174" applyFont="1" applyBorder="1">
      <alignment horizontal="center" vertical="center"/>
    </xf>
    <xf numFmtId="0" fontId="4" fillId="0" borderId="1" xfId="164" applyFont="1" applyBorder="1">
      <alignment horizontal="center" vertical="center"/>
    </xf>
    <xf numFmtId="0" fontId="4" fillId="0" borderId="1" xfId="166" applyFont="1" applyBorder="1">
      <alignment horizontal="center" vertical="center"/>
    </xf>
    <xf numFmtId="0" fontId="5" fillId="0" borderId="1" xfId="0" applyFont="1" applyBorder="1" applyAlignment="1">
      <alignment horizontal="left" vertical="center" wrapText="1"/>
    </xf>
    <xf numFmtId="0" fontId="3" fillId="0" borderId="0" xfId="189" applyFont="1" applyBorder="1" quotePrefix="1">
      <alignment horizontal="right"/>
    </xf>
    <xf numFmtId="0" fontId="3" fillId="0" borderId="0" xfId="271" applyFont="1" applyBorder="1" quotePrefix="1">
      <alignment horizontal="right" wrapText="1"/>
      <protection locked="0"/>
    </xf>
    <xf numFmtId="0" fontId="3" fillId="0" borderId="0" xfId="68" applyFont="1" applyBorder="1" quotePrefix="1">
      <alignment horizontal="right" vertical="center"/>
    </xf>
    <xf numFmtId="0" fontId="3" fillId="0" borderId="0" xfId="0" applyFont="1" applyBorder="1" applyAlignment="1" quotePrefix="1">
      <alignment horizontal="right"/>
    </xf>
    <xf numFmtId="0" fontId="3" fillId="0" borderId="0" xfId="277" applyFont="1" applyBorder="1" quotePrefix="1">
      <alignment horizontal="right" wrapText="1"/>
    </xf>
    <xf numFmtId="0" fontId="3" fillId="0" borderId="0" xfId="266" applyFont="1" applyBorder="1" quotePrefix="1">
      <alignment horizontal="right"/>
      <protection locked="0"/>
    </xf>
    <xf numFmtId="0" fontId="3" fillId="0" borderId="0" xfId="0" applyFont="1" applyBorder="1" applyAlignment="1" quotePrefix="1">
      <alignment horizontal="right" wrapText="1"/>
    </xf>
    <xf numFmtId="0" fontId="4" fillId="0" borderId="0" xfId="153" applyFont="1" applyBorder="1" quotePrefix="1">
      <alignment horizontal="right" vertical="center"/>
      <protection locked="0"/>
    </xf>
    <xf numFmtId="0" fontId="1" fillId="0" borderId="0" xfId="0" applyFont="1" applyBorder="1" applyAlignment="1" applyProtection="1" quotePrefix="1">
      <alignment horizontal="right"/>
      <protection locked="0"/>
    </xf>
  </cellXfs>
  <cellStyles count="280">
    <cellStyle name="常规" xfId="0" builtinId="0"/>
    <cellStyle name="货币[0]" xfId="1" builtinId="7"/>
    <cellStyle name="20% - 强调文字颜色 3" xfId="2" builtinId="38"/>
    <cellStyle name="一般公共预算支出预算表（按经济科目分类）02-3 __b-5-0" xfId="3"/>
    <cellStyle name="部门收入预算表01-2 __b-4-0" xfId="4"/>
    <cellStyle name="输入" xfId="5" builtinId="20"/>
    <cellStyle name="国有资本经营预算支出表07 __b-5-0" xfId="6"/>
    <cellStyle name="财政拨款收支预算总表02-1 __b-13-0" xfId="7"/>
    <cellStyle name="货币" xfId="8" builtinId="4"/>
    <cellStyle name="一般公共预算支出预算表（按经济科目分类）02-3 __b-36-0" xfId="9"/>
    <cellStyle name="__b-15-0" xfId="10"/>
    <cellStyle name="__b-20-0" xfId="11"/>
    <cellStyle name="千位分隔[0]" xfId="12" builtinId="6"/>
    <cellStyle name="40% - 强调文字颜色 3" xfId="13" builtinId="39"/>
    <cellStyle name="基本支出预算表（人员类.运转类公用经费项目）04 __b-13-0" xfId="14"/>
    <cellStyle name="DateTimeStyle" xfId="15"/>
    <cellStyle name="差" xfId="16" builtinId="27"/>
    <cellStyle name="千位分隔" xfId="17" builtinId="3"/>
    <cellStyle name="60% - 强调文字颜色 3" xfId="18" builtinId="40"/>
    <cellStyle name="上级补助项目支出预算表12 __b-10-0" xfId="19"/>
    <cellStyle name="超链接" xfId="20" builtinId="8"/>
    <cellStyle name="__b-24-0" xfId="21"/>
    <cellStyle name="__b-19-0" xfId="22"/>
    <cellStyle name="政府购买服务预算表09 __b-22-0" xfId="23"/>
    <cellStyle name="政府购买服务预算表09 __b-17-0" xfId="24"/>
    <cellStyle name="百分比" xfId="25" builtinId="5"/>
    <cellStyle name="DateStyle" xfId="26"/>
    <cellStyle name="__b-18-0" xfId="27"/>
    <cellStyle name="__b-23-0" xfId="28"/>
    <cellStyle name="已访问的超链接" xfId="29" builtinId="9"/>
    <cellStyle name="基本支出预算表（人员类.运转类公用经费项目）04 __b-17-0" xfId="30"/>
    <cellStyle name="注释" xfId="31" builtinId="10"/>
    <cellStyle name="标题 4" xfId="32" builtinId="19"/>
    <cellStyle name="__b-1-0" xfId="33"/>
    <cellStyle name="市对下转移支付预算表10-1 __b-7-0" xfId="34"/>
    <cellStyle name="部门政府采购预算表08 __b-21-0" xfId="35"/>
    <cellStyle name="60% - 强调文字颜色 2" xfId="36" builtinId="36"/>
    <cellStyle name="警告文本" xfId="37" builtinId="11"/>
    <cellStyle name="标题" xfId="38" builtinId="15"/>
    <cellStyle name="解释性文本" xfId="39" builtinId="53"/>
    <cellStyle name="项目支出预算表（其他运转类.特定目标类项目）05-1 __b-13-0" xfId="40"/>
    <cellStyle name="标题 1" xfId="41" builtinId="16"/>
    <cellStyle name="上级补助项目支出预算表12 __b-20-0" xfId="42"/>
    <cellStyle name="标题 2" xfId="43" builtinId="17"/>
    <cellStyle name="__b-40-0" xfId="44"/>
    <cellStyle name="__b-35-0" xfId="45"/>
    <cellStyle name="60% - 强调文字颜色 1" xfId="46" builtinId="32"/>
    <cellStyle name="标题 3" xfId="47" builtinId="18"/>
    <cellStyle name="60% - 强调文字颜色 4" xfId="48" builtinId="44"/>
    <cellStyle name="输出" xfId="49" builtinId="21"/>
    <cellStyle name="计算" xfId="50" builtinId="22"/>
    <cellStyle name="财政拨款收支预算总表02-1 __b-1-0" xfId="51"/>
    <cellStyle name="检查单元格" xfId="52" builtinId="23"/>
    <cellStyle name="20% - 强调文字颜色 6" xfId="53" builtinId="50"/>
    <cellStyle name="市对下转移支付预算表10-1 __b-16-0" xfId="54"/>
    <cellStyle name="强调文字颜色 2" xfId="55" builtinId="33"/>
    <cellStyle name="链接单元格" xfId="56" builtinId="24"/>
    <cellStyle name="汇总" xfId="57" builtinId="25"/>
    <cellStyle name="部门项目中期规划预算表13 __b-25-0" xfId="58"/>
    <cellStyle name="好" xfId="59" builtinId="26"/>
    <cellStyle name="__b-49-0" xfId="60"/>
    <cellStyle name="适中" xfId="61" builtinId="28"/>
    <cellStyle name="20% - 强调文字颜色 5" xfId="62" builtinId="46"/>
    <cellStyle name="强调文字颜色 1" xfId="63" builtinId="29"/>
    <cellStyle name="20% - 强调文字颜色 1" xfId="64" builtinId="30"/>
    <cellStyle name="40% - 强调文字颜色 1" xfId="65" builtinId="31"/>
    <cellStyle name="__b-14-0" xfId="66"/>
    <cellStyle name="20% - 强调文字颜色 2" xfId="67" builtinId="34"/>
    <cellStyle name="新增资产配置表11 __b-18-0" xfId="68"/>
    <cellStyle name="40% - 强调文字颜色 2" xfId="69" builtinId="35"/>
    <cellStyle name="强调文字颜色 3" xfId="70" builtinId="37"/>
    <cellStyle name="强调文字颜色 4" xfId="71" builtinId="41"/>
    <cellStyle name="20% - 强调文字颜色 4" xfId="72" builtinId="42"/>
    <cellStyle name="40% - 强调文字颜色 4" xfId="73" builtinId="43"/>
    <cellStyle name="上级补助项目支出预算表12 __b-12-0" xfId="74"/>
    <cellStyle name="强调文字颜色 5" xfId="75" builtinId="45"/>
    <cellStyle name="一般公共预算支出预算表（按经济科目分类）02-3 __b-14-0" xfId="76"/>
    <cellStyle name="__b-2-0" xfId="77"/>
    <cellStyle name="40% - 强调文字颜色 5" xfId="78" builtinId="47"/>
    <cellStyle name="60% - 强调文字颜色 5" xfId="79" builtinId="48"/>
    <cellStyle name="强调文字颜色 6" xfId="80" builtinId="49"/>
    <cellStyle name="40% - 强调文字颜色 6" xfId="81" builtinId="51"/>
    <cellStyle name="60% - 强调文字颜色 6" xfId="82" builtinId="52"/>
    <cellStyle name="部门收入预算表01-2 __b-21-0" xfId="83"/>
    <cellStyle name="部门收入预算表01-2 __b-16-0" xfId="84"/>
    <cellStyle name="__b-9-0" xfId="85"/>
    <cellStyle name="__b-10-0" xfId="86"/>
    <cellStyle name="部门收入预算表01-2 __b-22-0" xfId="87"/>
    <cellStyle name="__b-11-0" xfId="88"/>
    <cellStyle name="一般公共预算支出预算表（按经济科目分类）02-3 __b-33-0" xfId="89"/>
    <cellStyle name="部门政府采购预算表08 __b-1-0" xfId="90"/>
    <cellStyle name="__b-12-0" xfId="91"/>
    <cellStyle name="部门收入预算表01-2 __b-19-0" xfId="92"/>
    <cellStyle name="__b-13-0" xfId="93"/>
    <cellStyle name="__b-16-0" xfId="94"/>
    <cellStyle name="__b-21-0" xfId="95"/>
    <cellStyle name="__b-17-0" xfId="96"/>
    <cellStyle name="__b-22-0" xfId="97"/>
    <cellStyle name="__b-30-0" xfId="98"/>
    <cellStyle name="__b-25-0" xfId="99"/>
    <cellStyle name="__b-31-0" xfId="100"/>
    <cellStyle name="__b-26-0" xfId="101"/>
    <cellStyle name="基本支出预算表（人员类.运转类公用经费项目）04 __b-1-0" xfId="102"/>
    <cellStyle name="__b-32-0" xfId="103"/>
    <cellStyle name="__b-27-0" xfId="104"/>
    <cellStyle name="__b-33-0" xfId="105"/>
    <cellStyle name="__b-28-0" xfId="106"/>
    <cellStyle name="__b-34-0" xfId="107"/>
    <cellStyle name="__b-29-0" xfId="108"/>
    <cellStyle name="一般公共预算支出预算表（按经济科目分类）02-3 __b-15-0" xfId="109"/>
    <cellStyle name="__b-3-0" xfId="110"/>
    <cellStyle name="__b-41-0" xfId="111"/>
    <cellStyle name="__b-36-0" xfId="112"/>
    <cellStyle name="__b-42-0" xfId="113"/>
    <cellStyle name="__b-37-0" xfId="114"/>
    <cellStyle name="基本支出预算表（人员类.运转类公用经费项目）04 __b-7-0" xfId="115"/>
    <cellStyle name="__b-43-0" xfId="116"/>
    <cellStyle name="__b-38-0" xfId="117"/>
    <cellStyle name="__b-44-0" xfId="118"/>
    <cellStyle name="__b-39-0" xfId="119"/>
    <cellStyle name="一般公共预算支出预算表（按经济科目分类）02-3 __b-16-0" xfId="120"/>
    <cellStyle name="__b-4-0" xfId="121"/>
    <cellStyle name="基本支出预算表（人员类.运转类公用经费项目）04 __b-9-0" xfId="122"/>
    <cellStyle name="__b-45-0" xfId="123"/>
    <cellStyle name="__b-46-0" xfId="124"/>
    <cellStyle name="__b-47-0" xfId="125"/>
    <cellStyle name="__b-48-0" xfId="126"/>
    <cellStyle name="部门收入预算表01-2 __b-12-0" xfId="127"/>
    <cellStyle name="__b-5-0" xfId="128"/>
    <cellStyle name="部门收入预算表01-2 __b-13-0" xfId="129"/>
    <cellStyle name="__b-6-0" xfId="130"/>
    <cellStyle name="部门收入预算表01-2 __b-14-0" xfId="131"/>
    <cellStyle name="__b-7-0" xfId="132"/>
    <cellStyle name="部门收入预算表01-2 __b-20-0" xfId="133"/>
    <cellStyle name="__b-8-0" xfId="134"/>
    <cellStyle name="IntegralNumberStyle" xfId="135"/>
    <cellStyle name="MoneyStyle" xfId="136"/>
    <cellStyle name="政府购买服务预算表09 __b-15-0" xfId="137"/>
    <cellStyle name="项目支出预算表（其他运转类.特定目标类项目）05-1 __b-33-0" xfId="138"/>
    <cellStyle name="NumberStyle" xfId="139"/>
    <cellStyle name="新增资产配置表11 __b-19-0" xfId="140"/>
    <cellStyle name="PercentStyle" xfId="141"/>
    <cellStyle name="TextStyle" xfId="142"/>
    <cellStyle name="一般公共预算支出预算表（按经济科目分类）02-3 __b-1-0" xfId="143"/>
    <cellStyle name="市对下转移支付预算表10-1 __b-22-0" xfId="144"/>
    <cellStyle name="市对下转移支付预算表10-1 __b-17-0" xfId="145"/>
    <cellStyle name="TimeStyle" xfId="146"/>
    <cellStyle name="一般公共预算支出预算表（按经济科目分类）02-3 __b-2-0" xfId="147"/>
    <cellStyle name="市对下转移支付预算表10-1 __b-23-0" xfId="148"/>
    <cellStyle name="市对下转移支付预算表10-1 __b-18-0" xfId="149"/>
    <cellStyle name="部门收入预算表01-2 __b-1-0" xfId="150"/>
    <cellStyle name="部门收入预算表01-2 __b-2-0" xfId="151"/>
    <cellStyle name="一般公共预算支出预算表（按经济科目分类）02-3 __b-6-0" xfId="152"/>
    <cellStyle name="市对下转移支付预算表10-1 __b-27-0" xfId="153"/>
    <cellStyle name="部门收入预算表01-2 __b-5-0" xfId="154"/>
    <cellStyle name="部门收入预算表01-2 __b-6-0" xfId="155"/>
    <cellStyle name="部门收入预算表01-2 __b-9-0" xfId="156"/>
    <cellStyle name="部门项目中期规划预算表13 __b-1-0" xfId="157"/>
    <cellStyle name="部门项目中期规划预算表13 __b-10-0" xfId="158"/>
    <cellStyle name="部门项目中期规划预算表13 __b-11-0" xfId="159"/>
    <cellStyle name="部门项目中期规划预算表13 __b-13-0" xfId="160"/>
    <cellStyle name="部门项目中期规划预算表13 __b-14-0" xfId="161"/>
    <cellStyle name="部门项目中期规划预算表13 __b-20-0" xfId="162"/>
    <cellStyle name="部门项目中期规划预算表13 __b-15-0" xfId="163"/>
    <cellStyle name="部门项目中期规划预算表13 __b-21-0" xfId="164"/>
    <cellStyle name="部门项目中期规划预算表13 __b-16-0" xfId="165"/>
    <cellStyle name="部门项目中期规划预算表13 __b-22-0" xfId="166"/>
    <cellStyle name="部门项目中期规划预算表13 __b-17-0" xfId="167"/>
    <cellStyle name="部门项目中期规划预算表13 __b-18-0" xfId="168"/>
    <cellStyle name="部门项目中期规划预算表13 __b-24-0" xfId="169"/>
    <cellStyle name="部门项目中期规划预算表13 __b-19-0" xfId="170"/>
    <cellStyle name="基本支出预算表（人员类.运转类公用经费项目）04 __b-24-0" xfId="171"/>
    <cellStyle name="部门项目中期规划预算表13 __b-2-0" xfId="172"/>
    <cellStyle name="部门项目中期规划预算表13 __b-26-0" xfId="173"/>
    <cellStyle name="部门项目中期规划预算表13 __b-27-0" xfId="174"/>
    <cellStyle name="部门项目中期规划预算表13 __b-28-0" xfId="175"/>
    <cellStyle name="部门支出预算表01-03 __b-28-0" xfId="176"/>
    <cellStyle name="部门项目中期规划预算表13 __b-3-0" xfId="177"/>
    <cellStyle name="部门支出预算表01-03 __b-29-0" xfId="178"/>
    <cellStyle name="部门项目中期规划预算表13 __b-4-0" xfId="179"/>
    <cellStyle name="部门项目中期规划预算表13 __b-5-0" xfId="180"/>
    <cellStyle name="基本支出预算表（人员类.运转类公用经费项目）04 __b-33-0" xfId="181"/>
    <cellStyle name="部门项目中期规划预算表13 __b-6-0" xfId="182"/>
    <cellStyle name="基本支出预算表（人员类.运转类公用经费项目）04 __b-29-0" xfId="183"/>
    <cellStyle name="部门项目中期规划预算表13 __b-7-0" xfId="184"/>
    <cellStyle name="基本支出预算表（人员类.运转类公用经费项目）04 __b-40-0" xfId="185"/>
    <cellStyle name="部门项目中期规划预算表13 __b-8-0" xfId="186"/>
    <cellStyle name="市对下转移支付预算表10-1 __b-6-0" xfId="187"/>
    <cellStyle name="部门政府采购预算表08 __b-15-0" xfId="188"/>
    <cellStyle name="部门政府采购预算表08 __b-36-0" xfId="189"/>
    <cellStyle name="部门支出预算表01-03 __b-1-0" xfId="190"/>
    <cellStyle name="部门支出预算表01-03 __b-12-0" xfId="191"/>
    <cellStyle name="基本支出预算表（人员类.运转类公用经费项目）04 __b-16-0" xfId="192"/>
    <cellStyle name="部门支出预算表01-03 __b-24-0" xfId="193"/>
    <cellStyle name="部门支出预算表01-03 __b-19-0" xfId="194"/>
    <cellStyle name="基本支出预算表（人员类.运转类公用经费项目）04 __b-12-0" xfId="195"/>
    <cellStyle name="部门支出预算表01-03 __b-20-0" xfId="196"/>
    <cellStyle name="基本支出预算表（人员类.运转类公用经费项目）04 __b-15-0" xfId="197"/>
    <cellStyle name="部门支出预算表01-03 __b-23-0" xfId="198"/>
    <cellStyle name="部门支出预算表01-03 __b-3-0" xfId="199"/>
    <cellStyle name="部门支出预算表01-03 __b-7-0" xfId="200"/>
    <cellStyle name="国有资本经营预算支出表07 __b-4-0" xfId="201"/>
    <cellStyle name="财政拨款收支预算总表02-1 __b-12-0" xfId="202"/>
    <cellStyle name="国有资本经营预算支出表07 __b-1-0" xfId="203"/>
    <cellStyle name="国有资本经营预算支出表07 __b-10-0" xfId="204"/>
    <cellStyle name="新增资产配置表11 __b-1-0" xfId="205"/>
    <cellStyle name="国有资本经营预算支出表07 __b-11-0" xfId="206"/>
    <cellStyle name="新增资产配置表11 __b-2-0" xfId="207"/>
    <cellStyle name="新增资产配置表11 __b-11-0" xfId="208"/>
    <cellStyle name="国有资本经营预算支出表07 __b-12-0" xfId="209"/>
    <cellStyle name="新增资产配置表11 __b-3-0" xfId="210"/>
    <cellStyle name="新增资产配置表11 __b-12-0" xfId="211"/>
    <cellStyle name="国有资本经营预算支出表07 __b-13-0" xfId="212"/>
    <cellStyle name="国有资本经营预算支出表07 __b-15-0" xfId="213"/>
    <cellStyle name="新增资产配置表11 __b-6-0" xfId="214"/>
    <cellStyle name="新增资产配置表11 __b-15-0" xfId="215"/>
    <cellStyle name="国有资本经营预算支出表07 __b-16-0" xfId="216"/>
    <cellStyle name="新增资产配置表11 __b-7-0" xfId="217"/>
    <cellStyle name="国有资本经营预算支出表07 __b-17-0" xfId="218"/>
    <cellStyle name="新增资产配置表11 __b-8-0" xfId="219"/>
    <cellStyle name="国有资本经营预算支出表07 __b-18-0" xfId="220"/>
    <cellStyle name="国有资本经营预算支出表07 __b-2-0" xfId="221"/>
    <cellStyle name="国有资本经营预算支出表07 __b-8-0" xfId="222"/>
    <cellStyle name="上级补助项目支出预算表12 __b-1-0" xfId="223"/>
    <cellStyle name="上级补助项目支出预算表12 __b-17-0" xfId="224"/>
    <cellStyle name="上级补助项目支出预算表12 __b-8-0" xfId="225"/>
    <cellStyle name="政府购买服务预算表09 __b-32-0" xfId="226"/>
    <cellStyle name="市对下转移支付绩效目标表10-2 __b-1-0" xfId="227"/>
    <cellStyle name="市对下转移支付绩效目标表10-2 __b-10-0" xfId="228"/>
    <cellStyle name="市对下转移支付绩效目标表10-2 __b-13-0" xfId="229"/>
    <cellStyle name="市对下转移支付绩效目标表10-2 __b-14-0" xfId="230"/>
    <cellStyle name="市对下转移支付绩效目标表10-2 __b-16-0" xfId="231"/>
    <cellStyle name="市对下转移支付绩效目标表10-2 __b-17-0" xfId="232"/>
    <cellStyle name="市对下转移支付绩效目标表10-2 __b-18-0" xfId="233"/>
    <cellStyle name="政府购买服务预算表09 __b-28-0" xfId="234"/>
    <cellStyle name="市对下转移支付绩效目标表10-2 __b-2-0" xfId="235"/>
    <cellStyle name="市对下转移支付预算表10-1 __b-1-0" xfId="236"/>
    <cellStyle name="市对下转移支付预算表10-1 __b-2-0" xfId="237"/>
    <cellStyle name="市对下转移支付预算表10-1 __b-30-0" xfId="238"/>
    <cellStyle name="市对下转移支付预算表10-1 __b-25-0" xfId="239"/>
    <cellStyle name="市对下转移支付预算表10-1 __b-3-0" xfId="240"/>
    <cellStyle name="市对下转移支付预算表10-1 __b-8-0" xfId="241"/>
    <cellStyle name="市对下转移支付预算表10-1 __b-9-0" xfId="242"/>
    <cellStyle name="项目支出绩效目标表（本级下达）05-2 __b-1-0" xfId="243"/>
    <cellStyle name="项目支出绩效目标表（另文下达）05-3 __b-1-0" xfId="244"/>
    <cellStyle name="项目支出预算表（其他运转类.特定目标类项目）05-1 __b-1-0" xfId="245"/>
    <cellStyle name="政府购买服务预算表09 __b-21-0" xfId="246"/>
    <cellStyle name="政府购买服务预算表09 __b-16-0" xfId="247"/>
    <cellStyle name="项目支出预算表（其他运转类.特定目标类项目）05-1 __b-29-0" xfId="248"/>
    <cellStyle name="政府购买服务预算表09 __b-12-0" xfId="249"/>
    <cellStyle name="项目支出预算表（其他运转类.特定目标类项目）05-1 __b-30-0" xfId="250"/>
    <cellStyle name="一般公共预算“三公”经费支出预算表03 __b-1-0" xfId="251"/>
    <cellStyle name="一般公共预算“三公”经费支出预算表03 __b-14-0" xfId="252"/>
    <cellStyle name="一般公共预算“三公”经费支出预算表03 __b-2-0" xfId="253"/>
    <cellStyle name="一般公共预算“三公”经费支出预算表03 __b-6-0" xfId="254"/>
    <cellStyle name="一般公共预算支出预算表（按功能科目分类）02-2 __b-1-0" xfId="255"/>
    <cellStyle name="一般公共预算支出预算表（按功能科目分类）02-2 __b-7-0" xfId="256"/>
    <cellStyle name="一般公共预算支出预算表（按经济科目分类）02-3 __b-12-0" xfId="257"/>
    <cellStyle name="一般公共预算支出预算表（按经济科目分类）02-3 __b-9-0" xfId="258"/>
    <cellStyle name="政府购买服务预算表09 __b-1-0" xfId="259"/>
    <cellStyle name="政府购买服务预算表09 __b-10-0" xfId="260"/>
    <cellStyle name="政府购买服务预算表09 __b-13-0" xfId="261"/>
    <cellStyle name="政府购买服务预算表09 __b-14-0" xfId="262"/>
    <cellStyle name="政府购买服务预算表09 __b-23-0" xfId="263"/>
    <cellStyle name="政府购买服务预算表09 __b-18-0" xfId="264"/>
    <cellStyle name="政府购买服务预算表09 __b-24-0" xfId="265"/>
    <cellStyle name="政府购买服务预算表09 __b-34-0" xfId="266"/>
    <cellStyle name="政府购买服务预算表09 __b-29-0" xfId="267"/>
    <cellStyle name="政府购买服务预算表09 __b-3-0" xfId="268"/>
    <cellStyle name="政府购买服务预算表09 __b-30-0" xfId="269"/>
    <cellStyle name="政府购买服务预算表09 __b-31-0" xfId="270"/>
    <cellStyle name="政府购买服务预算表09 __b-40-0" xfId="271"/>
    <cellStyle name="政府购买服务预算表09 __b-35-0" xfId="272"/>
    <cellStyle name="政府购买服务预算表09 __b-41-0" xfId="273"/>
    <cellStyle name="政府购买服务预算表09 __b-36-0" xfId="274"/>
    <cellStyle name="政府购买服务预算表09 __b-39-0" xfId="275"/>
    <cellStyle name="政府购买服务预算表09 __b-42-0" xfId="276"/>
    <cellStyle name="政府购买服务预算表09 __b-43-0" xfId="277"/>
    <cellStyle name="政府购买服务预算表09 __b-8-0" xfId="278"/>
    <cellStyle name="政府性基金预算支出预算表06 __b-1-0" xfId="279"/>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Them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D39"/>
  <sheetViews>
    <sheetView showZeros="0" workbookViewId="0">
      <selection activeCell="K13" sqref="K13"/>
    </sheetView>
  </sheetViews>
  <sheetFormatPr defaultColWidth="8" defaultRowHeight="14.25" customHeight="1" outlineLevelCol="3"/>
  <cols>
    <col min="1" max="1" width="23.875" customWidth="1"/>
    <col min="2" max="2" width="36.5" customWidth="1"/>
    <col min="3" max="3" width="25.5" customWidth="1"/>
    <col min="4" max="4" width="42.75" customWidth="1"/>
  </cols>
  <sheetData>
    <row r="1" ht="13.5" customHeight="1" spans="4:4">
      <c r="D1" s="112" t="s">
        <v>0</v>
      </c>
    </row>
    <row r="2" ht="36" customHeight="1" spans="1:4">
      <c r="A2" s="132" t="s">
        <v>1</v>
      </c>
      <c r="B2" s="267"/>
      <c r="C2" s="267"/>
      <c r="D2" s="267"/>
    </row>
    <row r="3" ht="21" customHeight="1" spans="1:4">
      <c r="A3" s="268" t="str">
        <f>"单位名称："&amp;"罗平县腊山街道中心学校"</f>
        <v>单位名称：罗平县腊山街道中心学校</v>
      </c>
      <c r="B3" s="269"/>
      <c r="C3" s="269"/>
      <c r="D3" s="275" t="s">
        <v>2</v>
      </c>
    </row>
    <row r="4" ht="19.5" customHeight="1" spans="1:4">
      <c r="A4" s="270" t="s">
        <v>3</v>
      </c>
      <c r="B4" s="271"/>
      <c r="C4" s="270" t="s">
        <v>4</v>
      </c>
      <c r="D4" s="271"/>
    </row>
    <row r="5" ht="19.5" customHeight="1" spans="1:4">
      <c r="A5" s="272" t="s">
        <v>5</v>
      </c>
      <c r="B5" s="272" t="s">
        <v>6</v>
      </c>
      <c r="C5" s="272" t="s">
        <v>7</v>
      </c>
      <c r="D5" s="272" t="s">
        <v>6</v>
      </c>
    </row>
    <row r="6" ht="19.5" customHeight="1" spans="1:4">
      <c r="A6" s="273"/>
      <c r="B6" s="273"/>
      <c r="C6" s="273"/>
      <c r="D6" s="273"/>
    </row>
    <row r="7" ht="20.25" customHeight="1" spans="1:4">
      <c r="A7" s="13" t="s">
        <v>8</v>
      </c>
      <c r="B7" s="15">
        <v>5589.030471</v>
      </c>
      <c r="C7" s="274" t="str">
        <f>"一"&amp;"、"&amp;"一般公共服务支出"</f>
        <v>一、一般公共服务支出</v>
      </c>
      <c r="D7" s="15"/>
    </row>
    <row r="8" ht="20.25" customHeight="1" spans="1:4">
      <c r="A8" s="13" t="s">
        <v>9</v>
      </c>
      <c r="B8" s="15"/>
      <c r="C8" s="274" t="str">
        <f>"二"&amp;"、"&amp;"外交支出"</f>
        <v>二、外交支出</v>
      </c>
      <c r="D8" s="15"/>
    </row>
    <row r="9" ht="20.25" customHeight="1" spans="1:4">
      <c r="A9" s="13" t="s">
        <v>10</v>
      </c>
      <c r="B9" s="15"/>
      <c r="C9" s="274" t="str">
        <f>"三"&amp;"、"&amp;"国防支出"</f>
        <v>三、国防支出</v>
      </c>
      <c r="D9" s="15"/>
    </row>
    <row r="10" ht="20.25" customHeight="1" spans="1:4">
      <c r="A10" s="13" t="s">
        <v>11</v>
      </c>
      <c r="B10" s="15"/>
      <c r="C10" s="274" t="str">
        <f>"四"&amp;"、"&amp;"公共安全支出"</f>
        <v>四、公共安全支出</v>
      </c>
      <c r="D10" s="15"/>
    </row>
    <row r="11" ht="20.25" customHeight="1" spans="1:4">
      <c r="A11" s="13" t="s">
        <v>12</v>
      </c>
      <c r="B11" s="15">
        <v>46</v>
      </c>
      <c r="C11" s="274" t="str">
        <f>"五"&amp;"、"&amp;"教育支出"</f>
        <v>五、教育支出</v>
      </c>
      <c r="D11" s="15">
        <v>3854.158906</v>
      </c>
    </row>
    <row r="12" ht="20.25" customHeight="1" spans="1:4">
      <c r="A12" s="13" t="s">
        <v>13</v>
      </c>
      <c r="B12" s="15"/>
      <c r="C12" s="274" t="str">
        <f>"六"&amp;"、"&amp;"科学技术支出"</f>
        <v>六、科学技术支出</v>
      </c>
      <c r="D12" s="15"/>
    </row>
    <row r="13" ht="20.25" customHeight="1" spans="1:4">
      <c r="A13" s="13" t="s">
        <v>14</v>
      </c>
      <c r="B13" s="15"/>
      <c r="C13" s="274" t="str">
        <f>"七"&amp;"、"&amp;"文化旅游体育与传媒支出"</f>
        <v>七、文化旅游体育与传媒支出</v>
      </c>
      <c r="D13" s="15"/>
    </row>
    <row r="14" ht="20.25" customHeight="1" spans="1:4">
      <c r="A14" s="13" t="s">
        <v>15</v>
      </c>
      <c r="B14" s="15"/>
      <c r="C14" s="274" t="str">
        <f>"八"&amp;"、"&amp;"社会保障和就业支出"</f>
        <v>八、社会保障和就业支出</v>
      </c>
      <c r="D14" s="15">
        <v>1214.838979</v>
      </c>
    </row>
    <row r="15" ht="20.25" customHeight="1" spans="1:4">
      <c r="A15" s="13" t="s">
        <v>16</v>
      </c>
      <c r="B15" s="15"/>
      <c r="C15" s="274" t="str">
        <f>"九"&amp;"、"&amp;"社会保险基金支出"</f>
        <v>九、社会保险基金支出</v>
      </c>
      <c r="D15" s="15"/>
    </row>
    <row r="16" ht="20.25" customHeight="1" spans="1:4">
      <c r="A16" s="13" t="s">
        <v>17</v>
      </c>
      <c r="B16" s="15">
        <v>46</v>
      </c>
      <c r="C16" s="274" t="str">
        <f>"十"&amp;"、"&amp;"卫生健康支出"</f>
        <v>十、卫生健康支出</v>
      </c>
      <c r="D16" s="15">
        <v>154.099792</v>
      </c>
    </row>
    <row r="17" ht="20.25" customHeight="1" spans="1:4">
      <c r="A17" s="13"/>
      <c r="B17" s="15"/>
      <c r="C17" s="274" t="str">
        <f>"十一"&amp;"、"&amp;"节能环保支出"</f>
        <v>十一、节能环保支出</v>
      </c>
      <c r="D17" s="15"/>
    </row>
    <row r="18" ht="20.25" customHeight="1" spans="1:4">
      <c r="A18" s="13"/>
      <c r="B18" s="13"/>
      <c r="C18" s="274" t="str">
        <f>"十二"&amp;"、"&amp;"城乡社区支出"</f>
        <v>十二、城乡社区支出</v>
      </c>
      <c r="D18" s="15"/>
    </row>
    <row r="19" ht="20.25" customHeight="1" spans="1:4">
      <c r="A19" s="13"/>
      <c r="B19" s="13"/>
      <c r="C19" s="274" t="str">
        <f>"十三"&amp;"、"&amp;"农林水支出"</f>
        <v>十三、农林水支出</v>
      </c>
      <c r="D19" s="15"/>
    </row>
    <row r="20" ht="20.25" customHeight="1" spans="1:4">
      <c r="A20" s="13"/>
      <c r="B20" s="13"/>
      <c r="C20" s="274" t="str">
        <f>"十四"&amp;"、"&amp;"交通运输支出"</f>
        <v>十四、交通运输支出</v>
      </c>
      <c r="D20" s="15"/>
    </row>
    <row r="21" ht="20.25" customHeight="1" spans="1:4">
      <c r="A21" s="13"/>
      <c r="B21" s="13"/>
      <c r="C21" s="274" t="str">
        <f>"十五"&amp;"、"&amp;"资源勘探工业信息等支出"</f>
        <v>十五、资源勘探工业信息等支出</v>
      </c>
      <c r="D21" s="15"/>
    </row>
    <row r="22" ht="20.25" customHeight="1" spans="1:4">
      <c r="A22" s="13"/>
      <c r="B22" s="13"/>
      <c r="C22" s="274" t="str">
        <f>"十六"&amp;"、"&amp;"商业服务业等支出"</f>
        <v>十六、商业服务业等支出</v>
      </c>
      <c r="D22" s="15"/>
    </row>
    <row r="23" ht="20.25" customHeight="1" spans="1:4">
      <c r="A23" s="13"/>
      <c r="B23" s="13"/>
      <c r="C23" s="274" t="str">
        <f>"十七"&amp;"、"&amp;"金融支出"</f>
        <v>十七、金融支出</v>
      </c>
      <c r="D23" s="15"/>
    </row>
    <row r="24" ht="20.25" customHeight="1" spans="1:4">
      <c r="A24" s="13"/>
      <c r="B24" s="13"/>
      <c r="C24" s="274" t="str">
        <f>"十八"&amp;"、"&amp;"援助其他地区支出"</f>
        <v>十八、援助其他地区支出</v>
      </c>
      <c r="D24" s="15"/>
    </row>
    <row r="25" ht="20.25" customHeight="1" spans="1:4">
      <c r="A25" s="13"/>
      <c r="B25" s="13"/>
      <c r="C25" s="274" t="str">
        <f>"十九"&amp;"、"&amp;"自然资源海洋气象等支出"</f>
        <v>十九、自然资源海洋气象等支出</v>
      </c>
      <c r="D25" s="15"/>
    </row>
    <row r="26" ht="20.25" customHeight="1" spans="1:4">
      <c r="A26" s="13"/>
      <c r="B26" s="13"/>
      <c r="C26" s="274" t="str">
        <f>"二十"&amp;"、"&amp;"住房保障支出"</f>
        <v>二十、住房保障支出</v>
      </c>
      <c r="D26" s="15">
        <v>411.932794</v>
      </c>
    </row>
    <row r="27" ht="20.25" customHeight="1" spans="1:4">
      <c r="A27" s="13"/>
      <c r="B27" s="13"/>
      <c r="C27" s="274" t="str">
        <f>"二十一"&amp;"、"&amp;"粮油物资储备支出"</f>
        <v>二十一、粮油物资储备支出</v>
      </c>
      <c r="D27" s="15"/>
    </row>
    <row r="28" ht="20.25" customHeight="1" spans="1:4">
      <c r="A28" s="13"/>
      <c r="B28" s="13"/>
      <c r="C28" s="274" t="str">
        <f>"二十二"&amp;"、"&amp;"国有资本经营预算支出"</f>
        <v>二十二、国有资本经营预算支出</v>
      </c>
      <c r="D28" s="15"/>
    </row>
    <row r="29" ht="20.25" customHeight="1" spans="1:4">
      <c r="A29" s="13"/>
      <c r="B29" s="13"/>
      <c r="C29" s="274" t="str">
        <f>"二十三"&amp;"、"&amp;"灾害防治及应急管理支出"</f>
        <v>二十三、灾害防治及应急管理支出</v>
      </c>
      <c r="D29" s="15"/>
    </row>
    <row r="30" ht="20.25" customHeight="1" spans="1:4">
      <c r="A30" s="13"/>
      <c r="B30" s="13"/>
      <c r="C30" s="274" t="str">
        <f>"二十四"&amp;"、"&amp;"预备费"</f>
        <v>二十四、预备费</v>
      </c>
      <c r="D30" s="15"/>
    </row>
    <row r="31" ht="20.25" customHeight="1" spans="1:4">
      <c r="A31" s="13"/>
      <c r="B31" s="13"/>
      <c r="C31" s="274" t="str">
        <f>"二十五"&amp;"、"&amp;"其他支出"</f>
        <v>二十五、其他支出</v>
      </c>
      <c r="D31" s="15"/>
    </row>
    <row r="32" ht="20.25" customHeight="1" spans="1:4">
      <c r="A32" s="13"/>
      <c r="B32" s="13"/>
      <c r="C32" s="274" t="str">
        <f>"二十六"&amp;"、"&amp;"转移性支出"</f>
        <v>二十六、转移性支出</v>
      </c>
      <c r="D32" s="15"/>
    </row>
    <row r="33" ht="20.25" customHeight="1" spans="1:4">
      <c r="A33" s="13"/>
      <c r="B33" s="13"/>
      <c r="C33" s="274" t="str">
        <f>"二十七"&amp;"、"&amp;"债务还本支出"</f>
        <v>二十七、债务还本支出</v>
      </c>
      <c r="D33" s="15"/>
    </row>
    <row r="34" ht="20.25" customHeight="1" spans="1:4">
      <c r="A34" s="13"/>
      <c r="B34" s="13"/>
      <c r="C34" s="274" t="str">
        <f>"二十八"&amp;"、"&amp;"债务付息支出"</f>
        <v>二十八、债务付息支出</v>
      </c>
      <c r="D34" s="15"/>
    </row>
    <row r="35" ht="20.25" customHeight="1" spans="1:4">
      <c r="A35" s="13"/>
      <c r="B35" s="13"/>
      <c r="C35" s="274" t="str">
        <f>"二十九"&amp;"、"&amp;"债务发行费用支出"</f>
        <v>二十九、债务发行费用支出</v>
      </c>
      <c r="D35" s="15"/>
    </row>
    <row r="36" ht="20.25" customHeight="1" spans="1:4">
      <c r="A36" s="13"/>
      <c r="B36" s="13"/>
      <c r="C36" s="274" t="str">
        <f>"三十"&amp;"、"&amp;"抗疫特别国债安排的支出"</f>
        <v>三十、抗疫特别国债安排的支出</v>
      </c>
      <c r="D36" s="15"/>
    </row>
    <row r="37" ht="20.25" customHeight="1" spans="1:4">
      <c r="A37" s="218" t="s">
        <v>18</v>
      </c>
      <c r="B37" s="15">
        <v>5635.030471</v>
      </c>
      <c r="C37" s="218" t="s">
        <v>19</v>
      </c>
      <c r="D37" s="15">
        <v>5635.030471</v>
      </c>
    </row>
    <row r="38" ht="20.25" customHeight="1" spans="1:4">
      <c r="A38" s="13" t="s">
        <v>20</v>
      </c>
      <c r="B38" s="15"/>
      <c r="C38" s="13" t="s">
        <v>21</v>
      </c>
      <c r="D38" s="15"/>
    </row>
    <row r="39" ht="20.25" customHeight="1" spans="1:4">
      <c r="A39" s="218" t="s">
        <v>22</v>
      </c>
      <c r="B39" s="15">
        <v>5635.030471</v>
      </c>
      <c r="C39" s="218" t="s">
        <v>23</v>
      </c>
      <c r="D39" s="15">
        <v>5635.030471</v>
      </c>
    </row>
  </sheetData>
  <mergeCells count="8">
    <mergeCell ref="A2:D2"/>
    <mergeCell ref="A3:B3"/>
    <mergeCell ref="A4:B4"/>
    <mergeCell ref="C4:D4"/>
    <mergeCell ref="A5:A6"/>
    <mergeCell ref="B5:B6"/>
    <mergeCell ref="C5:C6"/>
    <mergeCell ref="D5:D6"/>
  </mergeCells>
  <pageMargins left="0.75" right="0.75" top="1" bottom="1" header="0.5" footer="0.5"/>
  <pageSetup paperSize="9" fitToWidth="0"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K9"/>
  <sheetViews>
    <sheetView showZeros="0" workbookViewId="0">
      <selection activeCell="F4" sqref="F4"/>
    </sheetView>
  </sheetViews>
  <sheetFormatPr defaultColWidth="9.125" defaultRowHeight="12" customHeight="1"/>
  <cols>
    <col min="1" max="1" width="30" customWidth="1"/>
    <col min="2" max="2" width="29" customWidth="1"/>
    <col min="3" max="3" width="65.5" customWidth="1"/>
    <col min="4" max="4" width="9" customWidth="1"/>
    <col min="5" max="5" width="15.5" customWidth="1"/>
    <col min="6" max="6" width="12.25" customWidth="1"/>
    <col min="7" max="7" width="9" customWidth="1"/>
    <col min="8" max="8" width="7.125" customWidth="1"/>
    <col min="9" max="10" width="9" customWidth="1"/>
    <col min="11" max="11" width="65.5" customWidth="1"/>
  </cols>
  <sheetData>
    <row r="1" customHeight="1" spans="11:11">
      <c r="K1" s="53" t="s">
        <v>259</v>
      </c>
    </row>
    <row r="2" ht="28.5" customHeight="1" spans="2:11">
      <c r="B2" s="49" t="s">
        <v>260</v>
      </c>
      <c r="C2" s="3"/>
      <c r="D2" s="3"/>
      <c r="E2" s="3"/>
      <c r="F2" s="3"/>
      <c r="G2" s="50"/>
      <c r="H2" s="3"/>
      <c r="I2" s="50"/>
      <c r="J2" s="50"/>
      <c r="K2" s="3"/>
    </row>
    <row r="3" ht="17.25" customHeight="1" spans="1:2">
      <c r="A3" t="str">
        <f>"单位名称："&amp;"罗平县腊山街道中心学校"</f>
        <v>单位名称：罗平县腊山街道中心学校</v>
      </c>
      <c r="B3" s="4"/>
    </row>
    <row r="4" ht="44.25" customHeight="1" spans="1:11">
      <c r="A4" s="142" t="s">
        <v>199</v>
      </c>
      <c r="B4" s="46" t="s">
        <v>261</v>
      </c>
      <c r="C4" s="46" t="s">
        <v>262</v>
      </c>
      <c r="D4" s="46" t="s">
        <v>263</v>
      </c>
      <c r="E4" s="46" t="s">
        <v>264</v>
      </c>
      <c r="F4" s="46" t="s">
        <v>265</v>
      </c>
      <c r="G4" s="51" t="s">
        <v>266</v>
      </c>
      <c r="H4" s="46" t="s">
        <v>267</v>
      </c>
      <c r="I4" s="51" t="s">
        <v>268</v>
      </c>
      <c r="J4" s="51" t="s">
        <v>269</v>
      </c>
      <c r="K4" s="46" t="s">
        <v>270</v>
      </c>
    </row>
    <row r="5" ht="18.75" customHeight="1" spans="1:11">
      <c r="A5" s="143">
        <v>1</v>
      </c>
      <c r="B5" s="144">
        <v>2</v>
      </c>
      <c r="C5" s="144">
        <v>3</v>
      </c>
      <c r="D5" s="144">
        <v>4</v>
      </c>
      <c r="E5" s="144">
        <v>5</v>
      </c>
      <c r="F5" s="144">
        <v>6</v>
      </c>
      <c r="G5" s="145">
        <v>7</v>
      </c>
      <c r="H5" s="144">
        <v>8</v>
      </c>
      <c r="I5" s="145">
        <v>9</v>
      </c>
      <c r="J5" s="145">
        <v>10</v>
      </c>
      <c r="K5" s="144">
        <v>11</v>
      </c>
    </row>
    <row r="6" ht="21.75" customHeight="1" spans="1:11">
      <c r="A6" s="14"/>
      <c r="B6" s="13" t="s">
        <v>43</v>
      </c>
      <c r="C6" s="14"/>
      <c r="D6" s="14"/>
      <c r="E6" s="14"/>
      <c r="F6" s="14"/>
      <c r="G6" s="14"/>
      <c r="H6" s="14"/>
      <c r="I6" s="14"/>
      <c r="J6" s="14"/>
      <c r="K6" s="14"/>
    </row>
    <row r="7" ht="19.5" customHeight="1" spans="1:11">
      <c r="A7" s="146" t="s">
        <v>254</v>
      </c>
      <c r="B7" s="13" t="s">
        <v>252</v>
      </c>
      <c r="C7" s="13" t="s">
        <v>271</v>
      </c>
      <c r="D7" s="13" t="s">
        <v>272</v>
      </c>
      <c r="E7" s="13" t="s">
        <v>273</v>
      </c>
      <c r="F7" s="13" t="s">
        <v>274</v>
      </c>
      <c r="G7" s="13" t="s">
        <v>275</v>
      </c>
      <c r="H7" s="13" t="s">
        <v>276</v>
      </c>
      <c r="I7" s="13" t="s">
        <v>277</v>
      </c>
      <c r="J7" s="13" t="s">
        <v>278</v>
      </c>
      <c r="K7" s="13" t="s">
        <v>271</v>
      </c>
    </row>
    <row r="8" ht="19.5" customHeight="1" spans="1:11">
      <c r="A8" s="146" t="s">
        <v>254</v>
      </c>
      <c r="B8" s="13" t="s">
        <v>252</v>
      </c>
      <c r="C8" s="13" t="s">
        <v>271</v>
      </c>
      <c r="D8" s="13" t="s">
        <v>279</v>
      </c>
      <c r="E8" s="13" t="s">
        <v>280</v>
      </c>
      <c r="F8" s="13" t="s">
        <v>281</v>
      </c>
      <c r="G8" s="13" t="s">
        <v>275</v>
      </c>
      <c r="H8" s="13" t="s">
        <v>282</v>
      </c>
      <c r="I8" s="13" t="s">
        <v>277</v>
      </c>
      <c r="J8" s="13" t="s">
        <v>278</v>
      </c>
      <c r="K8" s="13" t="s">
        <v>271</v>
      </c>
    </row>
    <row r="9" ht="19.5" customHeight="1" spans="1:11">
      <c r="A9" s="146" t="s">
        <v>254</v>
      </c>
      <c r="B9" s="13" t="s">
        <v>252</v>
      </c>
      <c r="C9" s="13" t="s">
        <v>271</v>
      </c>
      <c r="D9" s="13" t="s">
        <v>283</v>
      </c>
      <c r="E9" s="13" t="s">
        <v>284</v>
      </c>
      <c r="F9" s="13" t="s">
        <v>285</v>
      </c>
      <c r="G9" s="13" t="s">
        <v>275</v>
      </c>
      <c r="H9" s="13" t="s">
        <v>282</v>
      </c>
      <c r="I9" s="13" t="s">
        <v>277</v>
      </c>
      <c r="J9" s="13" t="s">
        <v>278</v>
      </c>
      <c r="K9" s="13" t="s">
        <v>271</v>
      </c>
    </row>
  </sheetData>
  <mergeCells count="4">
    <mergeCell ref="B2:K2"/>
    <mergeCell ref="A7:A9"/>
    <mergeCell ref="B7:B9"/>
    <mergeCell ref="C7:C9"/>
  </mergeCells>
  <pageMargins left="0.75" right="0.75" top="1" bottom="1" header="0.5" footer="0.5"/>
  <pageSetup paperSize="9" fitToWidth="0"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K8"/>
  <sheetViews>
    <sheetView showZeros="0" workbookViewId="0">
      <selection activeCell="D16" sqref="D16"/>
    </sheetView>
  </sheetViews>
  <sheetFormatPr defaultColWidth="9.125" defaultRowHeight="12" customHeight="1" outlineLevelRow="7"/>
  <cols>
    <col min="1" max="1" width="38" customWidth="1"/>
    <col min="2" max="2" width="22.75" customWidth="1"/>
    <col min="3" max="3" width="17.25" customWidth="1"/>
    <col min="4" max="7" width="9" customWidth="1"/>
    <col min="8" max="8" width="7.125" customWidth="1"/>
    <col min="9" max="10" width="9" customWidth="1"/>
    <col min="11" max="11" width="11" customWidth="1"/>
  </cols>
  <sheetData>
    <row r="1" ht="17.25" customHeight="1" spans="11:11">
      <c r="K1" s="76" t="s">
        <v>286</v>
      </c>
    </row>
    <row r="2" ht="28.5" customHeight="1" spans="2:11">
      <c r="B2" s="132" t="s">
        <v>287</v>
      </c>
      <c r="C2" s="20"/>
      <c r="D2" s="20"/>
      <c r="E2" s="20"/>
      <c r="F2" s="20"/>
      <c r="G2" s="80"/>
      <c r="H2" s="20"/>
      <c r="I2" s="80"/>
      <c r="J2" s="80"/>
      <c r="K2" s="20"/>
    </row>
    <row r="3" ht="17.25" customHeight="1" spans="1:2">
      <c r="A3" t="str">
        <f>"单位名称："&amp;"罗平县腊山街道中心学校"</f>
        <v>单位名称：罗平县腊山街道中心学校</v>
      </c>
      <c r="B3" s="133"/>
    </row>
    <row r="4" ht="44.25" customHeight="1" spans="1:11">
      <c r="A4" s="134" t="s">
        <v>199</v>
      </c>
      <c r="B4" s="46" t="s">
        <v>261</v>
      </c>
      <c r="C4" s="46" t="s">
        <v>262</v>
      </c>
      <c r="D4" s="46" t="s">
        <v>263</v>
      </c>
      <c r="E4" s="46" t="s">
        <v>264</v>
      </c>
      <c r="F4" s="46" t="s">
        <v>265</v>
      </c>
      <c r="G4" s="51" t="s">
        <v>266</v>
      </c>
      <c r="H4" s="46" t="s">
        <v>267</v>
      </c>
      <c r="I4" s="51" t="s">
        <v>268</v>
      </c>
      <c r="J4" s="51" t="s">
        <v>269</v>
      </c>
      <c r="K4" s="46" t="s">
        <v>270</v>
      </c>
    </row>
    <row r="5" ht="14.25" customHeight="1" spans="1:11">
      <c r="A5" s="135">
        <v>1</v>
      </c>
      <c r="B5" s="136">
        <v>2</v>
      </c>
      <c r="C5" s="137">
        <v>3</v>
      </c>
      <c r="D5" s="138">
        <v>4</v>
      </c>
      <c r="E5" s="138">
        <v>5</v>
      </c>
      <c r="F5" s="138">
        <v>6</v>
      </c>
      <c r="G5" s="138">
        <v>7</v>
      </c>
      <c r="H5" s="137">
        <v>8</v>
      </c>
      <c r="I5" s="138">
        <v>8</v>
      </c>
      <c r="J5" s="137">
        <v>10</v>
      </c>
      <c r="K5" s="137">
        <v>11</v>
      </c>
    </row>
    <row r="6" ht="42" customHeight="1" spans="1:11">
      <c r="A6" s="14"/>
      <c r="B6" s="13"/>
      <c r="C6" s="139"/>
      <c r="D6" s="139"/>
      <c r="E6" s="139"/>
      <c r="F6" s="140"/>
      <c r="G6" s="141"/>
      <c r="H6" s="140"/>
      <c r="I6" s="141"/>
      <c r="J6" s="141"/>
      <c r="K6" s="140"/>
    </row>
    <row r="7" ht="51.75" customHeight="1" spans="1:11">
      <c r="A7" s="135"/>
      <c r="B7" s="13"/>
      <c r="C7" s="13"/>
      <c r="D7" s="13"/>
      <c r="E7" s="13"/>
      <c r="F7" s="13"/>
      <c r="G7" s="13"/>
      <c r="H7" s="13"/>
      <c r="I7" s="13"/>
      <c r="J7" s="13"/>
      <c r="K7" s="32"/>
    </row>
    <row r="8" customHeight="1" spans="1:1">
      <c r="A8" t="s">
        <v>288</v>
      </c>
    </row>
  </sheetData>
  <mergeCells count="1">
    <mergeCell ref="B2:K2"/>
  </mergeCells>
  <pageMargins left="0.75" right="0.75" top="1" bottom="1" header="0.5" footer="0.5"/>
  <pageSetup paperSize="9" fitToWidth="0"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F10"/>
  <sheetViews>
    <sheetView showZeros="0" workbookViewId="0">
      <selection activeCell="A10" sqref="A10"/>
    </sheetView>
  </sheetViews>
  <sheetFormatPr defaultColWidth="9.125" defaultRowHeight="14.25" customHeight="1" outlineLevelCol="5"/>
  <cols>
    <col min="1" max="1" width="26.875" customWidth="1"/>
    <col min="2" max="2" width="34.25" customWidth="1"/>
    <col min="3" max="3" width="9" customWidth="1"/>
    <col min="4" max="4" width="5.25" customWidth="1"/>
    <col min="5" max="6" width="9" customWidth="1"/>
  </cols>
  <sheetData>
    <row r="1" ht="12" customHeight="1" spans="1:6">
      <c r="A1" s="109">
        <v>1</v>
      </c>
      <c r="B1" s="110">
        <v>0</v>
      </c>
      <c r="C1" s="109">
        <v>1</v>
      </c>
      <c r="D1" s="125"/>
      <c r="E1" s="125"/>
      <c r="F1" s="108" t="s">
        <v>289</v>
      </c>
    </row>
    <row r="2" ht="26.25" customHeight="1" spans="1:6">
      <c r="A2" s="113" t="s">
        <v>290</v>
      </c>
      <c r="B2" s="113" t="s">
        <v>290</v>
      </c>
      <c r="C2" s="114"/>
      <c r="D2" s="126"/>
      <c r="E2" s="126"/>
      <c r="F2" s="126"/>
    </row>
    <row r="3" ht="13.5" customHeight="1" spans="1:6">
      <c r="A3" s="4" t="str">
        <f>"单位名称："&amp;"罗平县腊山街道中心学校"</f>
        <v>单位名称：罗平县腊山街道中心学校</v>
      </c>
      <c r="B3" s="4" t="s">
        <v>291</v>
      </c>
      <c r="C3" s="109"/>
      <c r="D3" s="125"/>
      <c r="E3" s="125"/>
      <c r="F3" s="278" t="s">
        <v>2</v>
      </c>
    </row>
    <row r="4" ht="19.5" customHeight="1" spans="1:6">
      <c r="A4" s="127" t="s">
        <v>292</v>
      </c>
      <c r="B4" s="128" t="s">
        <v>46</v>
      </c>
      <c r="C4" s="127" t="s">
        <v>47</v>
      </c>
      <c r="D4" s="10" t="s">
        <v>293</v>
      </c>
      <c r="E4" s="10"/>
      <c r="F4" s="10"/>
    </row>
    <row r="5" ht="18.75" customHeight="1" spans="1:6">
      <c r="A5" s="127"/>
      <c r="B5" s="129"/>
      <c r="C5" s="127"/>
      <c r="D5" s="10" t="s">
        <v>29</v>
      </c>
      <c r="E5" s="10" t="s">
        <v>48</v>
      </c>
      <c r="F5" s="10" t="s">
        <v>49</v>
      </c>
    </row>
    <row r="6" ht="23.25" customHeight="1" spans="1:6">
      <c r="A6" s="51">
        <v>1</v>
      </c>
      <c r="B6" s="121" t="s">
        <v>111</v>
      </c>
      <c r="C6" s="51">
        <v>3</v>
      </c>
      <c r="D6" s="64">
        <v>4</v>
      </c>
      <c r="E6" s="64">
        <v>5</v>
      </c>
      <c r="F6" s="64">
        <v>6</v>
      </c>
    </row>
    <row r="7" ht="23.25" customHeight="1" spans="1:6">
      <c r="A7" s="13"/>
      <c r="B7" s="14"/>
      <c r="C7" s="14"/>
      <c r="D7" s="15"/>
      <c r="E7" s="15"/>
      <c r="F7" s="15"/>
    </row>
    <row r="8" ht="24" customHeight="1" spans="1:6">
      <c r="A8" s="14"/>
      <c r="B8" s="13"/>
      <c r="C8" s="13"/>
      <c r="D8" s="15"/>
      <c r="E8" s="15"/>
      <c r="F8" s="15"/>
    </row>
    <row r="9" ht="18.75" customHeight="1" spans="1:6">
      <c r="A9" s="130" t="s">
        <v>93</v>
      </c>
      <c r="B9" s="130" t="s">
        <v>93</v>
      </c>
      <c r="C9" s="131" t="s">
        <v>93</v>
      </c>
      <c r="D9" s="15"/>
      <c r="E9" s="15"/>
      <c r="F9" s="15"/>
    </row>
    <row r="10" customHeight="1" spans="1:1">
      <c r="A10" t="s">
        <v>294</v>
      </c>
    </row>
  </sheetData>
  <mergeCells count="7">
    <mergeCell ref="A2:F2"/>
    <mergeCell ref="A3:C3"/>
    <mergeCell ref="D4:F4"/>
    <mergeCell ref="A9:C9"/>
    <mergeCell ref="A4:A5"/>
    <mergeCell ref="B4:B5"/>
    <mergeCell ref="C4:C5"/>
  </mergeCells>
  <pageMargins left="0.75" right="0.75" top="1" bottom="1" header="0.5" footer="0.5"/>
  <pageSetup paperSize="9" fitToWidth="0" fitToHeight="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F10"/>
  <sheetViews>
    <sheetView showZeros="0" zoomScale="115" zoomScaleNormal="115" workbookViewId="0">
      <selection activeCell="B18" sqref="B18"/>
    </sheetView>
  </sheetViews>
  <sheetFormatPr defaultColWidth="9.125" defaultRowHeight="14.25" customHeight="1" outlineLevelCol="5"/>
  <cols>
    <col min="1" max="1" width="23.625" customWidth="1"/>
    <col min="2" max="2" width="30.375" customWidth="1"/>
    <col min="3" max="3" width="9" customWidth="1"/>
    <col min="4" max="4" width="5.25" customWidth="1"/>
    <col min="5" max="6" width="9" customWidth="1"/>
  </cols>
  <sheetData>
    <row r="1" ht="12" customHeight="1" spans="1:6">
      <c r="A1" s="109">
        <v>1</v>
      </c>
      <c r="B1" s="110">
        <v>0</v>
      </c>
      <c r="C1" s="109">
        <v>1</v>
      </c>
      <c r="D1" s="111"/>
      <c r="E1" s="111"/>
      <c r="F1" s="112" t="s">
        <v>289</v>
      </c>
    </row>
    <row r="2" ht="26.25" customHeight="1" spans="1:6">
      <c r="A2" s="113" t="s">
        <v>295</v>
      </c>
      <c r="B2" s="113" t="s">
        <v>290</v>
      </c>
      <c r="C2" s="114"/>
      <c r="D2" s="115"/>
      <c r="E2" s="115"/>
      <c r="F2" s="115"/>
    </row>
    <row r="3" ht="13.5" customHeight="1" spans="1:6">
      <c r="A3" s="4" t="str">
        <f>"单位名称："&amp;"罗平县腊山街道中心学校"</f>
        <v>单位名称：罗平县腊山街道中心学校</v>
      </c>
      <c r="B3" s="116" t="s">
        <v>291</v>
      </c>
      <c r="C3" s="109"/>
      <c r="D3" s="111"/>
      <c r="E3" s="111"/>
      <c r="F3" s="278" t="s">
        <v>2</v>
      </c>
    </row>
    <row r="4" ht="19.5" customHeight="1" spans="1:6">
      <c r="A4" s="117" t="s">
        <v>292</v>
      </c>
      <c r="B4" s="118" t="s">
        <v>46</v>
      </c>
      <c r="C4" s="117" t="s">
        <v>47</v>
      </c>
      <c r="D4" s="37" t="s">
        <v>296</v>
      </c>
      <c r="E4" s="38"/>
      <c r="F4" s="39"/>
    </row>
    <row r="5" ht="18.75" customHeight="1" spans="1:6">
      <c r="A5" s="119"/>
      <c r="B5" s="120"/>
      <c r="C5" s="119"/>
      <c r="D5" s="25" t="s">
        <v>29</v>
      </c>
      <c r="E5" s="37" t="s">
        <v>48</v>
      </c>
      <c r="F5" s="25" t="s">
        <v>49</v>
      </c>
    </row>
    <row r="6" ht="18.75" customHeight="1" spans="1:6">
      <c r="A6" s="51">
        <v>1</v>
      </c>
      <c r="B6" s="121" t="s">
        <v>111</v>
      </c>
      <c r="C6" s="51">
        <v>3</v>
      </c>
      <c r="D6" s="64">
        <v>4</v>
      </c>
      <c r="E6" s="64">
        <v>5</v>
      </c>
      <c r="F6" s="64">
        <v>6</v>
      </c>
    </row>
    <row r="7" ht="21" customHeight="1" spans="1:6">
      <c r="A7" s="13"/>
      <c r="B7" s="122"/>
      <c r="C7" s="122"/>
      <c r="D7" s="15"/>
      <c r="E7" s="15"/>
      <c r="F7" s="15"/>
    </row>
    <row r="8" ht="21" customHeight="1" spans="1:6">
      <c r="A8" s="122"/>
      <c r="B8" s="13"/>
      <c r="C8" s="13"/>
      <c r="D8" s="15"/>
      <c r="E8" s="15"/>
      <c r="F8" s="15"/>
    </row>
    <row r="9" ht="18.75" customHeight="1" spans="1:6">
      <c r="A9" s="123" t="s">
        <v>93</v>
      </c>
      <c r="B9" s="123" t="s">
        <v>93</v>
      </c>
      <c r="C9" s="124" t="s">
        <v>93</v>
      </c>
      <c r="D9" s="15"/>
      <c r="E9" s="15"/>
      <c r="F9" s="15"/>
    </row>
    <row r="10" customHeight="1" spans="1:1">
      <c r="A10" t="s">
        <v>297</v>
      </c>
    </row>
  </sheetData>
  <mergeCells count="7">
    <mergeCell ref="A2:F2"/>
    <mergeCell ref="A3:C3"/>
    <mergeCell ref="D4:F4"/>
    <mergeCell ref="A9:C9"/>
    <mergeCell ref="A4:A5"/>
    <mergeCell ref="B4:B5"/>
    <mergeCell ref="C4:C5"/>
  </mergeCells>
  <pageMargins left="0.75" right="0.75" top="1" bottom="1" header="0.5" footer="0.5"/>
  <pageSetup paperSize="9" fitToWidth="0"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Q11"/>
  <sheetViews>
    <sheetView showZeros="0" workbookViewId="0">
      <selection activeCell="E19" sqref="E19"/>
    </sheetView>
  </sheetViews>
  <sheetFormatPr defaultColWidth="9.125" defaultRowHeight="14.25" customHeight="1"/>
  <cols>
    <col min="1" max="3" width="9" customWidth="1"/>
    <col min="4" max="5" width="5.25" customWidth="1"/>
    <col min="6" max="6" width="21.375" customWidth="1"/>
    <col min="7" max="7" width="5.25" customWidth="1"/>
    <col min="8" max="8" width="13" customWidth="1"/>
    <col min="9" max="9" width="7.125" customWidth="1"/>
    <col min="10" max="10" width="17.25" customWidth="1"/>
    <col min="11" max="11" width="19.25" customWidth="1"/>
    <col min="12" max="12" width="5.25" customWidth="1"/>
    <col min="13" max="14" width="9" customWidth="1"/>
    <col min="15" max="15" width="13" customWidth="1"/>
    <col min="16" max="16" width="17.25" customWidth="1"/>
    <col min="17" max="17" width="9" customWidth="1"/>
  </cols>
  <sheetData>
    <row r="1" ht="13.5" customHeight="1" spans="15:17">
      <c r="O1" s="76"/>
      <c r="P1" s="76"/>
      <c r="Q1" s="40" t="s">
        <v>298</v>
      </c>
    </row>
    <row r="2" ht="27.75" customHeight="1" spans="1:17">
      <c r="A2" s="41" t="s">
        <v>299</v>
      </c>
      <c r="B2" s="20"/>
      <c r="C2" s="20"/>
      <c r="D2" s="20"/>
      <c r="E2" s="20"/>
      <c r="F2" s="20"/>
      <c r="G2" s="20"/>
      <c r="H2" s="20"/>
      <c r="I2" s="20"/>
      <c r="J2" s="20"/>
      <c r="K2" s="80"/>
      <c r="L2" s="20"/>
      <c r="M2" s="20"/>
      <c r="N2" s="20"/>
      <c r="O2" s="80"/>
      <c r="P2" s="80"/>
      <c r="Q2" s="20"/>
    </row>
    <row r="3" ht="18.75" customHeight="1" spans="1:17">
      <c r="A3" s="42" t="str">
        <f>"单位名称："&amp;"罗平县腊山街道中心学校"</f>
        <v>单位名称：罗平县腊山街道中心学校</v>
      </c>
      <c r="B3" s="22"/>
      <c r="C3" s="22"/>
      <c r="D3" s="22"/>
      <c r="E3" s="22"/>
      <c r="F3" s="22"/>
      <c r="G3" s="22"/>
      <c r="H3" s="22"/>
      <c r="I3" s="22"/>
      <c r="J3" s="22"/>
      <c r="O3" s="95"/>
      <c r="P3" s="95"/>
      <c r="Q3" s="278" t="s">
        <v>2</v>
      </c>
    </row>
    <row r="4" ht="15.75" customHeight="1" spans="1:17">
      <c r="A4" s="24" t="s">
        <v>300</v>
      </c>
      <c r="B4" s="82" t="s">
        <v>301</v>
      </c>
      <c r="C4" s="82" t="s">
        <v>302</v>
      </c>
      <c r="D4" s="82" t="s">
        <v>303</v>
      </c>
      <c r="E4" s="82" t="s">
        <v>304</v>
      </c>
      <c r="F4" s="82" t="s">
        <v>305</v>
      </c>
      <c r="G4" s="44" t="s">
        <v>205</v>
      </c>
      <c r="H4" s="44"/>
      <c r="I4" s="44"/>
      <c r="J4" s="44"/>
      <c r="K4" s="96"/>
      <c r="L4" s="44"/>
      <c r="M4" s="44"/>
      <c r="N4" s="44"/>
      <c r="O4" s="97"/>
      <c r="P4" s="96"/>
      <c r="Q4" s="45"/>
    </row>
    <row r="5" ht="17.25" customHeight="1" spans="1:17">
      <c r="A5" s="27"/>
      <c r="B5" s="84"/>
      <c r="C5" s="84"/>
      <c r="D5" s="84"/>
      <c r="E5" s="84"/>
      <c r="F5" s="84"/>
      <c r="G5" s="84" t="s">
        <v>29</v>
      </c>
      <c r="H5" s="84" t="s">
        <v>32</v>
      </c>
      <c r="I5" s="84" t="s">
        <v>306</v>
      </c>
      <c r="J5" s="84" t="s">
        <v>307</v>
      </c>
      <c r="K5" s="85" t="s">
        <v>308</v>
      </c>
      <c r="L5" s="98" t="s">
        <v>36</v>
      </c>
      <c r="M5" s="98"/>
      <c r="N5" s="98"/>
      <c r="O5" s="99"/>
      <c r="P5" s="104"/>
      <c r="Q5" s="86"/>
    </row>
    <row r="6" ht="54" customHeight="1" spans="1:17">
      <c r="A6" s="30"/>
      <c r="B6" s="86"/>
      <c r="C6" s="86"/>
      <c r="D6" s="86"/>
      <c r="E6" s="86"/>
      <c r="F6" s="86"/>
      <c r="G6" s="86"/>
      <c r="H6" s="86" t="s">
        <v>31</v>
      </c>
      <c r="I6" s="86"/>
      <c r="J6" s="86"/>
      <c r="K6" s="87"/>
      <c r="L6" s="86" t="s">
        <v>31</v>
      </c>
      <c r="M6" s="86" t="s">
        <v>37</v>
      </c>
      <c r="N6" s="86" t="s">
        <v>214</v>
      </c>
      <c r="O6" s="52" t="s">
        <v>39</v>
      </c>
      <c r="P6" s="87" t="s">
        <v>40</v>
      </c>
      <c r="Q6" s="86" t="s">
        <v>41</v>
      </c>
    </row>
    <row r="7" ht="15" customHeight="1" spans="1:17">
      <c r="A7" s="31">
        <v>1</v>
      </c>
      <c r="B7" s="105">
        <v>2</v>
      </c>
      <c r="C7" s="105">
        <v>3</v>
      </c>
      <c r="D7" s="105">
        <v>4</v>
      </c>
      <c r="E7" s="105">
        <v>5</v>
      </c>
      <c r="F7" s="105">
        <v>6</v>
      </c>
      <c r="G7" s="106">
        <v>7</v>
      </c>
      <c r="H7" s="106">
        <v>8</v>
      </c>
      <c r="I7" s="106">
        <v>9</v>
      </c>
      <c r="J7" s="106">
        <v>10</v>
      </c>
      <c r="K7" s="106">
        <v>11</v>
      </c>
      <c r="L7" s="106">
        <v>12</v>
      </c>
      <c r="M7" s="106">
        <v>13</v>
      </c>
      <c r="N7" s="106">
        <v>14</v>
      </c>
      <c r="O7" s="106">
        <v>15</v>
      </c>
      <c r="P7" s="106">
        <v>16</v>
      </c>
      <c r="Q7" s="106">
        <v>17</v>
      </c>
    </row>
    <row r="8" ht="21" customHeight="1" spans="1:17">
      <c r="A8" s="13"/>
      <c r="B8" s="88"/>
      <c r="C8" s="88"/>
      <c r="D8" s="88"/>
      <c r="E8" s="107"/>
      <c r="F8" s="15"/>
      <c r="G8" s="15"/>
      <c r="H8" s="15"/>
      <c r="I8" s="15"/>
      <c r="J8" s="15"/>
      <c r="K8" s="15"/>
      <c r="L8" s="15"/>
      <c r="M8" s="15"/>
      <c r="N8" s="15"/>
      <c r="O8" s="15"/>
      <c r="P8" s="15"/>
      <c r="Q8" s="15"/>
    </row>
    <row r="9" ht="25.5" customHeight="1" spans="1:17">
      <c r="A9" s="13"/>
      <c r="B9" s="13"/>
      <c r="C9" s="13"/>
      <c r="D9" s="13"/>
      <c r="E9" s="13"/>
      <c r="F9" s="15"/>
      <c r="G9" s="15"/>
      <c r="H9" s="15"/>
      <c r="I9" s="15"/>
      <c r="J9" s="15"/>
      <c r="K9" s="15"/>
      <c r="L9" s="15"/>
      <c r="M9" s="15"/>
      <c r="N9" s="15"/>
      <c r="O9" s="15"/>
      <c r="P9" s="15"/>
      <c r="Q9" s="15"/>
    </row>
    <row r="10" ht="21" customHeight="1" spans="1:17">
      <c r="A10" s="90" t="s">
        <v>93</v>
      </c>
      <c r="B10" s="91"/>
      <c r="C10" s="91"/>
      <c r="D10" s="91"/>
      <c r="E10" s="107"/>
      <c r="F10" s="15"/>
      <c r="G10" s="15"/>
      <c r="H10" s="15"/>
      <c r="I10" s="15"/>
      <c r="J10" s="15"/>
      <c r="K10" s="15"/>
      <c r="L10" s="15"/>
      <c r="M10" s="15"/>
      <c r="N10" s="15"/>
      <c r="O10" s="15"/>
      <c r="P10" s="15"/>
      <c r="Q10" s="15"/>
    </row>
    <row r="11" customHeight="1" spans="1:1">
      <c r="A11" t="s">
        <v>309</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fitToWidth="0"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R11"/>
  <sheetViews>
    <sheetView showZeros="0" workbookViewId="0">
      <selection activeCell="C19" sqref="C19"/>
    </sheetView>
  </sheetViews>
  <sheetFormatPr defaultColWidth="9.125" defaultRowHeight="14.25" customHeight="1"/>
  <cols>
    <col min="1" max="1" width="9" customWidth="1"/>
    <col min="2" max="2" width="17.25" customWidth="1"/>
    <col min="3" max="3" width="27.625" customWidth="1"/>
    <col min="4" max="4" width="18.375" customWidth="1"/>
    <col min="5" max="7" width="13" customWidth="1"/>
    <col min="8" max="8" width="5.25" customWidth="1"/>
    <col min="9" max="9" width="13" customWidth="1"/>
    <col min="10" max="10" width="7.125" customWidth="1"/>
    <col min="11" max="11" width="17.25" customWidth="1"/>
    <col min="12" max="12" width="19.25" customWidth="1"/>
    <col min="13" max="13" width="5.25" customWidth="1"/>
    <col min="14" max="15" width="9" customWidth="1"/>
    <col min="16" max="16" width="13" customWidth="1"/>
    <col min="17" max="17" width="17.25" customWidth="1"/>
    <col min="18" max="18" width="9" customWidth="1"/>
  </cols>
  <sheetData>
    <row r="1" ht="13.5" customHeight="1" spans="1:18">
      <c r="A1" s="77"/>
      <c r="B1" s="77"/>
      <c r="C1" s="77"/>
      <c r="D1" s="78"/>
      <c r="E1" s="78"/>
      <c r="F1" s="78"/>
      <c r="G1" s="78"/>
      <c r="H1" s="77"/>
      <c r="I1" s="77"/>
      <c r="J1" s="77"/>
      <c r="K1" s="77"/>
      <c r="L1" s="93"/>
      <c r="M1" s="77"/>
      <c r="N1" s="77"/>
      <c r="O1" s="77"/>
      <c r="P1" s="76"/>
      <c r="Q1" s="100"/>
      <c r="R1" s="101" t="s">
        <v>310</v>
      </c>
    </row>
    <row r="2" ht="27.75" customHeight="1" spans="1:18">
      <c r="A2" s="41" t="s">
        <v>311</v>
      </c>
      <c r="B2" s="79"/>
      <c r="C2" s="79"/>
      <c r="D2" s="80"/>
      <c r="E2" s="80"/>
      <c r="F2" s="80"/>
      <c r="G2" s="80"/>
      <c r="H2" s="79"/>
      <c r="I2" s="79"/>
      <c r="J2" s="79"/>
      <c r="K2" s="79"/>
      <c r="L2" s="94"/>
      <c r="M2" s="79"/>
      <c r="N2" s="79"/>
      <c r="O2" s="79"/>
      <c r="P2" s="80"/>
      <c r="Q2" s="94"/>
      <c r="R2" s="79"/>
    </row>
    <row r="3" ht="18.75" customHeight="1" spans="1:18">
      <c r="A3" s="81" t="str">
        <f>"单位名称："&amp;"罗平县腊山街道中心学校"</f>
        <v>单位名称：罗平县腊山街道中心学校</v>
      </c>
      <c r="B3" s="58"/>
      <c r="C3" s="58"/>
      <c r="D3" s="69"/>
      <c r="E3" s="69"/>
      <c r="F3" s="69"/>
      <c r="G3" s="69"/>
      <c r="H3" s="58"/>
      <c r="I3" s="58"/>
      <c r="J3" s="58"/>
      <c r="K3" s="58"/>
      <c r="L3" s="93"/>
      <c r="M3" s="77"/>
      <c r="N3" s="77"/>
      <c r="O3" s="77"/>
      <c r="P3" s="95"/>
      <c r="Q3" s="102"/>
      <c r="R3" s="281" t="s">
        <v>2</v>
      </c>
    </row>
    <row r="4" ht="15.75" customHeight="1" spans="1:18">
      <c r="A4" s="24" t="s">
        <v>300</v>
      </c>
      <c r="B4" s="82" t="s">
        <v>312</v>
      </c>
      <c r="C4" s="82" t="s">
        <v>313</v>
      </c>
      <c r="D4" s="83" t="s">
        <v>314</v>
      </c>
      <c r="E4" s="83" t="s">
        <v>315</v>
      </c>
      <c r="F4" s="83" t="s">
        <v>316</v>
      </c>
      <c r="G4" s="83" t="s">
        <v>317</v>
      </c>
      <c r="H4" s="44" t="s">
        <v>205</v>
      </c>
      <c r="I4" s="44"/>
      <c r="J4" s="44"/>
      <c r="K4" s="44"/>
      <c r="L4" s="96"/>
      <c r="M4" s="44"/>
      <c r="N4" s="44"/>
      <c r="O4" s="44"/>
      <c r="P4" s="97"/>
      <c r="Q4" s="96"/>
      <c r="R4" s="45"/>
    </row>
    <row r="5" ht="17.25" customHeight="1" spans="1:18">
      <c r="A5" s="27"/>
      <c r="B5" s="84"/>
      <c r="C5" s="84"/>
      <c r="D5" s="85"/>
      <c r="E5" s="85"/>
      <c r="F5" s="85"/>
      <c r="G5" s="85"/>
      <c r="H5" s="84" t="s">
        <v>29</v>
      </c>
      <c r="I5" s="84" t="s">
        <v>32</v>
      </c>
      <c r="J5" s="84" t="s">
        <v>306</v>
      </c>
      <c r="K5" s="84" t="s">
        <v>307</v>
      </c>
      <c r="L5" s="85" t="s">
        <v>308</v>
      </c>
      <c r="M5" s="98" t="s">
        <v>318</v>
      </c>
      <c r="N5" s="98"/>
      <c r="O5" s="98"/>
      <c r="P5" s="99"/>
      <c r="Q5" s="104"/>
      <c r="R5" s="86"/>
    </row>
    <row r="6" ht="54" customHeight="1" spans="1:18">
      <c r="A6" s="30"/>
      <c r="B6" s="86"/>
      <c r="C6" s="86"/>
      <c r="D6" s="87"/>
      <c r="E6" s="87"/>
      <c r="F6" s="87"/>
      <c r="G6" s="87"/>
      <c r="H6" s="86"/>
      <c r="I6" s="86" t="s">
        <v>31</v>
      </c>
      <c r="J6" s="86"/>
      <c r="K6" s="86"/>
      <c r="L6" s="87"/>
      <c r="M6" s="86" t="s">
        <v>31</v>
      </c>
      <c r="N6" s="86" t="s">
        <v>37</v>
      </c>
      <c r="O6" s="86" t="s">
        <v>214</v>
      </c>
      <c r="P6" s="52" t="s">
        <v>39</v>
      </c>
      <c r="Q6" s="87" t="s">
        <v>40</v>
      </c>
      <c r="R6" s="86" t="s">
        <v>41</v>
      </c>
    </row>
    <row r="7" ht="15" customHeight="1" spans="1:18">
      <c r="A7" s="30">
        <v>1</v>
      </c>
      <c r="B7" s="86">
        <v>2</v>
      </c>
      <c r="C7" s="86">
        <v>3</v>
      </c>
      <c r="D7" s="87">
        <v>4</v>
      </c>
      <c r="E7" s="87">
        <v>5</v>
      </c>
      <c r="F7" s="87">
        <v>6</v>
      </c>
      <c r="G7" s="87">
        <v>7</v>
      </c>
      <c r="H7" s="87">
        <v>8</v>
      </c>
      <c r="I7" s="87">
        <v>9</v>
      </c>
      <c r="J7" s="87">
        <v>10</v>
      </c>
      <c r="K7" s="87">
        <v>11</v>
      </c>
      <c r="L7" s="87">
        <v>12</v>
      </c>
      <c r="M7" s="87">
        <v>13</v>
      </c>
      <c r="N7" s="87">
        <v>14</v>
      </c>
      <c r="O7" s="87">
        <v>15</v>
      </c>
      <c r="P7" s="87">
        <v>16</v>
      </c>
      <c r="Q7" s="87">
        <v>17</v>
      </c>
      <c r="R7" s="87">
        <v>18</v>
      </c>
    </row>
    <row r="8" ht="21" customHeight="1" spans="1:18">
      <c r="A8" s="13"/>
      <c r="B8" s="88"/>
      <c r="C8" s="88"/>
      <c r="D8" s="89"/>
      <c r="E8" s="89"/>
      <c r="F8" s="89"/>
      <c r="G8" s="89"/>
      <c r="H8" s="15"/>
      <c r="I8" s="15"/>
      <c r="J8" s="15"/>
      <c r="K8" s="15"/>
      <c r="L8" s="15"/>
      <c r="M8" s="15"/>
      <c r="N8" s="15"/>
      <c r="O8" s="15"/>
      <c r="P8" s="15"/>
      <c r="Q8" s="15"/>
      <c r="R8" s="15"/>
    </row>
    <row r="9" ht="21" customHeight="1" spans="1:18">
      <c r="A9" s="13"/>
      <c r="B9" s="13"/>
      <c r="C9" s="13"/>
      <c r="D9" s="13"/>
      <c r="E9" s="13"/>
      <c r="F9" s="13"/>
      <c r="G9" s="13"/>
      <c r="H9" s="15"/>
      <c r="I9" s="15"/>
      <c r="J9" s="15"/>
      <c r="K9" s="15"/>
      <c r="L9" s="15"/>
      <c r="M9" s="15"/>
      <c r="N9" s="15"/>
      <c r="O9" s="15"/>
      <c r="P9" s="15"/>
      <c r="Q9" s="15"/>
      <c r="R9" s="15"/>
    </row>
    <row r="10" ht="21" customHeight="1" spans="1:18">
      <c r="A10" s="90" t="s">
        <v>319</v>
      </c>
      <c r="B10" s="91"/>
      <c r="C10" s="92"/>
      <c r="D10" s="89"/>
      <c r="E10" s="89"/>
      <c r="F10" s="89"/>
      <c r="G10" s="89"/>
      <c r="H10" s="15"/>
      <c r="I10" s="15"/>
      <c r="J10" s="15"/>
      <c r="K10" s="15"/>
      <c r="L10" s="15"/>
      <c r="M10" s="15"/>
      <c r="N10" s="15"/>
      <c r="O10" s="15"/>
      <c r="P10" s="15"/>
      <c r="Q10" s="15"/>
      <c r="R10" s="15"/>
    </row>
    <row r="11" customHeight="1" spans="1:1">
      <c r="A11" t="s">
        <v>320</v>
      </c>
    </row>
  </sheetData>
  <mergeCells count="17">
    <mergeCell ref="A2:R2"/>
    <mergeCell ref="A3:C3"/>
    <mergeCell ref="H4:R4"/>
    <mergeCell ref="M5:R5"/>
    <mergeCell ref="A10:C10"/>
    <mergeCell ref="A4:A6"/>
    <mergeCell ref="B4:B6"/>
    <mergeCell ref="C4:C6"/>
    <mergeCell ref="D4:D6"/>
    <mergeCell ref="E4:E6"/>
    <mergeCell ref="F4:F6"/>
    <mergeCell ref="G4:G6"/>
    <mergeCell ref="H5:H6"/>
    <mergeCell ref="I5:I6"/>
    <mergeCell ref="J5:J6"/>
    <mergeCell ref="K5:K6"/>
    <mergeCell ref="L5:L6"/>
  </mergeCells>
  <pageMargins left="0.75" right="0.75" top="1" bottom="1" header="0.5" footer="0.5"/>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Q9"/>
  <sheetViews>
    <sheetView showZeros="0" zoomScale="115" zoomScaleNormal="115" workbookViewId="0">
      <selection activeCell="F15" sqref="F15"/>
    </sheetView>
  </sheetViews>
  <sheetFormatPr defaultColWidth="9.125" defaultRowHeight="14.25" customHeight="1"/>
  <cols>
    <col min="1" max="1" width="37.75" customWidth="1"/>
    <col min="2" max="2" width="13.375" customWidth="1"/>
    <col min="3" max="3" width="13" customWidth="1"/>
    <col min="4" max="4" width="11" customWidth="1"/>
    <col min="5" max="16" width="7.125" customWidth="1"/>
    <col min="17" max="17" width="9" customWidth="1"/>
  </cols>
  <sheetData>
    <row r="1" ht="13.5" customHeight="1" spans="4:17">
      <c r="D1" s="54"/>
      <c r="I1" s="68"/>
      <c r="Q1" s="76" t="s">
        <v>321</v>
      </c>
    </row>
    <row r="2" ht="35.25" customHeight="1" spans="1:17">
      <c r="A2" s="55" t="s">
        <v>322</v>
      </c>
      <c r="B2" s="56"/>
      <c r="C2" s="56"/>
      <c r="D2" s="56"/>
      <c r="E2" s="56"/>
      <c r="F2" s="56"/>
      <c r="G2" s="56"/>
      <c r="H2" s="56"/>
      <c r="I2" s="56"/>
      <c r="J2" s="56"/>
      <c r="K2" s="56"/>
      <c r="L2" s="56"/>
      <c r="M2" s="56"/>
      <c r="N2" s="56"/>
      <c r="O2" s="56"/>
      <c r="P2" s="56"/>
      <c r="Q2" s="56"/>
    </row>
    <row r="3" ht="24" customHeight="1" spans="1:16">
      <c r="A3" s="57" t="str">
        <f>"单位名称："&amp;"罗平县腊山街道中心学校"</f>
        <v>单位名称：罗平县腊山街道中心学校</v>
      </c>
      <c r="B3" s="58"/>
      <c r="C3" s="58"/>
      <c r="D3" s="59"/>
      <c r="E3" s="58"/>
      <c r="F3" s="58"/>
      <c r="G3" s="58"/>
      <c r="H3" s="58"/>
      <c r="I3" s="69"/>
      <c r="J3" s="58"/>
      <c r="K3" s="58"/>
      <c r="L3" s="58"/>
      <c r="M3" s="58"/>
      <c r="N3" s="22"/>
      <c r="O3" s="22"/>
      <c r="P3" s="282" t="s">
        <v>2</v>
      </c>
    </row>
    <row r="4" ht="19.5" customHeight="1" spans="1:17">
      <c r="A4" s="10" t="s">
        <v>323</v>
      </c>
      <c r="B4" s="10" t="s">
        <v>205</v>
      </c>
      <c r="C4" s="10"/>
      <c r="D4" s="10"/>
      <c r="E4" s="60" t="s">
        <v>324</v>
      </c>
      <c r="F4" s="60"/>
      <c r="G4" s="60"/>
      <c r="H4" s="60"/>
      <c r="I4" s="60"/>
      <c r="J4" s="60"/>
      <c r="K4" s="60"/>
      <c r="L4" s="60"/>
      <c r="M4" s="60"/>
      <c r="N4" s="60"/>
      <c r="O4" s="60"/>
      <c r="P4" s="60"/>
      <c r="Q4" s="60"/>
    </row>
    <row r="5" ht="40.5" customHeight="1" spans="1:17">
      <c r="A5" s="10"/>
      <c r="B5" s="10" t="s">
        <v>29</v>
      </c>
      <c r="C5" s="9" t="s">
        <v>32</v>
      </c>
      <c r="D5" s="61" t="s">
        <v>325</v>
      </c>
      <c r="E5" s="62" t="s">
        <v>326</v>
      </c>
      <c r="F5" s="63" t="s">
        <v>327</v>
      </c>
      <c r="G5" s="63" t="s">
        <v>328</v>
      </c>
      <c r="H5" s="63" t="s">
        <v>329</v>
      </c>
      <c r="I5" s="63" t="s">
        <v>330</v>
      </c>
      <c r="J5" s="63" t="s">
        <v>331</v>
      </c>
      <c r="K5" s="63" t="s">
        <v>332</v>
      </c>
      <c r="L5" s="71" t="s">
        <v>333</v>
      </c>
      <c r="M5" s="72" t="s">
        <v>334</v>
      </c>
      <c r="N5" s="73" t="s">
        <v>335</v>
      </c>
      <c r="O5" s="74" t="s">
        <v>336</v>
      </c>
      <c r="P5" s="75" t="s">
        <v>337</v>
      </c>
      <c r="Q5" s="75" t="s">
        <v>338</v>
      </c>
    </row>
    <row r="6" ht="19.5" customHeight="1" spans="1:17">
      <c r="A6" s="64">
        <v>1</v>
      </c>
      <c r="B6" s="64">
        <v>2</v>
      </c>
      <c r="C6" s="64">
        <v>3</v>
      </c>
      <c r="D6" s="10">
        <v>4</v>
      </c>
      <c r="E6" s="65">
        <v>5</v>
      </c>
      <c r="F6" s="60">
        <v>6</v>
      </c>
      <c r="G6" s="65">
        <v>7</v>
      </c>
      <c r="H6" s="60">
        <v>8</v>
      </c>
      <c r="I6" s="65">
        <v>9</v>
      </c>
      <c r="J6" s="60">
        <v>10</v>
      </c>
      <c r="K6" s="65">
        <v>11</v>
      </c>
      <c r="L6" s="60">
        <v>12</v>
      </c>
      <c r="M6" s="65">
        <v>13</v>
      </c>
      <c r="N6" s="60">
        <v>14</v>
      </c>
      <c r="O6" s="65">
        <v>15</v>
      </c>
      <c r="P6" s="60">
        <v>16</v>
      </c>
      <c r="Q6" s="65">
        <v>17</v>
      </c>
    </row>
    <row r="7" ht="18.75" customHeight="1" spans="1:17">
      <c r="A7" s="66"/>
      <c r="B7" s="15"/>
      <c r="C7" s="15"/>
      <c r="D7" s="15"/>
      <c r="E7" s="67"/>
      <c r="F7" s="67"/>
      <c r="G7" s="67"/>
      <c r="H7" s="67"/>
      <c r="I7" s="67"/>
      <c r="J7" s="67"/>
      <c r="K7" s="67"/>
      <c r="L7" s="67"/>
      <c r="M7" s="67"/>
      <c r="N7" s="67"/>
      <c r="O7" s="67"/>
      <c r="P7" s="67"/>
      <c r="Q7" s="67"/>
    </row>
    <row r="8" ht="18.75" customHeight="1" spans="1:17">
      <c r="A8" s="66"/>
      <c r="B8" s="15"/>
      <c r="C8" s="15"/>
      <c r="D8" s="15"/>
      <c r="E8" s="67"/>
      <c r="F8" s="67"/>
      <c r="G8" s="67"/>
      <c r="H8" s="67"/>
      <c r="I8" s="67"/>
      <c r="J8" s="67"/>
      <c r="K8" s="67"/>
      <c r="L8" s="67"/>
      <c r="M8" s="67"/>
      <c r="N8" s="67"/>
      <c r="O8" s="67"/>
      <c r="P8" s="67"/>
      <c r="Q8" s="67"/>
    </row>
    <row r="9" customHeight="1" spans="1:1">
      <c r="A9" t="s">
        <v>339</v>
      </c>
    </row>
  </sheetData>
  <mergeCells count="6">
    <mergeCell ref="A2:Q2"/>
    <mergeCell ref="A3:M3"/>
    <mergeCell ref="P3:Q3"/>
    <mergeCell ref="B4:D4"/>
    <mergeCell ref="E4:Q4"/>
    <mergeCell ref="A4:A5"/>
  </mergeCells>
  <pageMargins left="0.75" right="0.75" top="1" bottom="1" header="0.5" footer="0.5"/>
  <pageSetup paperSize="9" fitToWidth="0" fitToHeight="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J8"/>
  <sheetViews>
    <sheetView showZeros="0" zoomScale="115" zoomScaleNormal="115" workbookViewId="0">
      <selection activeCell="A20" sqref="A20"/>
    </sheetView>
  </sheetViews>
  <sheetFormatPr defaultColWidth="9.125" defaultRowHeight="12" customHeight="1" outlineLevelRow="7"/>
  <cols>
    <col min="1" max="1" width="26.375" customWidth="1"/>
    <col min="2" max="2" width="26.875" customWidth="1"/>
    <col min="3" max="6" width="9" customWidth="1"/>
    <col min="7" max="7" width="7.125" customWidth="1"/>
    <col min="8" max="10" width="9" customWidth="1"/>
  </cols>
  <sheetData>
    <row r="1" customHeight="1" spans="10:10">
      <c r="J1" s="53" t="s">
        <v>340</v>
      </c>
    </row>
    <row r="2" ht="28.5" customHeight="1" spans="1:10">
      <c r="A2" s="49" t="s">
        <v>341</v>
      </c>
      <c r="B2" s="3"/>
      <c r="C2" s="3"/>
      <c r="D2" s="3"/>
      <c r="E2" s="3"/>
      <c r="F2" s="50"/>
      <c r="G2" s="3"/>
      <c r="H2" s="50"/>
      <c r="I2" s="50"/>
      <c r="J2" s="3"/>
    </row>
    <row r="3" ht="17.25" customHeight="1" spans="1:1">
      <c r="A3" s="4" t="str">
        <f>"单位名称："&amp;"罗平县腊山街道中心学校"</f>
        <v>单位名称：罗平县腊山街道中心学校</v>
      </c>
    </row>
    <row r="4" ht="44.25" customHeight="1" spans="1:10">
      <c r="A4" s="46" t="s">
        <v>261</v>
      </c>
      <c r="B4" s="46" t="s">
        <v>262</v>
      </c>
      <c r="C4" s="46" t="s">
        <v>263</v>
      </c>
      <c r="D4" s="46" t="s">
        <v>264</v>
      </c>
      <c r="E4" s="46" t="s">
        <v>265</v>
      </c>
      <c r="F4" s="51" t="s">
        <v>266</v>
      </c>
      <c r="G4" s="46" t="s">
        <v>267</v>
      </c>
      <c r="H4" s="51" t="s">
        <v>268</v>
      </c>
      <c r="I4" s="51" t="s">
        <v>269</v>
      </c>
      <c r="J4" s="46" t="s">
        <v>270</v>
      </c>
    </row>
    <row r="5" ht="14.25" customHeight="1" spans="1:10">
      <c r="A5" s="46">
        <v>1</v>
      </c>
      <c r="B5" s="51">
        <v>2</v>
      </c>
      <c r="C5" s="52">
        <v>3</v>
      </c>
      <c r="D5" s="52">
        <v>4</v>
      </c>
      <c r="E5" s="52">
        <v>5</v>
      </c>
      <c r="F5" s="52">
        <v>6</v>
      </c>
      <c r="G5" s="51">
        <v>7</v>
      </c>
      <c r="H5" s="52">
        <v>8</v>
      </c>
      <c r="I5" s="51">
        <v>9</v>
      </c>
      <c r="J5" s="51">
        <v>10</v>
      </c>
    </row>
    <row r="6" ht="27.75" customHeight="1" spans="1:10">
      <c r="A6" s="13"/>
      <c r="B6" s="14"/>
      <c r="C6" s="14"/>
      <c r="D6" s="14"/>
      <c r="E6" s="14"/>
      <c r="F6" s="14"/>
      <c r="G6" s="14"/>
      <c r="H6" s="14"/>
      <c r="I6" s="14"/>
      <c r="J6" s="14"/>
    </row>
    <row r="7" ht="26.25" customHeight="1" spans="1:10">
      <c r="A7" s="13"/>
      <c r="B7" s="13"/>
      <c r="C7" s="13"/>
      <c r="D7" s="13"/>
      <c r="E7" s="13"/>
      <c r="F7" s="13"/>
      <c r="G7" s="13"/>
      <c r="H7" s="13"/>
      <c r="I7" s="13"/>
      <c r="J7" s="13"/>
    </row>
    <row r="8" customHeight="1" spans="1:1">
      <c r="A8" t="s">
        <v>339</v>
      </c>
    </row>
  </sheetData>
  <mergeCells count="2">
    <mergeCell ref="A2:J2"/>
    <mergeCell ref="A3:H3"/>
  </mergeCells>
  <pageMargins left="0.75" right="0.75" top="1" bottom="1" header="0.5" footer="0.5"/>
  <pageSetup paperSize="9" fitToWidth="0" fitToHeight="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H9"/>
  <sheetViews>
    <sheetView showZeros="0" workbookViewId="0">
      <selection activeCell="B21" sqref="B21"/>
    </sheetView>
  </sheetViews>
  <sheetFormatPr defaultColWidth="9.125" defaultRowHeight="12" customHeight="1" outlineLevelCol="7"/>
  <cols>
    <col min="1" max="1" width="22.75" customWidth="1"/>
    <col min="2" max="2" width="24.625" customWidth="1"/>
    <col min="3" max="3" width="18.375" customWidth="1"/>
    <col min="4" max="5" width="9" customWidth="1"/>
    <col min="6" max="6" width="26.875" customWidth="1"/>
    <col min="7" max="7" width="22.125" customWidth="1"/>
    <col min="8" max="8" width="20.625" customWidth="1"/>
  </cols>
  <sheetData>
    <row r="1" ht="14.25" customHeight="1" spans="8:8">
      <c r="H1" s="40" t="s">
        <v>342</v>
      </c>
    </row>
    <row r="2" ht="28.5" customHeight="1" spans="1:8">
      <c r="A2" s="41" t="s">
        <v>343</v>
      </c>
      <c r="B2" s="20"/>
      <c r="C2" s="20"/>
      <c r="D2" s="20"/>
      <c r="E2" s="20"/>
      <c r="F2" s="20"/>
      <c r="G2" s="20"/>
      <c r="H2" s="20"/>
    </row>
    <row r="3" ht="13.5" customHeight="1" spans="1:2">
      <c r="A3" s="42" t="str">
        <f>"单位名称："&amp;"罗平县腊山街道中心学校"</f>
        <v>单位名称：罗平县腊山街道中心学校</v>
      </c>
      <c r="B3" s="21"/>
    </row>
    <row r="4" ht="33" customHeight="1" spans="1:8">
      <c r="A4" s="24" t="s">
        <v>292</v>
      </c>
      <c r="B4" s="24" t="s">
        <v>344</v>
      </c>
      <c r="C4" s="24" t="s">
        <v>345</v>
      </c>
      <c r="D4" s="24" t="s">
        <v>346</v>
      </c>
      <c r="E4" s="24" t="s">
        <v>347</v>
      </c>
      <c r="F4" s="43" t="s">
        <v>348</v>
      </c>
      <c r="G4" s="44"/>
      <c r="H4" s="45"/>
    </row>
    <row r="5" ht="33" customHeight="1" spans="1:8">
      <c r="A5" s="30"/>
      <c r="B5" s="30"/>
      <c r="C5" s="30"/>
      <c r="D5" s="30"/>
      <c r="E5" s="30"/>
      <c r="F5" s="46" t="s">
        <v>304</v>
      </c>
      <c r="G5" s="46" t="s">
        <v>349</v>
      </c>
      <c r="H5" s="46" t="s">
        <v>350</v>
      </c>
    </row>
    <row r="6" ht="21" customHeight="1" spans="1:8">
      <c r="A6" s="46">
        <v>1</v>
      </c>
      <c r="B6" s="46">
        <v>2</v>
      </c>
      <c r="C6" s="46">
        <v>3</v>
      </c>
      <c r="D6" s="46">
        <v>4</v>
      </c>
      <c r="E6" s="46">
        <v>5</v>
      </c>
      <c r="F6" s="46">
        <v>6</v>
      </c>
      <c r="G6" s="46">
        <v>7</v>
      </c>
      <c r="H6" s="46">
        <v>8</v>
      </c>
    </row>
    <row r="7" ht="33" customHeight="1" spans="1:8">
      <c r="A7" s="13"/>
      <c r="B7" s="13"/>
      <c r="C7" s="13"/>
      <c r="D7" s="13"/>
      <c r="E7" s="13"/>
      <c r="F7" s="13"/>
      <c r="G7" s="15"/>
      <c r="H7" s="15"/>
    </row>
    <row r="8" ht="24" customHeight="1" spans="1:8">
      <c r="A8" s="47" t="s">
        <v>29</v>
      </c>
      <c r="B8" s="48"/>
      <c r="C8" s="48"/>
      <c r="D8" s="48"/>
      <c r="E8" s="48"/>
      <c r="F8" s="13"/>
      <c r="G8" s="15"/>
      <c r="H8" s="15"/>
    </row>
    <row r="9" customHeight="1" spans="1:1">
      <c r="A9" t="s">
        <v>351</v>
      </c>
    </row>
  </sheetData>
  <mergeCells count="8">
    <mergeCell ref="A2:H2"/>
    <mergeCell ref="A3:C3"/>
    <mergeCell ref="F4:H4"/>
    <mergeCell ref="A4:A5"/>
    <mergeCell ref="B4:B5"/>
    <mergeCell ref="C4:C5"/>
    <mergeCell ref="D4:D5"/>
    <mergeCell ref="E4:E5"/>
  </mergeCells>
  <pageMargins left="0.75" right="0.75" top="1" bottom="1" header="0.5" footer="0.5"/>
  <pageSetup paperSize="9" fitToWidth="0"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K11"/>
  <sheetViews>
    <sheetView showZeros="0" workbookViewId="0">
      <selection activeCell="E22" sqref="E22"/>
    </sheetView>
  </sheetViews>
  <sheetFormatPr defaultColWidth="9.125" defaultRowHeight="14.25" customHeight="1"/>
  <cols>
    <col min="1" max="3" width="9" customWidth="1"/>
    <col min="4" max="7" width="13" customWidth="1"/>
    <col min="8" max="8" width="5.25" customWidth="1"/>
    <col min="9" max="9" width="13" customWidth="1"/>
    <col min="10" max="10" width="15.125" customWidth="1"/>
    <col min="11" max="11" width="17.25" customWidth="1"/>
  </cols>
  <sheetData>
    <row r="1" ht="13.5" customHeight="1" spans="4:11">
      <c r="D1" s="19"/>
      <c r="E1" s="19"/>
      <c r="F1" s="19"/>
      <c r="G1" s="19"/>
      <c r="K1" s="36" t="s">
        <v>352</v>
      </c>
    </row>
    <row r="2" ht="27.75" customHeight="1" spans="1:11">
      <c r="A2" s="20" t="s">
        <v>353</v>
      </c>
      <c r="B2" s="20"/>
      <c r="C2" s="20"/>
      <c r="D2" s="20"/>
      <c r="E2" s="20"/>
      <c r="F2" s="20"/>
      <c r="G2" s="20"/>
      <c r="H2" s="20"/>
      <c r="I2" s="20"/>
      <c r="J2" s="20"/>
      <c r="K2" s="20"/>
    </row>
    <row r="3" ht="13.5" customHeight="1" spans="1:11">
      <c r="A3" s="4" t="str">
        <f>"单位名称："&amp;"罗平县腊山街道中心学校"</f>
        <v>单位名称：罗平县腊山街道中心学校</v>
      </c>
      <c r="B3" s="21"/>
      <c r="C3" s="21"/>
      <c r="D3" s="21"/>
      <c r="E3" s="21"/>
      <c r="F3" s="21"/>
      <c r="G3" s="21"/>
      <c r="H3" s="22"/>
      <c r="I3" s="22"/>
      <c r="J3" s="22"/>
      <c r="K3" s="283" t="s">
        <v>2</v>
      </c>
    </row>
    <row r="4" ht="21.75" customHeight="1" spans="1:11">
      <c r="A4" s="23" t="s">
        <v>247</v>
      </c>
      <c r="B4" s="23" t="s">
        <v>200</v>
      </c>
      <c r="C4" s="23" t="s">
        <v>198</v>
      </c>
      <c r="D4" s="24" t="s">
        <v>201</v>
      </c>
      <c r="E4" s="24" t="s">
        <v>202</v>
      </c>
      <c r="F4" s="24" t="s">
        <v>248</v>
      </c>
      <c r="G4" s="24" t="s">
        <v>249</v>
      </c>
      <c r="H4" s="25" t="s">
        <v>29</v>
      </c>
      <c r="I4" s="37" t="s">
        <v>354</v>
      </c>
      <c r="J4" s="38"/>
      <c r="K4" s="39"/>
    </row>
    <row r="5" ht="21.75" customHeight="1" spans="1:11">
      <c r="A5" s="26"/>
      <c r="B5" s="26"/>
      <c r="C5" s="26"/>
      <c r="D5" s="27"/>
      <c r="E5" s="27"/>
      <c r="F5" s="27"/>
      <c r="G5" s="27"/>
      <c r="H5" s="28"/>
      <c r="I5" s="24" t="s">
        <v>32</v>
      </c>
      <c r="J5" s="24" t="s">
        <v>33</v>
      </c>
      <c r="K5" s="24" t="s">
        <v>34</v>
      </c>
    </row>
    <row r="6" ht="40.5" customHeight="1" spans="1:11">
      <c r="A6" s="29"/>
      <c r="B6" s="29"/>
      <c r="C6" s="29"/>
      <c r="D6" s="30"/>
      <c r="E6" s="30"/>
      <c r="F6" s="30"/>
      <c r="G6" s="30"/>
      <c r="H6" s="31"/>
      <c r="I6" s="30" t="s">
        <v>31</v>
      </c>
      <c r="J6" s="30"/>
      <c r="K6" s="30"/>
    </row>
    <row r="7" ht="15" customHeight="1" spans="1:11">
      <c r="A7" s="11">
        <v>1</v>
      </c>
      <c r="B7" s="11">
        <v>2</v>
      </c>
      <c r="C7" s="11">
        <v>3</v>
      </c>
      <c r="D7" s="11">
        <v>4</v>
      </c>
      <c r="E7" s="11">
        <v>5</v>
      </c>
      <c r="F7" s="11">
        <v>6</v>
      </c>
      <c r="G7" s="11">
        <v>7</v>
      </c>
      <c r="H7" s="11">
        <v>8</v>
      </c>
      <c r="I7" s="11">
        <v>9</v>
      </c>
      <c r="J7" s="12">
        <v>10</v>
      </c>
      <c r="K7" s="12">
        <v>11</v>
      </c>
    </row>
    <row r="8" ht="18.75" customHeight="1" spans="1:11">
      <c r="A8" s="32"/>
      <c r="B8" s="13"/>
      <c r="C8" s="32"/>
      <c r="D8" s="32"/>
      <c r="E8" s="32"/>
      <c r="F8" s="32"/>
      <c r="G8" s="32"/>
      <c r="H8" s="15"/>
      <c r="I8" s="15"/>
      <c r="J8" s="15"/>
      <c r="K8" s="15"/>
    </row>
    <row r="9" ht="18.75" customHeight="1" spans="1:11">
      <c r="A9" s="13"/>
      <c r="B9" s="13"/>
      <c r="C9" s="13"/>
      <c r="D9" s="13"/>
      <c r="E9" s="13"/>
      <c r="F9" s="13"/>
      <c r="G9" s="13"/>
      <c r="H9" s="15"/>
      <c r="I9" s="15"/>
      <c r="J9" s="15"/>
      <c r="K9" s="15"/>
    </row>
    <row r="10" ht="18.75" customHeight="1" spans="1:11">
      <c r="A10" s="33" t="s">
        <v>93</v>
      </c>
      <c r="B10" s="34"/>
      <c r="C10" s="34"/>
      <c r="D10" s="34"/>
      <c r="E10" s="34"/>
      <c r="F10" s="34"/>
      <c r="G10" s="35"/>
      <c r="H10" s="15"/>
      <c r="I10" s="15"/>
      <c r="J10" s="15"/>
      <c r="K10" s="15"/>
    </row>
    <row r="11" customHeight="1" spans="1:1">
      <c r="A11" t="s">
        <v>355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fitToWidth="0"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T9"/>
  <sheetViews>
    <sheetView showZeros="0" workbookViewId="0">
      <selection activeCell="P27" sqref="P27"/>
    </sheetView>
  </sheetViews>
  <sheetFormatPr defaultColWidth="8" defaultRowHeight="14.25" customHeight="1"/>
  <cols>
    <col min="1" max="1" width="15" customWidth="1"/>
    <col min="2" max="2" width="18.875" customWidth="1"/>
    <col min="3" max="4" width="7.5" customWidth="1"/>
    <col min="5" max="8" width="11.375" customWidth="1"/>
    <col min="9" max="9" width="5.25" customWidth="1"/>
    <col min="10" max="10" width="8" customWidth="1"/>
    <col min="11" max="13" width="11.375" customWidth="1"/>
    <col min="14" max="14" width="8" customWidth="1"/>
    <col min="15" max="15" width="4.75" customWidth="1"/>
    <col min="16" max="16" width="9.625" customWidth="1"/>
    <col min="17" max="17" width="13.125" customWidth="1"/>
    <col min="18" max="19" width="9.625" customWidth="1"/>
    <col min="20" max="20" width="8" customWidth="1"/>
  </cols>
  <sheetData>
    <row r="1" customHeight="1" spans="9:20">
      <c r="I1" s="78"/>
      <c r="O1" s="78"/>
      <c r="P1" s="78"/>
      <c r="Q1" s="78"/>
      <c r="R1" s="78"/>
      <c r="S1" s="102" t="s">
        <v>24</v>
      </c>
      <c r="T1" s="36" t="s">
        <v>24</v>
      </c>
    </row>
    <row r="2" ht="36" customHeight="1" spans="1:20">
      <c r="A2" s="239" t="s">
        <v>25</v>
      </c>
      <c r="B2" s="20"/>
      <c r="C2" s="20"/>
      <c r="D2" s="20"/>
      <c r="E2" s="20"/>
      <c r="F2" s="20"/>
      <c r="G2" s="20"/>
      <c r="H2" s="20"/>
      <c r="I2" s="80"/>
      <c r="J2" s="20"/>
      <c r="K2" s="20"/>
      <c r="L2" s="20"/>
      <c r="M2" s="20"/>
      <c r="N2" s="20"/>
      <c r="O2" s="80"/>
      <c r="P2" s="80"/>
      <c r="Q2" s="80"/>
      <c r="R2" s="80"/>
      <c r="S2" s="20"/>
      <c r="T2" s="80"/>
    </row>
    <row r="3" ht="20.25" customHeight="1" spans="1:20">
      <c r="A3" s="42" t="str">
        <f>"单位名称："&amp;"罗平县腊山街道中心学校"</f>
        <v>单位名称：罗平县腊山街道中心学校</v>
      </c>
      <c r="B3" s="22"/>
      <c r="C3" s="22"/>
      <c r="D3" s="22"/>
      <c r="E3" s="22"/>
      <c r="F3" s="22"/>
      <c r="G3" s="22"/>
      <c r="H3" s="22"/>
      <c r="I3" s="69"/>
      <c r="J3" s="22"/>
      <c r="K3" s="22"/>
      <c r="L3" s="22"/>
      <c r="M3" s="22"/>
      <c r="N3" s="22"/>
      <c r="O3" s="69"/>
      <c r="P3" s="69"/>
      <c r="Q3" s="69"/>
      <c r="R3" s="69"/>
      <c r="S3" s="276" t="s">
        <v>2</v>
      </c>
      <c r="T3" s="261" t="s">
        <v>26</v>
      </c>
    </row>
    <row r="4" ht="18.75" customHeight="1" spans="1:20">
      <c r="A4" s="240" t="s">
        <v>27</v>
      </c>
      <c r="B4" s="241" t="s">
        <v>28</v>
      </c>
      <c r="C4" s="241" t="s">
        <v>29</v>
      </c>
      <c r="D4" s="242" t="s">
        <v>30</v>
      </c>
      <c r="E4" s="243"/>
      <c r="F4" s="243"/>
      <c r="G4" s="243"/>
      <c r="H4" s="243"/>
      <c r="I4" s="253"/>
      <c r="J4" s="243"/>
      <c r="K4" s="243"/>
      <c r="L4" s="243"/>
      <c r="M4" s="243"/>
      <c r="N4" s="254"/>
      <c r="O4" s="242" t="s">
        <v>20</v>
      </c>
      <c r="P4" s="242"/>
      <c r="Q4" s="242"/>
      <c r="R4" s="242"/>
      <c r="S4" s="243"/>
      <c r="T4" s="262"/>
    </row>
    <row r="5" ht="24.75" customHeight="1" spans="1:20">
      <c r="A5" s="244"/>
      <c r="B5" s="245"/>
      <c r="C5" s="245"/>
      <c r="D5" s="245" t="s">
        <v>31</v>
      </c>
      <c r="E5" s="245" t="s">
        <v>32</v>
      </c>
      <c r="F5" s="245" t="s">
        <v>33</v>
      </c>
      <c r="G5" s="245" t="s">
        <v>34</v>
      </c>
      <c r="H5" s="245" t="s">
        <v>35</v>
      </c>
      <c r="I5" s="255" t="s">
        <v>36</v>
      </c>
      <c r="J5" s="256"/>
      <c r="K5" s="256"/>
      <c r="L5" s="256"/>
      <c r="M5" s="256"/>
      <c r="N5" s="257"/>
      <c r="O5" s="258" t="s">
        <v>31</v>
      </c>
      <c r="P5" s="258" t="s">
        <v>32</v>
      </c>
      <c r="Q5" s="240" t="s">
        <v>33</v>
      </c>
      <c r="R5" s="241" t="s">
        <v>34</v>
      </c>
      <c r="S5" s="263" t="s">
        <v>35</v>
      </c>
      <c r="T5" s="241" t="s">
        <v>36</v>
      </c>
    </row>
    <row r="6" ht="24.75" customHeight="1" spans="1:20">
      <c r="A6" s="246"/>
      <c r="B6" s="247"/>
      <c r="C6" s="247"/>
      <c r="D6" s="247"/>
      <c r="E6" s="247"/>
      <c r="F6" s="247"/>
      <c r="G6" s="247"/>
      <c r="H6" s="247"/>
      <c r="I6" s="12" t="s">
        <v>31</v>
      </c>
      <c r="J6" s="259" t="s">
        <v>37</v>
      </c>
      <c r="K6" s="259" t="s">
        <v>38</v>
      </c>
      <c r="L6" s="259" t="s">
        <v>39</v>
      </c>
      <c r="M6" s="259" t="s">
        <v>40</v>
      </c>
      <c r="N6" s="259" t="s">
        <v>41</v>
      </c>
      <c r="O6" s="260"/>
      <c r="P6" s="260"/>
      <c r="Q6" s="264"/>
      <c r="R6" s="260"/>
      <c r="S6" s="247"/>
      <c r="T6" s="247"/>
    </row>
    <row r="7" ht="16.5" customHeight="1" spans="1:20">
      <c r="A7" s="248">
        <v>1</v>
      </c>
      <c r="B7" s="11">
        <v>2</v>
      </c>
      <c r="C7" s="11">
        <v>3</v>
      </c>
      <c r="D7" s="11">
        <v>4</v>
      </c>
      <c r="E7" s="249">
        <v>5</v>
      </c>
      <c r="F7" s="250">
        <v>6</v>
      </c>
      <c r="G7" s="250">
        <v>7</v>
      </c>
      <c r="H7" s="249">
        <v>8</v>
      </c>
      <c r="I7" s="249">
        <v>9</v>
      </c>
      <c r="J7" s="250">
        <v>10</v>
      </c>
      <c r="K7" s="250">
        <v>11</v>
      </c>
      <c r="L7" s="249">
        <v>12</v>
      </c>
      <c r="M7" s="249">
        <v>13</v>
      </c>
      <c r="N7" s="250">
        <v>14</v>
      </c>
      <c r="O7" s="250">
        <v>15</v>
      </c>
      <c r="P7" s="249">
        <v>16</v>
      </c>
      <c r="Q7" s="265">
        <v>17</v>
      </c>
      <c r="R7" s="266">
        <v>18</v>
      </c>
      <c r="S7" s="266">
        <v>19</v>
      </c>
      <c r="T7" s="266">
        <v>20</v>
      </c>
    </row>
    <row r="8" ht="16.5" customHeight="1" spans="1:20">
      <c r="A8" s="13" t="s">
        <v>42</v>
      </c>
      <c r="B8" s="13" t="s">
        <v>43</v>
      </c>
      <c r="C8" s="15">
        <v>5635.030471</v>
      </c>
      <c r="D8" s="15">
        <v>5635.030471</v>
      </c>
      <c r="E8" s="15">
        <v>5589.030471</v>
      </c>
      <c r="F8" s="15"/>
      <c r="G8" s="15"/>
      <c r="H8" s="15"/>
      <c r="I8" s="15">
        <v>46</v>
      </c>
      <c r="J8" s="15"/>
      <c r="K8" s="15"/>
      <c r="L8" s="15"/>
      <c r="M8" s="15"/>
      <c r="N8" s="15">
        <v>46</v>
      </c>
      <c r="O8" s="15"/>
      <c r="P8" s="15"/>
      <c r="Q8" s="15"/>
      <c r="R8" s="15"/>
      <c r="S8" s="15"/>
      <c r="T8" s="15"/>
    </row>
    <row r="9" ht="12.75" customHeight="1" spans="1:20">
      <c r="A9" s="251" t="s">
        <v>29</v>
      </c>
      <c r="B9" s="252"/>
      <c r="C9" s="15">
        <v>5635.030471</v>
      </c>
      <c r="D9" s="15">
        <v>5635.030471</v>
      </c>
      <c r="E9" s="15">
        <v>5589.030471</v>
      </c>
      <c r="F9" s="15"/>
      <c r="G9" s="15"/>
      <c r="H9" s="15"/>
      <c r="I9" s="15">
        <v>46</v>
      </c>
      <c r="J9" s="15"/>
      <c r="K9" s="15"/>
      <c r="L9" s="15"/>
      <c r="M9" s="15"/>
      <c r="N9" s="15">
        <v>46</v>
      </c>
      <c r="O9" s="15"/>
      <c r="P9" s="15"/>
      <c r="Q9" s="15"/>
      <c r="R9" s="15"/>
      <c r="S9" s="15"/>
      <c r="T9" s="15"/>
    </row>
  </sheetData>
  <mergeCells count="22">
    <mergeCell ref="S1:T1"/>
    <mergeCell ref="A2:T2"/>
    <mergeCell ref="A3:D3"/>
    <mergeCell ref="S3:T3"/>
    <mergeCell ref="D4:N4"/>
    <mergeCell ref="O4:T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 ref="T5:T6"/>
  </mergeCells>
  <pageMargins left="0.75" right="0.75" top="1" bottom="1" header="0.5" footer="0.5"/>
  <pageSetup paperSize="9" fitToWidth="0"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G11"/>
  <sheetViews>
    <sheetView showZeros="0" tabSelected="1" workbookViewId="0">
      <selection activeCell="F10" sqref="F10"/>
    </sheetView>
  </sheetViews>
  <sheetFormatPr defaultColWidth="9.125" defaultRowHeight="14.25" customHeight="1" outlineLevelCol="6"/>
  <cols>
    <col min="1" max="1" width="27.375" customWidth="1"/>
    <col min="2" max="2" width="30.75" customWidth="1"/>
    <col min="3" max="3" width="13.875" customWidth="1"/>
    <col min="4" max="4" width="9" customWidth="1"/>
    <col min="5" max="5" width="18.5" customWidth="1"/>
    <col min="6" max="6" width="21.125" customWidth="1"/>
    <col min="7" max="7" width="22.625" customWidth="1"/>
  </cols>
  <sheetData>
    <row r="1" ht="13.5" customHeight="1" spans="4:7">
      <c r="D1" s="1"/>
      <c r="G1" s="2" t="s">
        <v>356</v>
      </c>
    </row>
    <row r="2" ht="27.75" customHeight="1" spans="1:7">
      <c r="A2" s="3" t="s">
        <v>357</v>
      </c>
      <c r="B2" s="3"/>
      <c r="C2" s="3"/>
      <c r="D2" s="3"/>
      <c r="E2" s="3"/>
      <c r="F2" s="3"/>
      <c r="G2" s="3"/>
    </row>
    <row r="3" ht="13.5" customHeight="1" spans="1:7">
      <c r="A3" s="4" t="str">
        <f>"单位名称："&amp;"罗平县腊山街道中心学校"</f>
        <v>单位名称：罗平县腊山街道中心学校</v>
      </c>
      <c r="B3" s="5"/>
      <c r="C3" s="5"/>
      <c r="D3" s="5"/>
      <c r="E3" s="6"/>
      <c r="F3" s="6"/>
      <c r="G3" s="283" t="s">
        <v>2</v>
      </c>
    </row>
    <row r="4" ht="21.75" customHeight="1" spans="1:7">
      <c r="A4" s="8" t="s">
        <v>198</v>
      </c>
      <c r="B4" s="8" t="s">
        <v>247</v>
      </c>
      <c r="C4" s="8" t="s">
        <v>200</v>
      </c>
      <c r="D4" s="9" t="s">
        <v>358</v>
      </c>
      <c r="E4" s="10" t="s">
        <v>32</v>
      </c>
      <c r="F4" s="10"/>
      <c r="G4" s="10"/>
    </row>
    <row r="5" ht="21.75" customHeight="1" spans="1:7">
      <c r="A5" s="8"/>
      <c r="B5" s="8"/>
      <c r="C5" s="8"/>
      <c r="D5" s="9"/>
      <c r="E5" s="10" t="s">
        <v>359</v>
      </c>
      <c r="F5" s="10" t="s">
        <v>360</v>
      </c>
      <c r="G5" s="10" t="s">
        <v>361</v>
      </c>
    </row>
    <row r="6" ht="40.5" customHeight="1" spans="1:7">
      <c r="A6" s="8"/>
      <c r="B6" s="8"/>
      <c r="C6" s="8"/>
      <c r="D6" s="9"/>
      <c r="E6" s="10"/>
      <c r="F6" s="10"/>
      <c r="G6" s="10"/>
    </row>
    <row r="7" ht="15.75" customHeight="1" spans="1:7">
      <c r="A7" s="11">
        <v>1</v>
      </c>
      <c r="B7" s="11">
        <v>2</v>
      </c>
      <c r="C7" s="11">
        <v>3</v>
      </c>
      <c r="D7" s="11">
        <v>4</v>
      </c>
      <c r="E7" s="11">
        <v>8</v>
      </c>
      <c r="F7" s="11">
        <v>9</v>
      </c>
      <c r="G7" s="12">
        <v>10</v>
      </c>
    </row>
    <row r="8" ht="26.25" customHeight="1" spans="1:7">
      <c r="A8" s="13" t="s">
        <v>43</v>
      </c>
      <c r="B8" s="14"/>
      <c r="C8" s="14"/>
      <c r="D8" s="14"/>
      <c r="E8" s="15"/>
      <c r="F8" s="15">
        <v>69.9436</v>
      </c>
      <c r="G8" s="15"/>
    </row>
    <row r="9" ht="24.75" customHeight="1" spans="1:7">
      <c r="A9" s="14"/>
      <c r="B9" s="13" t="s">
        <v>362</v>
      </c>
      <c r="C9" s="13" t="s">
        <v>241</v>
      </c>
      <c r="D9" s="13" t="s">
        <v>363</v>
      </c>
      <c r="E9" s="15"/>
      <c r="F9" s="15">
        <v>27.2204</v>
      </c>
      <c r="G9" s="15"/>
    </row>
    <row r="10" ht="24.75" customHeight="1" spans="1:7">
      <c r="A10" s="13"/>
      <c r="B10" s="13" t="s">
        <v>362</v>
      </c>
      <c r="C10" s="13" t="s">
        <v>244</v>
      </c>
      <c r="D10" s="13" t="s">
        <v>363</v>
      </c>
      <c r="E10" s="15"/>
      <c r="F10" s="15">
        <v>42.7232</v>
      </c>
      <c r="G10" s="15"/>
    </row>
    <row r="11" ht="18.75" customHeight="1" spans="1:7">
      <c r="A11" s="16" t="s">
        <v>29</v>
      </c>
      <c r="B11" s="17" t="s">
        <v>364</v>
      </c>
      <c r="C11" s="17"/>
      <c r="D11" s="18"/>
      <c r="E11" s="15"/>
      <c r="F11" s="15">
        <v>69.9436</v>
      </c>
      <c r="G11" s="15"/>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pageSetup paperSize="9" fitToWidth="0"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Q25"/>
  <sheetViews>
    <sheetView showZeros="0" workbookViewId="0">
      <selection activeCell="W12" sqref="W12"/>
    </sheetView>
  </sheetViews>
  <sheetFormatPr defaultColWidth="9.125" defaultRowHeight="14.25" customHeight="1"/>
  <cols>
    <col min="1" max="1" width="13.875" customWidth="1"/>
    <col min="2" max="2" width="34.625" customWidth="1"/>
    <col min="3" max="4" width="7.5" customWidth="1"/>
    <col min="5" max="5" width="15.125" customWidth="1"/>
    <col min="6" max="6" width="5.25" customWidth="1"/>
    <col min="7" max="7" width="15.125" customWidth="1"/>
    <col min="8" max="8" width="11.375" customWidth="1"/>
    <col min="9" max="9" width="13.125" customWidth="1"/>
    <col min="10" max="10" width="19.25" customWidth="1"/>
    <col min="11" max="11" width="17.25" customWidth="1"/>
    <col min="12" max="12" width="5.25" customWidth="1"/>
    <col min="13" max="14" width="9" customWidth="1"/>
    <col min="15" max="15" width="13" customWidth="1"/>
    <col min="16" max="16" width="17.25" customWidth="1"/>
    <col min="17" max="17" width="9" customWidth="1"/>
  </cols>
  <sheetData>
    <row r="1" ht="15.75" customHeight="1" spans="17:17">
      <c r="Q1" s="40" t="s">
        <v>44</v>
      </c>
    </row>
    <row r="2" ht="28.5" customHeight="1" spans="1:17">
      <c r="A2" s="3" t="s">
        <v>45</v>
      </c>
      <c r="B2" s="3"/>
      <c r="C2" s="3"/>
      <c r="D2" s="3"/>
      <c r="E2" s="3"/>
      <c r="F2" s="3"/>
      <c r="G2" s="3"/>
      <c r="H2" s="3"/>
      <c r="I2" s="3"/>
      <c r="J2" s="3"/>
      <c r="K2" s="3"/>
      <c r="L2" s="3"/>
      <c r="M2" s="3"/>
      <c r="N2" s="3"/>
      <c r="O2" s="3"/>
      <c r="P2" s="3"/>
      <c r="Q2" s="3"/>
    </row>
    <row r="3" ht="15" customHeight="1" spans="1:17">
      <c r="A3" s="220" t="str">
        <f>"单位名称："&amp;"罗平县腊山街道中心学校"</f>
        <v>单位名称：罗平县腊山街道中心学校</v>
      </c>
      <c r="B3" s="221"/>
      <c r="C3" s="58"/>
      <c r="D3" s="6"/>
      <c r="E3" s="58"/>
      <c r="F3" s="6"/>
      <c r="G3" s="58"/>
      <c r="H3" s="6"/>
      <c r="I3" s="6"/>
      <c r="J3" s="6"/>
      <c r="K3" s="58"/>
      <c r="L3" s="6"/>
      <c r="M3" s="58"/>
      <c r="N3" s="58"/>
      <c r="O3" s="6"/>
      <c r="P3" s="6"/>
      <c r="Q3" s="277" t="s">
        <v>2</v>
      </c>
    </row>
    <row r="4" ht="17.25" customHeight="1" spans="1:17">
      <c r="A4" s="222" t="s">
        <v>46</v>
      </c>
      <c r="B4" s="223" t="s">
        <v>47</v>
      </c>
      <c r="C4" s="224" t="s">
        <v>29</v>
      </c>
      <c r="D4" s="225" t="s">
        <v>48</v>
      </c>
      <c r="E4" s="10"/>
      <c r="F4" s="225" t="s">
        <v>49</v>
      </c>
      <c r="G4" s="10"/>
      <c r="H4" s="226" t="s">
        <v>32</v>
      </c>
      <c r="I4" s="232" t="s">
        <v>33</v>
      </c>
      <c r="J4" s="223" t="s">
        <v>50</v>
      </c>
      <c r="K4" s="233" t="s">
        <v>34</v>
      </c>
      <c r="L4" s="225" t="s">
        <v>36</v>
      </c>
      <c r="M4" s="234"/>
      <c r="N4" s="234"/>
      <c r="O4" s="234"/>
      <c r="P4" s="234"/>
      <c r="Q4" s="238"/>
    </row>
    <row r="5" ht="26.25" customHeight="1" spans="1:17">
      <c r="A5" s="10"/>
      <c r="B5" s="227"/>
      <c r="C5" s="227"/>
      <c r="D5" s="227" t="s">
        <v>29</v>
      </c>
      <c r="E5" s="227" t="s">
        <v>51</v>
      </c>
      <c r="F5" s="227" t="s">
        <v>29</v>
      </c>
      <c r="G5" s="228" t="s">
        <v>51</v>
      </c>
      <c r="H5" s="227"/>
      <c r="I5" s="227"/>
      <c r="J5" s="227"/>
      <c r="K5" s="228"/>
      <c r="L5" s="227" t="s">
        <v>31</v>
      </c>
      <c r="M5" s="235" t="s">
        <v>52</v>
      </c>
      <c r="N5" s="235" t="s">
        <v>53</v>
      </c>
      <c r="O5" s="235" t="s">
        <v>54</v>
      </c>
      <c r="P5" s="235" t="s">
        <v>55</v>
      </c>
      <c r="Q5" s="235" t="s">
        <v>56</v>
      </c>
    </row>
    <row r="6" ht="16.5" customHeight="1" spans="1:17">
      <c r="A6" s="10">
        <v>1</v>
      </c>
      <c r="B6" s="227">
        <v>2</v>
      </c>
      <c r="C6" s="227">
        <v>3</v>
      </c>
      <c r="D6" s="227">
        <v>4</v>
      </c>
      <c r="E6" s="229">
        <v>5</v>
      </c>
      <c r="F6" s="230">
        <v>6</v>
      </c>
      <c r="G6" s="229">
        <v>7</v>
      </c>
      <c r="H6" s="230">
        <v>8</v>
      </c>
      <c r="I6" s="229">
        <v>9</v>
      </c>
      <c r="J6" s="229">
        <v>10</v>
      </c>
      <c r="K6" s="229">
        <v>11</v>
      </c>
      <c r="L6" s="229">
        <v>12</v>
      </c>
      <c r="M6" s="236">
        <v>13</v>
      </c>
      <c r="N6" s="237">
        <v>14</v>
      </c>
      <c r="O6" s="237">
        <v>15</v>
      </c>
      <c r="P6" s="237">
        <v>16</v>
      </c>
      <c r="Q6" s="237">
        <v>17</v>
      </c>
    </row>
    <row r="7" ht="19.5" customHeight="1" spans="1:17">
      <c r="A7" s="13" t="s">
        <v>57</v>
      </c>
      <c r="B7" s="13" t="s">
        <v>58</v>
      </c>
      <c r="C7" s="15">
        <v>3854.158906</v>
      </c>
      <c r="D7" s="15">
        <v>3808.158906</v>
      </c>
      <c r="E7" s="15">
        <v>3808.158906</v>
      </c>
      <c r="F7" s="15">
        <v>46</v>
      </c>
      <c r="G7" s="15"/>
      <c r="H7" s="15">
        <v>3808.158906</v>
      </c>
      <c r="I7" s="15"/>
      <c r="J7" s="15"/>
      <c r="K7" s="15"/>
      <c r="L7" s="15">
        <v>46</v>
      </c>
      <c r="M7" s="15"/>
      <c r="N7" s="15"/>
      <c r="O7" s="15"/>
      <c r="P7" s="15"/>
      <c r="Q7" s="15">
        <v>46</v>
      </c>
    </row>
    <row r="8" ht="19.5" customHeight="1" spans="1:17">
      <c r="A8" s="166" t="s">
        <v>59</v>
      </c>
      <c r="B8" s="166" t="s">
        <v>60</v>
      </c>
      <c r="C8" s="15">
        <v>3854.158906</v>
      </c>
      <c r="D8" s="15">
        <v>3808.158906</v>
      </c>
      <c r="E8" s="15">
        <v>3808.158906</v>
      </c>
      <c r="F8" s="15">
        <v>46</v>
      </c>
      <c r="G8" s="15"/>
      <c r="H8" s="15">
        <v>3808.158906</v>
      </c>
      <c r="I8" s="15"/>
      <c r="J8" s="15"/>
      <c r="K8" s="15"/>
      <c r="L8" s="15">
        <v>46</v>
      </c>
      <c r="M8" s="15"/>
      <c r="N8" s="15"/>
      <c r="O8" s="15"/>
      <c r="P8" s="15"/>
      <c r="Q8" s="15">
        <v>46</v>
      </c>
    </row>
    <row r="9" ht="19.5" customHeight="1" spans="1:17">
      <c r="A9" s="210" t="s">
        <v>61</v>
      </c>
      <c r="B9" s="210" t="s">
        <v>62</v>
      </c>
      <c r="C9" s="15">
        <v>199.088898</v>
      </c>
      <c r="D9" s="15">
        <v>199.088898</v>
      </c>
      <c r="E9" s="15">
        <v>199.088898</v>
      </c>
      <c r="F9" s="15"/>
      <c r="G9" s="15"/>
      <c r="H9" s="15">
        <v>199.088898</v>
      </c>
      <c r="I9" s="15"/>
      <c r="J9" s="15"/>
      <c r="K9" s="15"/>
      <c r="L9" s="15"/>
      <c r="M9" s="15"/>
      <c r="N9" s="15"/>
      <c r="O9" s="15"/>
      <c r="P9" s="15"/>
      <c r="Q9" s="15"/>
    </row>
    <row r="10" ht="19.5" customHeight="1" spans="1:17">
      <c r="A10" s="210" t="s">
        <v>63</v>
      </c>
      <c r="B10" s="210" t="s">
        <v>64</v>
      </c>
      <c r="C10" s="15">
        <v>3655.070008</v>
      </c>
      <c r="D10" s="15">
        <v>3609.070008</v>
      </c>
      <c r="E10" s="15">
        <v>3609.070008</v>
      </c>
      <c r="F10" s="15">
        <v>46</v>
      </c>
      <c r="G10" s="15"/>
      <c r="H10" s="15">
        <v>3609.070008</v>
      </c>
      <c r="I10" s="15"/>
      <c r="J10" s="15"/>
      <c r="K10" s="15"/>
      <c r="L10" s="15">
        <v>46</v>
      </c>
      <c r="M10" s="15"/>
      <c r="N10" s="15"/>
      <c r="O10" s="15"/>
      <c r="P10" s="15"/>
      <c r="Q10" s="15">
        <v>46</v>
      </c>
    </row>
    <row r="11" ht="19.5" customHeight="1" spans="1:17">
      <c r="A11" s="13" t="s">
        <v>65</v>
      </c>
      <c r="B11" s="13" t="s">
        <v>66</v>
      </c>
      <c r="C11" s="15">
        <v>1214.838979</v>
      </c>
      <c r="D11" s="15">
        <v>1214.838979</v>
      </c>
      <c r="E11" s="15">
        <v>1214.838979</v>
      </c>
      <c r="F11" s="15"/>
      <c r="G11" s="15"/>
      <c r="H11" s="15">
        <v>1214.838979</v>
      </c>
      <c r="I11" s="15"/>
      <c r="J11" s="15"/>
      <c r="K11" s="15"/>
      <c r="L11" s="15"/>
      <c r="M11" s="15"/>
      <c r="N11" s="15"/>
      <c r="O11" s="15"/>
      <c r="P11" s="15"/>
      <c r="Q11" s="15"/>
    </row>
    <row r="12" ht="19.5" customHeight="1" spans="1:17">
      <c r="A12" s="166" t="s">
        <v>67</v>
      </c>
      <c r="B12" s="166" t="s">
        <v>68</v>
      </c>
      <c r="C12" s="15">
        <v>1187.618579</v>
      </c>
      <c r="D12" s="15">
        <v>1187.618579</v>
      </c>
      <c r="E12" s="15">
        <v>1187.618579</v>
      </c>
      <c r="F12" s="15"/>
      <c r="G12" s="15"/>
      <c r="H12" s="15">
        <v>1187.618579</v>
      </c>
      <c r="I12" s="15"/>
      <c r="J12" s="15"/>
      <c r="K12" s="15"/>
      <c r="L12" s="15"/>
      <c r="M12" s="15"/>
      <c r="N12" s="15"/>
      <c r="O12" s="15"/>
      <c r="P12" s="15"/>
      <c r="Q12" s="15"/>
    </row>
    <row r="13" ht="19.5" customHeight="1" spans="1:17">
      <c r="A13" s="210" t="s">
        <v>69</v>
      </c>
      <c r="B13" s="210" t="s">
        <v>70</v>
      </c>
      <c r="C13" s="15">
        <v>330.0328</v>
      </c>
      <c r="D13" s="15">
        <v>330.0328</v>
      </c>
      <c r="E13" s="15">
        <v>330.0328</v>
      </c>
      <c r="F13" s="15"/>
      <c r="G13" s="15"/>
      <c r="H13" s="15">
        <v>330.0328</v>
      </c>
      <c r="I13" s="15"/>
      <c r="J13" s="15"/>
      <c r="K13" s="15"/>
      <c r="L13" s="15"/>
      <c r="M13" s="15"/>
      <c r="N13" s="15"/>
      <c r="O13" s="15"/>
      <c r="P13" s="15"/>
      <c r="Q13" s="15"/>
    </row>
    <row r="14" ht="19.5" customHeight="1" spans="1:17">
      <c r="A14" s="210" t="s">
        <v>71</v>
      </c>
      <c r="B14" s="210" t="s">
        <v>72</v>
      </c>
      <c r="C14" s="15">
        <v>571.723853</v>
      </c>
      <c r="D14" s="15">
        <v>571.723853</v>
      </c>
      <c r="E14" s="15">
        <v>571.723853</v>
      </c>
      <c r="F14" s="15"/>
      <c r="G14" s="15"/>
      <c r="H14" s="15">
        <v>571.723853</v>
      </c>
      <c r="I14" s="15"/>
      <c r="J14" s="15"/>
      <c r="K14" s="15"/>
      <c r="L14" s="15"/>
      <c r="M14" s="15"/>
      <c r="N14" s="15"/>
      <c r="O14" s="15"/>
      <c r="P14" s="15"/>
      <c r="Q14" s="15"/>
    </row>
    <row r="15" ht="19.5" customHeight="1" spans="1:17">
      <c r="A15" s="210" t="s">
        <v>73</v>
      </c>
      <c r="B15" s="210" t="s">
        <v>74</v>
      </c>
      <c r="C15" s="15">
        <v>285.861926</v>
      </c>
      <c r="D15" s="15">
        <v>285.861926</v>
      </c>
      <c r="E15" s="15">
        <v>285.861926</v>
      </c>
      <c r="F15" s="15"/>
      <c r="G15" s="15"/>
      <c r="H15" s="15">
        <v>285.861926</v>
      </c>
      <c r="I15" s="15"/>
      <c r="J15" s="15"/>
      <c r="K15" s="15"/>
      <c r="L15" s="15"/>
      <c r="M15" s="15"/>
      <c r="N15" s="15"/>
      <c r="O15" s="15"/>
      <c r="P15" s="15"/>
      <c r="Q15" s="15"/>
    </row>
    <row r="16" ht="19.5" customHeight="1" spans="1:17">
      <c r="A16" s="166" t="s">
        <v>75</v>
      </c>
      <c r="B16" s="166" t="s">
        <v>76</v>
      </c>
      <c r="C16" s="15">
        <v>27.2204</v>
      </c>
      <c r="D16" s="15">
        <v>27.2204</v>
      </c>
      <c r="E16" s="15">
        <v>27.2204</v>
      </c>
      <c r="F16" s="15"/>
      <c r="G16" s="15"/>
      <c r="H16" s="15">
        <v>27.2204</v>
      </c>
      <c r="I16" s="15"/>
      <c r="J16" s="15"/>
      <c r="K16" s="15"/>
      <c r="L16" s="15"/>
      <c r="M16" s="15"/>
      <c r="N16" s="15"/>
      <c r="O16" s="15"/>
      <c r="P16" s="15"/>
      <c r="Q16" s="15"/>
    </row>
    <row r="17" ht="19.5" customHeight="1" spans="1:17">
      <c r="A17" s="210" t="s">
        <v>77</v>
      </c>
      <c r="B17" s="210" t="s">
        <v>78</v>
      </c>
      <c r="C17" s="15">
        <v>27.2204</v>
      </c>
      <c r="D17" s="15">
        <v>27.2204</v>
      </c>
      <c r="E17" s="15">
        <v>27.2204</v>
      </c>
      <c r="F17" s="15"/>
      <c r="G17" s="15"/>
      <c r="H17" s="15">
        <v>27.2204</v>
      </c>
      <c r="I17" s="15"/>
      <c r="J17" s="15"/>
      <c r="K17" s="15"/>
      <c r="L17" s="15"/>
      <c r="M17" s="15"/>
      <c r="N17" s="15"/>
      <c r="O17" s="15"/>
      <c r="P17" s="15"/>
      <c r="Q17" s="15"/>
    </row>
    <row r="18" ht="19.5" customHeight="1" spans="1:17">
      <c r="A18" s="13" t="s">
        <v>79</v>
      </c>
      <c r="B18" s="13" t="s">
        <v>80</v>
      </c>
      <c r="C18" s="15">
        <v>154.099792</v>
      </c>
      <c r="D18" s="15">
        <v>154.099792</v>
      </c>
      <c r="E18" s="15">
        <v>154.099792</v>
      </c>
      <c r="F18" s="15"/>
      <c r="G18" s="15"/>
      <c r="H18" s="15">
        <v>154.099792</v>
      </c>
      <c r="I18" s="15"/>
      <c r="J18" s="15"/>
      <c r="K18" s="15"/>
      <c r="L18" s="15"/>
      <c r="M18" s="15"/>
      <c r="N18" s="15"/>
      <c r="O18" s="15"/>
      <c r="P18" s="15"/>
      <c r="Q18" s="15"/>
    </row>
    <row r="19" ht="19.5" customHeight="1" spans="1:17">
      <c r="A19" s="166" t="s">
        <v>81</v>
      </c>
      <c r="B19" s="166" t="s">
        <v>82</v>
      </c>
      <c r="C19" s="15">
        <v>154.099792</v>
      </c>
      <c r="D19" s="15">
        <v>154.099792</v>
      </c>
      <c r="E19" s="15">
        <v>154.099792</v>
      </c>
      <c r="F19" s="15"/>
      <c r="G19" s="15"/>
      <c r="H19" s="15">
        <v>154.099792</v>
      </c>
      <c r="I19" s="15"/>
      <c r="J19" s="15"/>
      <c r="K19" s="15"/>
      <c r="L19" s="15"/>
      <c r="M19" s="15"/>
      <c r="N19" s="15"/>
      <c r="O19" s="15"/>
      <c r="P19" s="15"/>
      <c r="Q19" s="15"/>
    </row>
    <row r="20" ht="19.5" customHeight="1" spans="1:17">
      <c r="A20" s="210" t="s">
        <v>83</v>
      </c>
      <c r="B20" s="210" t="s">
        <v>84</v>
      </c>
      <c r="C20" s="15">
        <v>150.667019</v>
      </c>
      <c r="D20" s="15">
        <v>150.667019</v>
      </c>
      <c r="E20" s="15">
        <v>150.667019</v>
      </c>
      <c r="F20" s="15"/>
      <c r="G20" s="15"/>
      <c r="H20" s="15">
        <v>150.667019</v>
      </c>
      <c r="I20" s="15"/>
      <c r="J20" s="15"/>
      <c r="K20" s="15"/>
      <c r="L20" s="15"/>
      <c r="M20" s="15"/>
      <c r="N20" s="15"/>
      <c r="O20" s="15"/>
      <c r="P20" s="15"/>
      <c r="Q20" s="15"/>
    </row>
    <row r="21" ht="19.5" customHeight="1" spans="1:17">
      <c r="A21" s="210" t="s">
        <v>85</v>
      </c>
      <c r="B21" s="210" t="s">
        <v>86</v>
      </c>
      <c r="C21" s="15">
        <v>3.432773</v>
      </c>
      <c r="D21" s="15">
        <v>3.432773</v>
      </c>
      <c r="E21" s="15">
        <v>3.432773</v>
      </c>
      <c r="F21" s="15"/>
      <c r="G21" s="15"/>
      <c r="H21" s="15">
        <v>3.432773</v>
      </c>
      <c r="I21" s="15"/>
      <c r="J21" s="15"/>
      <c r="K21" s="15"/>
      <c r="L21" s="15"/>
      <c r="M21" s="15"/>
      <c r="N21" s="15"/>
      <c r="O21" s="15"/>
      <c r="P21" s="15"/>
      <c r="Q21" s="15"/>
    </row>
    <row r="22" ht="19.5" customHeight="1" spans="1:17">
      <c r="A22" s="13" t="s">
        <v>87</v>
      </c>
      <c r="B22" s="13" t="s">
        <v>88</v>
      </c>
      <c r="C22" s="15">
        <v>411.932794</v>
      </c>
      <c r="D22" s="15">
        <v>411.932794</v>
      </c>
      <c r="E22" s="15">
        <v>411.932794</v>
      </c>
      <c r="F22" s="15"/>
      <c r="G22" s="15"/>
      <c r="H22" s="15">
        <v>411.932794</v>
      </c>
      <c r="I22" s="15"/>
      <c r="J22" s="15"/>
      <c r="K22" s="15"/>
      <c r="L22" s="15"/>
      <c r="M22" s="15"/>
      <c r="N22" s="15"/>
      <c r="O22" s="15"/>
      <c r="P22" s="15"/>
      <c r="Q22" s="15"/>
    </row>
    <row r="23" ht="19.5" customHeight="1" spans="1:17">
      <c r="A23" s="166" t="s">
        <v>89</v>
      </c>
      <c r="B23" s="166" t="s">
        <v>90</v>
      </c>
      <c r="C23" s="15">
        <v>411.932794</v>
      </c>
      <c r="D23" s="15">
        <v>411.932794</v>
      </c>
      <c r="E23" s="15">
        <v>411.932794</v>
      </c>
      <c r="F23" s="15"/>
      <c r="G23" s="15"/>
      <c r="H23" s="15">
        <v>411.932794</v>
      </c>
      <c r="I23" s="15"/>
      <c r="J23" s="15"/>
      <c r="K23" s="15"/>
      <c r="L23" s="15"/>
      <c r="M23" s="15"/>
      <c r="N23" s="15"/>
      <c r="O23" s="15"/>
      <c r="P23" s="15"/>
      <c r="Q23" s="15"/>
    </row>
    <row r="24" ht="19.5" customHeight="1" spans="1:17">
      <c r="A24" s="210" t="s">
        <v>91</v>
      </c>
      <c r="B24" s="210" t="s">
        <v>92</v>
      </c>
      <c r="C24" s="15">
        <v>411.932794</v>
      </c>
      <c r="D24" s="15">
        <v>411.932794</v>
      </c>
      <c r="E24" s="15">
        <v>411.932794</v>
      </c>
      <c r="F24" s="15"/>
      <c r="G24" s="15"/>
      <c r="H24" s="15">
        <v>411.932794</v>
      </c>
      <c r="I24" s="15"/>
      <c r="J24" s="15"/>
      <c r="K24" s="15"/>
      <c r="L24" s="15"/>
      <c r="M24" s="15"/>
      <c r="N24" s="15"/>
      <c r="O24" s="15"/>
      <c r="P24" s="15"/>
      <c r="Q24" s="15"/>
    </row>
    <row r="25" ht="17.25" customHeight="1" spans="1:17">
      <c r="A25" s="231" t="s">
        <v>93</v>
      </c>
      <c r="B25" s="232" t="s">
        <v>93</v>
      </c>
      <c r="C25" s="15">
        <v>5635.030471</v>
      </c>
      <c r="D25" s="15">
        <v>5589.030471</v>
      </c>
      <c r="E25" s="15">
        <v>5589.030471</v>
      </c>
      <c r="F25" s="15">
        <v>46</v>
      </c>
      <c r="G25" s="15"/>
      <c r="H25" s="15">
        <v>5589.030471</v>
      </c>
      <c r="I25" s="15"/>
      <c r="J25" s="15"/>
      <c r="K25" s="15"/>
      <c r="L25" s="15">
        <v>46</v>
      </c>
      <c r="M25" s="15"/>
      <c r="N25" s="15"/>
      <c r="O25" s="15"/>
      <c r="P25" s="15"/>
      <c r="Q25" s="15">
        <v>46</v>
      </c>
    </row>
  </sheetData>
  <mergeCells count="13">
    <mergeCell ref="A2:Q2"/>
    <mergeCell ref="A3:N3"/>
    <mergeCell ref="D4:E4"/>
    <mergeCell ref="F4:G4"/>
    <mergeCell ref="L4:Q4"/>
    <mergeCell ref="A25:B25"/>
    <mergeCell ref="A4:A5"/>
    <mergeCell ref="B4:B5"/>
    <mergeCell ref="C4:C5"/>
    <mergeCell ref="H4:H5"/>
    <mergeCell ref="I4:I5"/>
    <mergeCell ref="J4:J5"/>
    <mergeCell ref="K4:K5"/>
  </mergeCells>
  <pageMargins left="0.75" right="0.75" top="1" bottom="1" header="0.5" footer="0.5"/>
  <pageSetup paperSize="9" fitToWidth="0"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D16"/>
  <sheetViews>
    <sheetView showZeros="0" workbookViewId="0">
      <selection activeCell="M9" sqref="M9"/>
    </sheetView>
  </sheetViews>
  <sheetFormatPr defaultColWidth="9.125" defaultRowHeight="14.25" customHeight="1" outlineLevelCol="3"/>
  <cols>
    <col min="1" max="1" width="27.5" customWidth="1"/>
    <col min="2" max="2" width="34.125" customWidth="1"/>
    <col min="3" max="3" width="32.875" customWidth="1"/>
    <col min="4" max="4" width="32.5" customWidth="1"/>
  </cols>
  <sheetData>
    <row r="1" customHeight="1" spans="1:4">
      <c r="A1" s="201"/>
      <c r="C1" s="213"/>
      <c r="D1" s="154" t="s">
        <v>94</v>
      </c>
    </row>
    <row r="2" ht="31.5" customHeight="1" spans="1:4">
      <c r="A2" s="49" t="s">
        <v>95</v>
      </c>
      <c r="B2" s="214"/>
      <c r="C2" s="213"/>
      <c r="D2" s="214"/>
    </row>
    <row r="3" ht="17.25" customHeight="1" spans="1:4">
      <c r="A3" s="116" t="str">
        <f>"单位名称："&amp;"罗平县腊山街道中心学校"</f>
        <v>单位名称：罗平县腊山街道中心学校</v>
      </c>
      <c r="B3" s="215"/>
      <c r="C3" s="213"/>
      <c r="D3" s="278" t="s">
        <v>2</v>
      </c>
    </row>
    <row r="4" ht="19.5" customHeight="1" spans="1:4">
      <c r="A4" s="10" t="s">
        <v>3</v>
      </c>
      <c r="B4" s="10"/>
      <c r="C4" s="216" t="s">
        <v>4</v>
      </c>
      <c r="D4" s="184"/>
    </row>
    <row r="5" ht="21.75" customHeight="1" spans="1:4">
      <c r="A5" s="10" t="s">
        <v>5</v>
      </c>
      <c r="B5" s="217" t="s">
        <v>6</v>
      </c>
      <c r="C5" s="218" t="s">
        <v>96</v>
      </c>
      <c r="D5" s="217" t="s">
        <v>6</v>
      </c>
    </row>
    <row r="6" ht="17.25" customHeight="1" spans="1:4">
      <c r="A6" s="10"/>
      <c r="B6" s="219"/>
      <c r="C6" s="218"/>
      <c r="D6" s="219"/>
    </row>
    <row r="7" ht="17.25" customHeight="1" spans="1:4">
      <c r="A7" s="13" t="s">
        <v>97</v>
      </c>
      <c r="B7" s="15">
        <v>5589.030471</v>
      </c>
      <c r="C7" s="13" t="s">
        <v>98</v>
      </c>
      <c r="D7" s="15">
        <v>5589.030471</v>
      </c>
    </row>
    <row r="8" ht="17.25" customHeight="1" spans="1:4">
      <c r="A8" s="13" t="s">
        <v>99</v>
      </c>
      <c r="B8" s="15">
        <v>5589.030471</v>
      </c>
      <c r="C8" s="13" t="str">
        <f>"(一)"&amp;"教育支出"</f>
        <v>(一)教育支出</v>
      </c>
      <c r="D8" s="15">
        <v>3808.158906</v>
      </c>
    </row>
    <row r="9" ht="17.25" customHeight="1" spans="1:4">
      <c r="A9" s="13" t="s">
        <v>100</v>
      </c>
      <c r="B9" s="15"/>
      <c r="C9" s="13" t="str">
        <f>"(二)"&amp;"社会保障和就业支出"</f>
        <v>(二)社会保障和就业支出</v>
      </c>
      <c r="D9" s="15">
        <v>1214.838979</v>
      </c>
    </row>
    <row r="10" ht="17.25" customHeight="1" spans="1:4">
      <c r="A10" s="13" t="s">
        <v>101</v>
      </c>
      <c r="B10" s="15"/>
      <c r="C10" s="13" t="str">
        <f>"(三)"&amp;"卫生健康支出"</f>
        <v>(三)卫生健康支出</v>
      </c>
      <c r="D10" s="15">
        <v>154.099792</v>
      </c>
    </row>
    <row r="11" ht="17.25" customHeight="1" spans="1:4">
      <c r="A11" s="13" t="s">
        <v>102</v>
      </c>
      <c r="B11" s="15"/>
      <c r="C11" s="13" t="str">
        <f>"(四)"&amp;"住房保障支出"</f>
        <v>(四)住房保障支出</v>
      </c>
      <c r="D11" s="15">
        <v>411.932794</v>
      </c>
    </row>
    <row r="12" ht="17.25" customHeight="1" spans="1:4">
      <c r="A12" s="13" t="s">
        <v>99</v>
      </c>
      <c r="B12" s="15"/>
      <c r="C12" s="13"/>
      <c r="D12" s="15"/>
    </row>
    <row r="13" ht="17.25" customHeight="1" spans="1:4">
      <c r="A13" s="13" t="s">
        <v>100</v>
      </c>
      <c r="B13" s="15"/>
      <c r="C13" s="13"/>
      <c r="D13" s="15"/>
    </row>
    <row r="14" ht="17.25" customHeight="1" spans="1:4">
      <c r="A14" s="13" t="s">
        <v>101</v>
      </c>
      <c r="B14" s="15"/>
      <c r="C14" s="13"/>
      <c r="D14" s="15"/>
    </row>
    <row r="15" customHeight="1" spans="1:4">
      <c r="A15" s="13"/>
      <c r="B15" s="15"/>
      <c r="C15" s="13" t="s">
        <v>103</v>
      </c>
      <c r="D15" s="15"/>
    </row>
    <row r="16" ht="17.25" customHeight="1" spans="1:4">
      <c r="A16" s="218" t="s">
        <v>104</v>
      </c>
      <c r="B16" s="15">
        <v>5589.030471</v>
      </c>
      <c r="C16" s="218" t="s">
        <v>23</v>
      </c>
      <c r="D16" s="15">
        <v>5589.030471</v>
      </c>
    </row>
  </sheetData>
  <mergeCells count="8">
    <mergeCell ref="A2:D2"/>
    <mergeCell ref="A3:B3"/>
    <mergeCell ref="A4:B4"/>
    <mergeCell ref="C4:D4"/>
    <mergeCell ref="A5:A6"/>
    <mergeCell ref="B5:B6"/>
    <mergeCell ref="C5:C6"/>
    <mergeCell ref="D5:D6"/>
  </mergeCells>
  <pageMargins left="0.75" right="0.75" top="1" bottom="1" header="0.5" footer="0.5"/>
  <pageSetup paperSize="9" fitToWidth="0"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G25"/>
  <sheetViews>
    <sheetView showZeros="0" workbookViewId="0">
      <selection activeCell="M9" sqref="M9"/>
    </sheetView>
  </sheetViews>
  <sheetFormatPr defaultColWidth="9.125" defaultRowHeight="14.25" customHeight="1" outlineLevelCol="6"/>
  <cols>
    <col min="1" max="1" width="13.875" customWidth="1"/>
    <col min="2" max="2" width="34.625" customWidth="1"/>
    <col min="3" max="4" width="7.5" customWidth="1"/>
    <col min="5" max="7" width="9" customWidth="1"/>
  </cols>
  <sheetData>
    <row r="1" customHeight="1" spans="4:7">
      <c r="D1" s="205"/>
      <c r="F1" s="54"/>
      <c r="G1" s="40" t="s">
        <v>105</v>
      </c>
    </row>
    <row r="2" ht="39" customHeight="1" spans="1:7">
      <c r="A2" s="115" t="s">
        <v>106</v>
      </c>
      <c r="B2" s="115"/>
      <c r="C2" s="115"/>
      <c r="D2" s="115"/>
      <c r="E2" s="115"/>
      <c r="F2" s="115"/>
      <c r="G2" s="115"/>
    </row>
    <row r="3" ht="18" customHeight="1" spans="1:7">
      <c r="A3" s="4" t="str">
        <f>"单位名称："&amp;"罗平县腊山街道中心学校"</f>
        <v>单位名称：罗平县腊山街道中心学校</v>
      </c>
      <c r="F3" s="111"/>
      <c r="G3" s="278" t="s">
        <v>2</v>
      </c>
    </row>
    <row r="4" ht="20.25" customHeight="1" spans="1:7">
      <c r="A4" s="206" t="s">
        <v>107</v>
      </c>
      <c r="B4" s="207"/>
      <c r="C4" s="127" t="s">
        <v>29</v>
      </c>
      <c r="D4" s="208" t="s">
        <v>48</v>
      </c>
      <c r="E4" s="10"/>
      <c r="F4" s="10"/>
      <c r="G4" s="10" t="s">
        <v>49</v>
      </c>
    </row>
    <row r="5" ht="20.25" customHeight="1" spans="1:7">
      <c r="A5" s="209" t="s">
        <v>46</v>
      </c>
      <c r="B5" s="209" t="s">
        <v>47</v>
      </c>
      <c r="C5" s="10"/>
      <c r="D5" s="64" t="s">
        <v>31</v>
      </c>
      <c r="E5" s="64" t="s">
        <v>108</v>
      </c>
      <c r="F5" s="64" t="s">
        <v>109</v>
      </c>
      <c r="G5" s="10"/>
    </row>
    <row r="6" ht="13.5" customHeight="1" spans="1:7">
      <c r="A6" s="209" t="s">
        <v>110</v>
      </c>
      <c r="B6" s="209" t="s">
        <v>111</v>
      </c>
      <c r="C6" s="209" t="s">
        <v>112</v>
      </c>
      <c r="D6" s="121" t="s">
        <v>113</v>
      </c>
      <c r="E6" s="121" t="s">
        <v>114</v>
      </c>
      <c r="F6" s="121" t="s">
        <v>115</v>
      </c>
      <c r="G6" s="174">
        <v>7</v>
      </c>
    </row>
    <row r="7" ht="18" customHeight="1" spans="1:7">
      <c r="A7" s="13" t="s">
        <v>57</v>
      </c>
      <c r="B7" s="13" t="s">
        <v>58</v>
      </c>
      <c r="C7" s="15">
        <v>3808.158906</v>
      </c>
      <c r="D7" s="15">
        <v>3808.158906</v>
      </c>
      <c r="E7" s="15">
        <v>3697.3532</v>
      </c>
      <c r="F7" s="15">
        <v>110.805706</v>
      </c>
      <c r="G7" s="15"/>
    </row>
    <row r="8" ht="18" customHeight="1" spans="1:7">
      <c r="A8" s="166" t="s">
        <v>59</v>
      </c>
      <c r="B8" s="166" t="s">
        <v>60</v>
      </c>
      <c r="C8" s="15">
        <v>3808.158906</v>
      </c>
      <c r="D8" s="15">
        <v>3808.158906</v>
      </c>
      <c r="E8" s="15">
        <v>3697.3532</v>
      </c>
      <c r="F8" s="15">
        <v>110.805706</v>
      </c>
      <c r="G8" s="15"/>
    </row>
    <row r="9" ht="18" customHeight="1" spans="1:7">
      <c r="A9" s="210" t="s">
        <v>61</v>
      </c>
      <c r="B9" s="210" t="s">
        <v>62</v>
      </c>
      <c r="C9" s="15">
        <v>199.088898</v>
      </c>
      <c r="D9" s="15">
        <v>199.088898</v>
      </c>
      <c r="E9" s="15">
        <v>193.4211</v>
      </c>
      <c r="F9" s="15">
        <v>5.667798</v>
      </c>
      <c r="G9" s="15"/>
    </row>
    <row r="10" ht="18" customHeight="1" spans="1:7">
      <c r="A10" s="210" t="s">
        <v>63</v>
      </c>
      <c r="B10" s="210" t="s">
        <v>64</v>
      </c>
      <c r="C10" s="15">
        <v>3609.070008</v>
      </c>
      <c r="D10" s="15">
        <v>3609.070008</v>
      </c>
      <c r="E10" s="15">
        <v>3503.9321</v>
      </c>
      <c r="F10" s="15">
        <v>105.137908</v>
      </c>
      <c r="G10" s="15"/>
    </row>
    <row r="11" ht="18" customHeight="1" spans="1:7">
      <c r="A11" s="13" t="s">
        <v>65</v>
      </c>
      <c r="B11" s="13" t="s">
        <v>66</v>
      </c>
      <c r="C11" s="15">
        <v>1214.838979</v>
      </c>
      <c r="D11" s="15">
        <v>1214.838979</v>
      </c>
      <c r="E11" s="15">
        <v>1209.278979</v>
      </c>
      <c r="F11" s="15">
        <v>5.56</v>
      </c>
      <c r="G11" s="15"/>
    </row>
    <row r="12" ht="18" customHeight="1" spans="1:7">
      <c r="A12" s="166" t="s">
        <v>67</v>
      </c>
      <c r="B12" s="166" t="s">
        <v>68</v>
      </c>
      <c r="C12" s="15">
        <v>1187.618579</v>
      </c>
      <c r="D12" s="15">
        <v>1187.618579</v>
      </c>
      <c r="E12" s="15">
        <v>1182.058579</v>
      </c>
      <c r="F12" s="15">
        <v>5.56</v>
      </c>
      <c r="G12" s="15"/>
    </row>
    <row r="13" ht="18" customHeight="1" spans="1:7">
      <c r="A13" s="210" t="s">
        <v>69</v>
      </c>
      <c r="B13" s="210" t="s">
        <v>70</v>
      </c>
      <c r="C13" s="15">
        <v>330.0328</v>
      </c>
      <c r="D13" s="15">
        <v>330.0328</v>
      </c>
      <c r="E13" s="15">
        <v>324.4728</v>
      </c>
      <c r="F13" s="15">
        <v>5.56</v>
      </c>
      <c r="G13" s="15"/>
    </row>
    <row r="14" ht="18" customHeight="1" spans="1:7">
      <c r="A14" s="210" t="s">
        <v>71</v>
      </c>
      <c r="B14" s="210" t="s">
        <v>72</v>
      </c>
      <c r="C14" s="15">
        <v>571.723853</v>
      </c>
      <c r="D14" s="15">
        <v>571.723853</v>
      </c>
      <c r="E14" s="15">
        <v>571.723853</v>
      </c>
      <c r="F14" s="15"/>
      <c r="G14" s="15"/>
    </row>
    <row r="15" ht="18" customHeight="1" spans="1:7">
      <c r="A15" s="210" t="s">
        <v>73</v>
      </c>
      <c r="B15" s="210" t="s">
        <v>74</v>
      </c>
      <c r="C15" s="15">
        <v>285.861926</v>
      </c>
      <c r="D15" s="15">
        <v>285.861926</v>
      </c>
      <c r="E15" s="15">
        <v>285.861926</v>
      </c>
      <c r="F15" s="15"/>
      <c r="G15" s="15"/>
    </row>
    <row r="16" ht="18" customHeight="1" spans="1:7">
      <c r="A16" s="166" t="s">
        <v>75</v>
      </c>
      <c r="B16" s="166" t="s">
        <v>76</v>
      </c>
      <c r="C16" s="15">
        <v>27.2204</v>
      </c>
      <c r="D16" s="15">
        <v>27.2204</v>
      </c>
      <c r="E16" s="15">
        <v>27.2204</v>
      </c>
      <c r="F16" s="15"/>
      <c r="G16" s="15"/>
    </row>
    <row r="17" ht="18" customHeight="1" spans="1:7">
      <c r="A17" s="210" t="s">
        <v>77</v>
      </c>
      <c r="B17" s="210" t="s">
        <v>78</v>
      </c>
      <c r="C17" s="15">
        <v>27.2204</v>
      </c>
      <c r="D17" s="15">
        <v>27.2204</v>
      </c>
      <c r="E17" s="15">
        <v>27.2204</v>
      </c>
      <c r="F17" s="15"/>
      <c r="G17" s="15"/>
    </row>
    <row r="18" ht="18" customHeight="1" spans="1:7">
      <c r="A18" s="13" t="s">
        <v>79</v>
      </c>
      <c r="B18" s="13" t="s">
        <v>80</v>
      </c>
      <c r="C18" s="15">
        <v>154.099792</v>
      </c>
      <c r="D18" s="15">
        <v>154.099792</v>
      </c>
      <c r="E18" s="15">
        <v>154.099792</v>
      </c>
      <c r="F18" s="15"/>
      <c r="G18" s="15"/>
    </row>
    <row r="19" ht="18" customHeight="1" spans="1:7">
      <c r="A19" s="166" t="s">
        <v>81</v>
      </c>
      <c r="B19" s="166" t="s">
        <v>82</v>
      </c>
      <c r="C19" s="15">
        <v>154.099792</v>
      </c>
      <c r="D19" s="15">
        <v>154.099792</v>
      </c>
      <c r="E19" s="15">
        <v>154.099792</v>
      </c>
      <c r="F19" s="15"/>
      <c r="G19" s="15"/>
    </row>
    <row r="20" ht="18" customHeight="1" spans="1:7">
      <c r="A20" s="210" t="s">
        <v>83</v>
      </c>
      <c r="B20" s="210" t="s">
        <v>84</v>
      </c>
      <c r="C20" s="15">
        <v>150.667019</v>
      </c>
      <c r="D20" s="15">
        <v>150.667019</v>
      </c>
      <c r="E20" s="15">
        <v>150.667019</v>
      </c>
      <c r="F20" s="15"/>
      <c r="G20" s="15"/>
    </row>
    <row r="21" ht="18" customHeight="1" spans="1:7">
      <c r="A21" s="210" t="s">
        <v>85</v>
      </c>
      <c r="B21" s="210" t="s">
        <v>86</v>
      </c>
      <c r="C21" s="15">
        <v>3.432773</v>
      </c>
      <c r="D21" s="15">
        <v>3.432773</v>
      </c>
      <c r="E21" s="15">
        <v>3.432773</v>
      </c>
      <c r="F21" s="15"/>
      <c r="G21" s="15"/>
    </row>
    <row r="22" ht="18" customHeight="1" spans="1:7">
      <c r="A22" s="13" t="s">
        <v>87</v>
      </c>
      <c r="B22" s="13" t="s">
        <v>88</v>
      </c>
      <c r="C22" s="15">
        <v>411.932794</v>
      </c>
      <c r="D22" s="15">
        <v>411.932794</v>
      </c>
      <c r="E22" s="15">
        <v>411.932794</v>
      </c>
      <c r="F22" s="15"/>
      <c r="G22" s="15"/>
    </row>
    <row r="23" ht="18" customHeight="1" spans="1:7">
      <c r="A23" s="166" t="s">
        <v>89</v>
      </c>
      <c r="B23" s="166" t="s">
        <v>90</v>
      </c>
      <c r="C23" s="15">
        <v>411.932794</v>
      </c>
      <c r="D23" s="15">
        <v>411.932794</v>
      </c>
      <c r="E23" s="15">
        <v>411.932794</v>
      </c>
      <c r="F23" s="15"/>
      <c r="G23" s="15"/>
    </row>
    <row r="24" ht="18" customHeight="1" spans="1:7">
      <c r="A24" s="210" t="s">
        <v>91</v>
      </c>
      <c r="B24" s="210" t="s">
        <v>92</v>
      </c>
      <c r="C24" s="15">
        <v>411.932794</v>
      </c>
      <c r="D24" s="15">
        <v>411.932794</v>
      </c>
      <c r="E24" s="15">
        <v>411.932794</v>
      </c>
      <c r="F24" s="15"/>
      <c r="G24" s="15"/>
    </row>
    <row r="25" ht="18" customHeight="1" spans="1:7">
      <c r="A25" s="211" t="s">
        <v>93</v>
      </c>
      <c r="B25" s="212" t="s">
        <v>93</v>
      </c>
      <c r="C25" s="15">
        <v>5589.030471</v>
      </c>
      <c r="D25" s="15">
        <v>5589.030471</v>
      </c>
      <c r="E25" s="15">
        <v>5472.664765</v>
      </c>
      <c r="F25" s="15">
        <v>116.365706</v>
      </c>
      <c r="G25" s="15"/>
    </row>
  </sheetData>
  <mergeCells count="7">
    <mergeCell ref="A2:G2"/>
    <mergeCell ref="A3:E3"/>
    <mergeCell ref="A4:B4"/>
    <mergeCell ref="D4:F4"/>
    <mergeCell ref="A25:B25"/>
    <mergeCell ref="C4:C5"/>
    <mergeCell ref="G4:G5"/>
  </mergeCells>
  <pageMargins left="0.75" right="0.75" top="1" bottom="1" header="0.5" footer="0.5"/>
  <pageSetup paperSize="9" fitToWidth="0"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Z31"/>
  <sheetViews>
    <sheetView showGridLines="0" showZeros="0" workbookViewId="0">
      <selection activeCell="Q5" sqref="Q5:Q6"/>
    </sheetView>
  </sheetViews>
  <sheetFormatPr defaultColWidth="9.125" defaultRowHeight="14.25" customHeight="1"/>
  <cols>
    <col min="1" max="1" width="5.875" customWidth="1"/>
    <col min="2" max="2" width="7.125" customWidth="1"/>
    <col min="3" max="3" width="20" customWidth="1"/>
    <col min="4" max="5" width="7.5" customWidth="1"/>
    <col min="6" max="7" width="8.5" customWidth="1"/>
    <col min="8" max="8" width="5" customWidth="1"/>
    <col min="9" max="10" width="8.5" customWidth="1"/>
    <col min="11" max="11" width="5" customWidth="1"/>
    <col min="12" max="13" width="8.5" customWidth="1"/>
    <col min="14" max="14" width="3.75" customWidth="1"/>
    <col min="15" max="15" width="6.375" customWidth="1"/>
    <col min="16" max="16" width="31.5" customWidth="1"/>
    <col min="17" max="18" width="7.5" customWidth="1"/>
    <col min="19" max="20" width="8.5" customWidth="1"/>
    <col min="21" max="21" width="5" customWidth="1"/>
    <col min="22" max="23" width="8.5" customWidth="1"/>
    <col min="24" max="24" width="5" customWidth="1"/>
    <col min="25" max="25" width="8.5" customWidth="1"/>
    <col min="26" max="26" width="9.625" customWidth="1"/>
  </cols>
  <sheetData>
    <row r="1" ht="12" customHeight="1" spans="1:26">
      <c r="A1" s="181"/>
      <c r="D1" s="68"/>
      <c r="K1" s="68"/>
      <c r="L1" s="68"/>
      <c r="M1" s="68"/>
      <c r="Q1" s="68"/>
      <c r="W1" s="54"/>
      <c r="X1" s="54"/>
      <c r="Y1" s="54"/>
      <c r="Z1" s="53" t="s">
        <v>116</v>
      </c>
    </row>
    <row r="2" ht="39" customHeight="1" spans="1:26">
      <c r="A2" s="182" t="s">
        <v>117</v>
      </c>
      <c r="B2" s="183"/>
      <c r="C2" s="183"/>
      <c r="D2" s="183"/>
      <c r="E2" s="183"/>
      <c r="F2" s="183"/>
      <c r="G2" s="183"/>
      <c r="H2" s="183"/>
      <c r="I2" s="183"/>
      <c r="J2" s="183"/>
      <c r="K2" s="183"/>
      <c r="L2" s="183"/>
      <c r="M2" s="183"/>
      <c r="N2" s="183"/>
      <c r="O2" s="183"/>
      <c r="P2" s="183"/>
      <c r="Q2" s="183"/>
      <c r="R2" s="183"/>
      <c r="S2" s="183"/>
      <c r="T2" s="183"/>
      <c r="U2" s="183"/>
      <c r="V2" s="183"/>
      <c r="W2" s="183"/>
      <c r="X2" s="183"/>
      <c r="Y2" s="183"/>
      <c r="Z2" s="201"/>
    </row>
    <row r="3" ht="19.5" customHeight="1" spans="1:26">
      <c r="A3" s="21" t="str">
        <f>"单位名称："&amp;"罗平县腊山街道中心学校"</f>
        <v>单位名称：罗平县腊山街道中心学校</v>
      </c>
      <c r="D3" s="68"/>
      <c r="K3" s="68"/>
      <c r="L3" s="68"/>
      <c r="M3" s="68"/>
      <c r="Q3" s="68"/>
      <c r="W3" s="111"/>
      <c r="X3" s="111"/>
      <c r="Y3" s="111"/>
      <c r="Z3" s="111" t="s">
        <v>2</v>
      </c>
    </row>
    <row r="4" ht="19.5" customHeight="1" spans="1:26">
      <c r="A4" s="184" t="s">
        <v>4</v>
      </c>
      <c r="B4" s="184"/>
      <c r="C4" s="184"/>
      <c r="D4" s="184"/>
      <c r="E4" s="184"/>
      <c r="F4" s="184"/>
      <c r="G4" s="184"/>
      <c r="H4" s="184"/>
      <c r="I4" s="184"/>
      <c r="J4" s="184"/>
      <c r="K4" s="184"/>
      <c r="L4" s="184"/>
      <c r="M4" s="184"/>
      <c r="N4" s="184" t="s">
        <v>4</v>
      </c>
      <c r="O4" s="184"/>
      <c r="P4" s="184"/>
      <c r="Q4" s="184"/>
      <c r="R4" s="184"/>
      <c r="S4" s="184"/>
      <c r="T4" s="184"/>
      <c r="U4" s="184"/>
      <c r="V4" s="184"/>
      <c r="W4" s="184"/>
      <c r="X4" s="184"/>
      <c r="Y4" s="184"/>
      <c r="Z4" s="184"/>
    </row>
    <row r="5" ht="21.75" customHeight="1" spans="1:26">
      <c r="A5" s="185" t="s">
        <v>118</v>
      </c>
      <c r="B5" s="186"/>
      <c r="C5" s="185"/>
      <c r="D5" s="184" t="s">
        <v>29</v>
      </c>
      <c r="E5" s="184" t="s">
        <v>32</v>
      </c>
      <c r="F5" s="184"/>
      <c r="G5" s="184"/>
      <c r="H5" s="184" t="s">
        <v>33</v>
      </c>
      <c r="I5" s="184"/>
      <c r="J5" s="184"/>
      <c r="K5" s="184" t="s">
        <v>34</v>
      </c>
      <c r="L5" s="184"/>
      <c r="M5" s="184"/>
      <c r="N5" s="185" t="s">
        <v>119</v>
      </c>
      <c r="O5" s="186"/>
      <c r="P5" s="185"/>
      <c r="Q5" s="184" t="s">
        <v>29</v>
      </c>
      <c r="R5" s="198" t="s">
        <v>32</v>
      </c>
      <c r="S5" s="199"/>
      <c r="T5" s="200"/>
      <c r="U5" s="198" t="s">
        <v>33</v>
      </c>
      <c r="V5" s="199"/>
      <c r="W5" s="184"/>
      <c r="X5" s="184" t="s">
        <v>34</v>
      </c>
      <c r="Y5" s="184"/>
      <c r="Z5" s="200"/>
    </row>
    <row r="6" ht="17.25" customHeight="1" spans="1:26">
      <c r="A6" s="187" t="s">
        <v>120</v>
      </c>
      <c r="B6" s="187" t="s">
        <v>121</v>
      </c>
      <c r="C6" s="187" t="s">
        <v>47</v>
      </c>
      <c r="D6" s="184"/>
      <c r="E6" s="184" t="s">
        <v>31</v>
      </c>
      <c r="F6" s="184" t="s">
        <v>48</v>
      </c>
      <c r="G6" s="184" t="s">
        <v>49</v>
      </c>
      <c r="H6" s="184" t="s">
        <v>31</v>
      </c>
      <c r="I6" s="184" t="s">
        <v>48</v>
      </c>
      <c r="J6" s="184" t="s">
        <v>49</v>
      </c>
      <c r="K6" s="184" t="s">
        <v>31</v>
      </c>
      <c r="L6" s="184" t="s">
        <v>48</v>
      </c>
      <c r="M6" s="184" t="s">
        <v>49</v>
      </c>
      <c r="N6" s="187" t="s">
        <v>120</v>
      </c>
      <c r="O6" s="187" t="s">
        <v>121</v>
      </c>
      <c r="P6" s="187" t="s">
        <v>47</v>
      </c>
      <c r="Q6" s="184"/>
      <c r="R6" s="184" t="s">
        <v>31</v>
      </c>
      <c r="S6" s="184" t="s">
        <v>48</v>
      </c>
      <c r="T6" s="184" t="s">
        <v>49</v>
      </c>
      <c r="U6" s="184" t="s">
        <v>31</v>
      </c>
      <c r="V6" s="184" t="s">
        <v>48</v>
      </c>
      <c r="W6" s="184" t="s">
        <v>49</v>
      </c>
      <c r="X6" s="184" t="s">
        <v>31</v>
      </c>
      <c r="Y6" s="184" t="s">
        <v>48</v>
      </c>
      <c r="Z6" s="202" t="s">
        <v>49</v>
      </c>
    </row>
    <row r="7" customHeight="1" spans="1:26">
      <c r="A7" s="188" t="s">
        <v>110</v>
      </c>
      <c r="B7" s="188" t="s">
        <v>111</v>
      </c>
      <c r="C7" s="188" t="s">
        <v>112</v>
      </c>
      <c r="D7" s="188" t="s">
        <v>113</v>
      </c>
      <c r="E7" s="189" t="s">
        <v>114</v>
      </c>
      <c r="F7" s="189" t="s">
        <v>115</v>
      </c>
      <c r="G7" s="189" t="s">
        <v>122</v>
      </c>
      <c r="H7" s="189" t="s">
        <v>123</v>
      </c>
      <c r="I7" s="189" t="s">
        <v>124</v>
      </c>
      <c r="J7" s="189" t="s">
        <v>125</v>
      </c>
      <c r="K7" s="189" t="s">
        <v>126</v>
      </c>
      <c r="L7" s="189" t="s">
        <v>127</v>
      </c>
      <c r="M7" s="189" t="s">
        <v>128</v>
      </c>
      <c r="N7" s="189" t="s">
        <v>129</v>
      </c>
      <c r="O7" s="189" t="s">
        <v>130</v>
      </c>
      <c r="P7" s="189" t="s">
        <v>131</v>
      </c>
      <c r="Q7" s="189" t="s">
        <v>132</v>
      </c>
      <c r="R7" s="189" t="s">
        <v>133</v>
      </c>
      <c r="S7" s="189" t="s">
        <v>134</v>
      </c>
      <c r="T7" s="189" t="s">
        <v>135</v>
      </c>
      <c r="U7" s="189" t="s">
        <v>136</v>
      </c>
      <c r="V7" s="189" t="s">
        <v>137</v>
      </c>
      <c r="W7" s="189" t="s">
        <v>138</v>
      </c>
      <c r="X7" s="189" t="s">
        <v>139</v>
      </c>
      <c r="Y7" s="203">
        <v>25</v>
      </c>
      <c r="Z7" s="204">
        <v>26</v>
      </c>
    </row>
    <row r="8" ht="17.25" customHeight="1" spans="1:26">
      <c r="A8" s="190" t="s">
        <v>140</v>
      </c>
      <c r="B8" s="190"/>
      <c r="C8" s="190" t="s">
        <v>141</v>
      </c>
      <c r="D8" s="15"/>
      <c r="E8" s="15"/>
      <c r="F8" s="15"/>
      <c r="G8" s="15"/>
      <c r="H8" s="15"/>
      <c r="I8" s="15"/>
      <c r="J8" s="15"/>
      <c r="K8" s="15"/>
      <c r="L8" s="15"/>
      <c r="M8" s="15"/>
      <c r="N8" s="13" t="s">
        <v>142</v>
      </c>
      <c r="O8" s="13"/>
      <c r="P8" s="195" t="s">
        <v>143</v>
      </c>
      <c r="Q8" s="15">
        <v>5078.248365</v>
      </c>
      <c r="R8" s="15">
        <v>5078.248365</v>
      </c>
      <c r="S8" s="15">
        <v>5078.248365</v>
      </c>
      <c r="T8" s="15"/>
      <c r="U8" s="15"/>
      <c r="V8" s="15"/>
      <c r="W8" s="15"/>
      <c r="X8" s="15"/>
      <c r="Y8" s="15"/>
      <c r="Z8" s="15"/>
    </row>
    <row r="9" ht="17.25" customHeight="1" spans="1:26">
      <c r="A9" s="191"/>
      <c r="B9" s="191" t="s">
        <v>144</v>
      </c>
      <c r="C9" s="191" t="s">
        <v>145</v>
      </c>
      <c r="D9" s="15"/>
      <c r="E9" s="15"/>
      <c r="F9" s="15"/>
      <c r="G9" s="15"/>
      <c r="H9" s="15"/>
      <c r="I9" s="15"/>
      <c r="J9" s="15"/>
      <c r="K9" s="15"/>
      <c r="L9" s="15"/>
      <c r="M9" s="15"/>
      <c r="N9" s="166"/>
      <c r="O9" s="166" t="s">
        <v>144</v>
      </c>
      <c r="P9" s="196" t="s">
        <v>146</v>
      </c>
      <c r="Q9" s="15">
        <v>1686.0096</v>
      </c>
      <c r="R9" s="15">
        <v>1686.0096</v>
      </c>
      <c r="S9" s="15">
        <v>1686.0096</v>
      </c>
      <c r="T9" s="15"/>
      <c r="U9" s="15"/>
      <c r="V9" s="15"/>
      <c r="W9" s="15"/>
      <c r="X9" s="15"/>
      <c r="Y9" s="15"/>
      <c r="Z9" s="15"/>
    </row>
    <row r="10" ht="17.25" customHeight="1" spans="1:26">
      <c r="A10" s="191"/>
      <c r="B10" s="191" t="s">
        <v>147</v>
      </c>
      <c r="C10" s="191" t="s">
        <v>148</v>
      </c>
      <c r="D10" s="15"/>
      <c r="E10" s="15"/>
      <c r="F10" s="15"/>
      <c r="G10" s="15"/>
      <c r="H10" s="15"/>
      <c r="I10" s="15"/>
      <c r="J10" s="15"/>
      <c r="K10" s="15"/>
      <c r="L10" s="15"/>
      <c r="M10" s="15"/>
      <c r="N10" s="166"/>
      <c r="O10" s="166" t="s">
        <v>147</v>
      </c>
      <c r="P10" s="196" t="s">
        <v>149</v>
      </c>
      <c r="Q10" s="15">
        <v>987.7452</v>
      </c>
      <c r="R10" s="15">
        <v>987.7452</v>
      </c>
      <c r="S10" s="15">
        <v>987.7452</v>
      </c>
      <c r="T10" s="15"/>
      <c r="U10" s="15"/>
      <c r="V10" s="15"/>
      <c r="W10" s="15"/>
      <c r="X10" s="15"/>
      <c r="Y10" s="15"/>
      <c r="Z10" s="15"/>
    </row>
    <row r="11" ht="17.25" customHeight="1" spans="1:26">
      <c r="A11" s="190" t="s">
        <v>150</v>
      </c>
      <c r="B11" s="190"/>
      <c r="C11" s="190" t="s">
        <v>151</v>
      </c>
      <c r="D11" s="15"/>
      <c r="E11" s="15"/>
      <c r="F11" s="15"/>
      <c r="G11" s="15"/>
      <c r="H11" s="15"/>
      <c r="I11" s="15"/>
      <c r="J11" s="15"/>
      <c r="K11" s="15"/>
      <c r="L11" s="15"/>
      <c r="M11" s="15"/>
      <c r="N11" s="166"/>
      <c r="O11" s="166" t="s">
        <v>152</v>
      </c>
      <c r="P11" s="196" t="s">
        <v>153</v>
      </c>
      <c r="Q11" s="15">
        <v>9</v>
      </c>
      <c r="R11" s="15">
        <v>9</v>
      </c>
      <c r="S11" s="15">
        <v>9</v>
      </c>
      <c r="T11" s="15"/>
      <c r="U11" s="15"/>
      <c r="V11" s="15"/>
      <c r="W11" s="15"/>
      <c r="X11" s="15"/>
      <c r="Y11" s="15"/>
      <c r="Z11" s="15"/>
    </row>
    <row r="12" ht="17.25" customHeight="1" spans="1:26">
      <c r="A12" s="191"/>
      <c r="B12" s="191" t="s">
        <v>144</v>
      </c>
      <c r="C12" s="191" t="s">
        <v>154</v>
      </c>
      <c r="D12" s="15"/>
      <c r="E12" s="15"/>
      <c r="F12" s="15"/>
      <c r="G12" s="15"/>
      <c r="H12" s="15"/>
      <c r="I12" s="15"/>
      <c r="J12" s="15"/>
      <c r="K12" s="15"/>
      <c r="L12" s="15"/>
      <c r="M12" s="15"/>
      <c r="N12" s="166"/>
      <c r="O12" s="166" t="s">
        <v>155</v>
      </c>
      <c r="P12" s="196" t="s">
        <v>156</v>
      </c>
      <c r="Q12" s="15">
        <v>971.8752</v>
      </c>
      <c r="R12" s="15">
        <v>971.8752</v>
      </c>
      <c r="S12" s="15">
        <v>971.8752</v>
      </c>
      <c r="T12" s="15"/>
      <c r="U12" s="15"/>
      <c r="V12" s="15"/>
      <c r="W12" s="15"/>
      <c r="X12" s="15"/>
      <c r="Y12" s="15"/>
      <c r="Z12" s="15"/>
    </row>
    <row r="13" ht="17.25" customHeight="1" spans="1:26">
      <c r="A13" s="190" t="s">
        <v>157</v>
      </c>
      <c r="B13" s="190"/>
      <c r="C13" s="190" t="s">
        <v>158</v>
      </c>
      <c r="D13" s="15">
        <v>5194.614071</v>
      </c>
      <c r="E13" s="15">
        <v>5194.614071</v>
      </c>
      <c r="F13" s="15">
        <v>5194.614071</v>
      </c>
      <c r="G13" s="15"/>
      <c r="H13" s="15"/>
      <c r="I13" s="15"/>
      <c r="J13" s="15"/>
      <c r="K13" s="15"/>
      <c r="L13" s="15"/>
      <c r="M13" s="15"/>
      <c r="N13" s="166"/>
      <c r="O13" s="166" t="s">
        <v>159</v>
      </c>
      <c r="P13" s="196" t="s">
        <v>160</v>
      </c>
      <c r="Q13" s="15">
        <v>571.723853</v>
      </c>
      <c r="R13" s="15">
        <v>571.723853</v>
      </c>
      <c r="S13" s="15">
        <v>571.723853</v>
      </c>
      <c r="T13" s="15"/>
      <c r="U13" s="15"/>
      <c r="V13" s="15"/>
      <c r="W13" s="15"/>
      <c r="X13" s="15"/>
      <c r="Y13" s="15"/>
      <c r="Z13" s="15"/>
    </row>
    <row r="14" ht="17.25" customHeight="1" spans="1:26">
      <c r="A14" s="191"/>
      <c r="B14" s="191" t="s">
        <v>144</v>
      </c>
      <c r="C14" s="191" t="s">
        <v>143</v>
      </c>
      <c r="D14" s="15">
        <v>5078.248365</v>
      </c>
      <c r="E14" s="15">
        <v>5078.248365</v>
      </c>
      <c r="F14" s="15">
        <v>5078.248365</v>
      </c>
      <c r="G14" s="15"/>
      <c r="H14" s="15"/>
      <c r="I14" s="15"/>
      <c r="J14" s="15"/>
      <c r="K14" s="15"/>
      <c r="L14" s="15"/>
      <c r="M14" s="15"/>
      <c r="N14" s="166"/>
      <c r="O14" s="166" t="s">
        <v>161</v>
      </c>
      <c r="P14" s="196" t="s">
        <v>162</v>
      </c>
      <c r="Q14" s="15">
        <v>285.861926</v>
      </c>
      <c r="R14" s="15">
        <v>285.861926</v>
      </c>
      <c r="S14" s="15">
        <v>285.861926</v>
      </c>
      <c r="T14" s="15"/>
      <c r="U14" s="15"/>
      <c r="V14" s="15"/>
      <c r="W14" s="15"/>
      <c r="X14" s="15"/>
      <c r="Y14" s="15"/>
      <c r="Z14" s="15"/>
    </row>
    <row r="15" ht="17.25" customHeight="1" spans="1:26">
      <c r="A15" s="191"/>
      <c r="B15" s="191" t="s">
        <v>147</v>
      </c>
      <c r="C15" s="191" t="s">
        <v>163</v>
      </c>
      <c r="D15" s="15">
        <v>116.365706</v>
      </c>
      <c r="E15" s="15">
        <v>116.365706</v>
      </c>
      <c r="F15" s="15">
        <v>116.365706</v>
      </c>
      <c r="G15" s="15"/>
      <c r="H15" s="15"/>
      <c r="I15" s="15"/>
      <c r="J15" s="15"/>
      <c r="K15" s="15"/>
      <c r="L15" s="15"/>
      <c r="M15" s="15"/>
      <c r="N15" s="166"/>
      <c r="O15" s="166" t="s">
        <v>125</v>
      </c>
      <c r="P15" s="196" t="s">
        <v>164</v>
      </c>
      <c r="Q15" s="15">
        <v>150.667019</v>
      </c>
      <c r="R15" s="15">
        <v>150.667019</v>
      </c>
      <c r="S15" s="15">
        <v>150.667019</v>
      </c>
      <c r="T15" s="15"/>
      <c r="U15" s="15"/>
      <c r="V15" s="15"/>
      <c r="W15" s="15"/>
      <c r="X15" s="15"/>
      <c r="Y15" s="15"/>
      <c r="Z15" s="15"/>
    </row>
    <row r="16" ht="17.25" customHeight="1" spans="1:26">
      <c r="A16" s="190" t="s">
        <v>165</v>
      </c>
      <c r="B16" s="190"/>
      <c r="C16" s="190" t="s">
        <v>166</v>
      </c>
      <c r="D16" s="15">
        <v>394.4164</v>
      </c>
      <c r="E16" s="15">
        <v>394.4164</v>
      </c>
      <c r="F16" s="15">
        <v>394.4164</v>
      </c>
      <c r="G16" s="15"/>
      <c r="H16" s="15"/>
      <c r="I16" s="15"/>
      <c r="J16" s="15"/>
      <c r="K16" s="15"/>
      <c r="L16" s="15"/>
      <c r="M16" s="15"/>
      <c r="N16" s="166"/>
      <c r="O16" s="166" t="s">
        <v>127</v>
      </c>
      <c r="P16" s="196" t="s">
        <v>167</v>
      </c>
      <c r="Q16" s="15">
        <v>3.432773</v>
      </c>
      <c r="R16" s="15">
        <v>3.432773</v>
      </c>
      <c r="S16" s="15">
        <v>3.432773</v>
      </c>
      <c r="T16" s="15"/>
      <c r="U16" s="15"/>
      <c r="V16" s="15"/>
      <c r="W16" s="15"/>
      <c r="X16" s="15"/>
      <c r="Y16" s="15"/>
      <c r="Z16" s="15"/>
    </row>
    <row r="17" ht="17.25" customHeight="1" spans="1:26">
      <c r="A17" s="191"/>
      <c r="B17" s="191" t="s">
        <v>144</v>
      </c>
      <c r="C17" s="191" t="s">
        <v>168</v>
      </c>
      <c r="D17" s="15">
        <v>69.9436</v>
      </c>
      <c r="E17" s="15">
        <v>69.9436</v>
      </c>
      <c r="F17" s="15">
        <v>69.9436</v>
      </c>
      <c r="G17" s="15"/>
      <c r="H17" s="15"/>
      <c r="I17" s="15"/>
      <c r="J17" s="15"/>
      <c r="K17" s="15"/>
      <c r="L17" s="15"/>
      <c r="M17" s="15"/>
      <c r="N17" s="166"/>
      <c r="O17" s="166" t="s">
        <v>128</v>
      </c>
      <c r="P17" s="196" t="s">
        <v>92</v>
      </c>
      <c r="Q17" s="15">
        <v>411.932794</v>
      </c>
      <c r="R17" s="15">
        <v>411.932794</v>
      </c>
      <c r="S17" s="15">
        <v>411.932794</v>
      </c>
      <c r="T17" s="15"/>
      <c r="U17" s="15"/>
      <c r="V17" s="15"/>
      <c r="W17" s="15"/>
      <c r="X17" s="15"/>
      <c r="Y17" s="15"/>
      <c r="Z17" s="15"/>
    </row>
    <row r="18" ht="17.25" customHeight="1" spans="1:26">
      <c r="A18" s="191"/>
      <c r="B18" s="191" t="s">
        <v>169</v>
      </c>
      <c r="C18" s="191" t="s">
        <v>170</v>
      </c>
      <c r="D18" s="15">
        <v>324.4728</v>
      </c>
      <c r="E18" s="15">
        <v>324.4728</v>
      </c>
      <c r="F18" s="15">
        <v>324.4728</v>
      </c>
      <c r="G18" s="15"/>
      <c r="H18" s="15"/>
      <c r="I18" s="15"/>
      <c r="J18" s="15"/>
      <c r="K18" s="15"/>
      <c r="L18" s="15"/>
      <c r="M18" s="15"/>
      <c r="N18" s="13" t="s">
        <v>171</v>
      </c>
      <c r="O18" s="13"/>
      <c r="P18" s="195" t="s">
        <v>163</v>
      </c>
      <c r="Q18" s="15">
        <v>116.365706</v>
      </c>
      <c r="R18" s="15">
        <v>116.365706</v>
      </c>
      <c r="S18" s="15">
        <v>116.365706</v>
      </c>
      <c r="T18" s="15"/>
      <c r="U18" s="15"/>
      <c r="V18" s="15"/>
      <c r="W18" s="15"/>
      <c r="X18" s="15"/>
      <c r="Y18" s="15"/>
      <c r="Z18" s="15"/>
    </row>
    <row r="19" ht="17.25" customHeight="1" spans="1:26">
      <c r="A19" s="13"/>
      <c r="B19" s="13"/>
      <c r="C19" s="13"/>
      <c r="D19" s="13"/>
      <c r="E19" s="13"/>
      <c r="F19" s="13"/>
      <c r="G19" s="13"/>
      <c r="H19" s="13"/>
      <c r="I19" s="13"/>
      <c r="J19" s="13"/>
      <c r="K19" s="13"/>
      <c r="L19" s="13"/>
      <c r="M19" s="13"/>
      <c r="N19" s="166"/>
      <c r="O19" s="166" t="s">
        <v>144</v>
      </c>
      <c r="P19" s="196" t="s">
        <v>172</v>
      </c>
      <c r="Q19" s="15"/>
      <c r="R19" s="15"/>
      <c r="S19" s="15"/>
      <c r="T19" s="15"/>
      <c r="U19" s="15"/>
      <c r="V19" s="15"/>
      <c r="W19" s="15"/>
      <c r="X19" s="15"/>
      <c r="Y19" s="15"/>
      <c r="Z19" s="15"/>
    </row>
    <row r="20" ht="17.25" customHeight="1" spans="1:26">
      <c r="A20" s="13"/>
      <c r="B20" s="13"/>
      <c r="C20" s="13"/>
      <c r="D20" s="13"/>
      <c r="E20" s="13"/>
      <c r="F20" s="13"/>
      <c r="G20" s="13"/>
      <c r="H20" s="13"/>
      <c r="I20" s="13"/>
      <c r="J20" s="13"/>
      <c r="K20" s="13"/>
      <c r="L20" s="13"/>
      <c r="M20" s="13"/>
      <c r="N20" s="166"/>
      <c r="O20" s="166" t="s">
        <v>131</v>
      </c>
      <c r="P20" s="196" t="s">
        <v>173</v>
      </c>
      <c r="Q20" s="15"/>
      <c r="R20" s="15"/>
      <c r="S20" s="15"/>
      <c r="T20" s="15"/>
      <c r="U20" s="15"/>
      <c r="V20" s="15"/>
      <c r="W20" s="15"/>
      <c r="X20" s="15"/>
      <c r="Y20" s="15"/>
      <c r="Z20" s="15"/>
    </row>
    <row r="21" ht="17.25" customHeight="1" spans="1:26">
      <c r="A21" s="13"/>
      <c r="B21" s="13"/>
      <c r="C21" s="13"/>
      <c r="D21" s="13"/>
      <c r="E21" s="13"/>
      <c r="F21" s="13"/>
      <c r="G21" s="13"/>
      <c r="H21" s="13"/>
      <c r="I21" s="13"/>
      <c r="J21" s="13"/>
      <c r="K21" s="13"/>
      <c r="L21" s="13"/>
      <c r="M21" s="13"/>
      <c r="N21" s="166"/>
      <c r="O21" s="166" t="s">
        <v>132</v>
      </c>
      <c r="P21" s="196" t="s">
        <v>174</v>
      </c>
      <c r="Q21" s="15"/>
      <c r="R21" s="15"/>
      <c r="S21" s="15"/>
      <c r="T21" s="15"/>
      <c r="U21" s="15"/>
      <c r="V21" s="15"/>
      <c r="W21" s="15"/>
      <c r="X21" s="15"/>
      <c r="Y21" s="15"/>
      <c r="Z21" s="15"/>
    </row>
    <row r="22" ht="17.25" customHeight="1" spans="1:26">
      <c r="A22" s="13"/>
      <c r="B22" s="13"/>
      <c r="C22" s="13"/>
      <c r="D22" s="13"/>
      <c r="E22" s="13"/>
      <c r="F22" s="13"/>
      <c r="G22" s="13"/>
      <c r="H22" s="13"/>
      <c r="I22" s="13"/>
      <c r="J22" s="13"/>
      <c r="K22" s="13"/>
      <c r="L22" s="13"/>
      <c r="M22" s="13"/>
      <c r="N22" s="166"/>
      <c r="O22" s="166" t="s">
        <v>175</v>
      </c>
      <c r="P22" s="196" t="s">
        <v>176</v>
      </c>
      <c r="Q22" s="15">
        <v>68.655466</v>
      </c>
      <c r="R22" s="15">
        <v>68.655466</v>
      </c>
      <c r="S22" s="15">
        <v>68.655466</v>
      </c>
      <c r="T22" s="15"/>
      <c r="U22" s="15"/>
      <c r="V22" s="15"/>
      <c r="W22" s="15"/>
      <c r="X22" s="15"/>
      <c r="Y22" s="15"/>
      <c r="Z22" s="15"/>
    </row>
    <row r="23" ht="17.25" customHeight="1" spans="1:26">
      <c r="A23" s="13"/>
      <c r="B23" s="13"/>
      <c r="C23" s="13"/>
      <c r="D23" s="13"/>
      <c r="E23" s="13"/>
      <c r="F23" s="13"/>
      <c r="G23" s="13"/>
      <c r="H23" s="13"/>
      <c r="I23" s="13"/>
      <c r="J23" s="13"/>
      <c r="K23" s="13"/>
      <c r="L23" s="13"/>
      <c r="M23" s="13"/>
      <c r="N23" s="166"/>
      <c r="O23" s="166" t="s">
        <v>177</v>
      </c>
      <c r="P23" s="196" t="s">
        <v>178</v>
      </c>
      <c r="Q23" s="15">
        <v>42.15024</v>
      </c>
      <c r="R23" s="15">
        <v>42.15024</v>
      </c>
      <c r="S23" s="15">
        <v>42.15024</v>
      </c>
      <c r="T23" s="15"/>
      <c r="U23" s="15"/>
      <c r="V23" s="15"/>
      <c r="W23" s="15"/>
      <c r="X23" s="15"/>
      <c r="Y23" s="15"/>
      <c r="Z23" s="15"/>
    </row>
    <row r="24" ht="17.25" customHeight="1" spans="1:26">
      <c r="A24" s="13"/>
      <c r="B24" s="13"/>
      <c r="C24" s="13"/>
      <c r="D24" s="13"/>
      <c r="E24" s="13"/>
      <c r="F24" s="13"/>
      <c r="G24" s="13"/>
      <c r="H24" s="13"/>
      <c r="I24" s="13"/>
      <c r="J24" s="13"/>
      <c r="K24" s="13"/>
      <c r="L24" s="13"/>
      <c r="M24" s="13"/>
      <c r="N24" s="166"/>
      <c r="O24" s="166" t="s">
        <v>179</v>
      </c>
      <c r="P24" s="196" t="s">
        <v>180</v>
      </c>
      <c r="Q24" s="15"/>
      <c r="R24" s="15"/>
      <c r="S24" s="15"/>
      <c r="T24" s="15"/>
      <c r="U24" s="15"/>
      <c r="V24" s="15"/>
      <c r="W24" s="15"/>
      <c r="X24" s="15"/>
      <c r="Y24" s="15"/>
      <c r="Z24" s="15"/>
    </row>
    <row r="25" ht="17.25" customHeight="1" spans="1:26">
      <c r="A25" s="13"/>
      <c r="B25" s="13"/>
      <c r="C25" s="13"/>
      <c r="D25" s="13"/>
      <c r="E25" s="13"/>
      <c r="F25" s="13"/>
      <c r="G25" s="13"/>
      <c r="H25" s="13"/>
      <c r="I25" s="13"/>
      <c r="J25" s="13"/>
      <c r="K25" s="13"/>
      <c r="L25" s="13"/>
      <c r="M25" s="13"/>
      <c r="N25" s="166"/>
      <c r="O25" s="166" t="s">
        <v>181</v>
      </c>
      <c r="P25" s="196" t="s">
        <v>182</v>
      </c>
      <c r="Q25" s="15">
        <v>5.56</v>
      </c>
      <c r="R25" s="15">
        <v>5.56</v>
      </c>
      <c r="S25" s="15">
        <v>5.56</v>
      </c>
      <c r="T25" s="15"/>
      <c r="U25" s="15"/>
      <c r="V25" s="15"/>
      <c r="W25" s="15"/>
      <c r="X25" s="15"/>
      <c r="Y25" s="15"/>
      <c r="Z25" s="15"/>
    </row>
    <row r="26" ht="17.25" customHeight="1" spans="1:26">
      <c r="A26" s="13"/>
      <c r="B26" s="13"/>
      <c r="C26" s="13"/>
      <c r="D26" s="13"/>
      <c r="E26" s="13"/>
      <c r="F26" s="13"/>
      <c r="G26" s="13"/>
      <c r="H26" s="13"/>
      <c r="I26" s="13"/>
      <c r="J26" s="13"/>
      <c r="K26" s="13"/>
      <c r="L26" s="13"/>
      <c r="M26" s="13"/>
      <c r="N26" s="13" t="s">
        <v>183</v>
      </c>
      <c r="O26" s="13"/>
      <c r="P26" s="195" t="s">
        <v>166</v>
      </c>
      <c r="Q26" s="15">
        <v>394.4164</v>
      </c>
      <c r="R26" s="15">
        <v>394.4164</v>
      </c>
      <c r="S26" s="15">
        <v>394.4164</v>
      </c>
      <c r="T26" s="15"/>
      <c r="U26" s="15"/>
      <c r="V26" s="15"/>
      <c r="W26" s="15"/>
      <c r="X26" s="15"/>
      <c r="Y26" s="15"/>
      <c r="Z26" s="15"/>
    </row>
    <row r="27" ht="17.25" customHeight="1" spans="1:26">
      <c r="A27" s="13"/>
      <c r="B27" s="13"/>
      <c r="C27" s="13"/>
      <c r="D27" s="13"/>
      <c r="E27" s="13"/>
      <c r="F27" s="13"/>
      <c r="G27" s="13"/>
      <c r="H27" s="13"/>
      <c r="I27" s="13"/>
      <c r="J27" s="13"/>
      <c r="K27" s="13"/>
      <c r="L27" s="13"/>
      <c r="M27" s="13"/>
      <c r="N27" s="166"/>
      <c r="O27" s="166" t="s">
        <v>144</v>
      </c>
      <c r="P27" s="196" t="s">
        <v>184</v>
      </c>
      <c r="Q27" s="15">
        <v>14.3052</v>
      </c>
      <c r="R27" s="15">
        <v>14.3052</v>
      </c>
      <c r="S27" s="15">
        <v>14.3052</v>
      </c>
      <c r="T27" s="15"/>
      <c r="U27" s="15"/>
      <c r="V27" s="15"/>
      <c r="W27" s="15"/>
      <c r="X27" s="15"/>
      <c r="Y27" s="15"/>
      <c r="Z27" s="15"/>
    </row>
    <row r="28" ht="17.25" customHeight="1" spans="1:26">
      <c r="A28" s="13"/>
      <c r="B28" s="13"/>
      <c r="C28" s="13"/>
      <c r="D28" s="13"/>
      <c r="E28" s="13"/>
      <c r="F28" s="13"/>
      <c r="G28" s="13"/>
      <c r="H28" s="13"/>
      <c r="I28" s="13"/>
      <c r="J28" s="13"/>
      <c r="K28" s="13"/>
      <c r="L28" s="13"/>
      <c r="M28" s="13"/>
      <c r="N28" s="166"/>
      <c r="O28" s="166" t="s">
        <v>147</v>
      </c>
      <c r="P28" s="196" t="s">
        <v>185</v>
      </c>
      <c r="Q28" s="15">
        <v>310.1676</v>
      </c>
      <c r="R28" s="15">
        <v>310.1676</v>
      </c>
      <c r="S28" s="15">
        <v>310.1676</v>
      </c>
      <c r="T28" s="15"/>
      <c r="U28" s="15"/>
      <c r="V28" s="15"/>
      <c r="W28" s="15"/>
      <c r="X28" s="15"/>
      <c r="Y28" s="15"/>
      <c r="Z28" s="15"/>
    </row>
    <row r="29" ht="17.25" customHeight="1" spans="1:26">
      <c r="A29" s="13"/>
      <c r="B29" s="13"/>
      <c r="C29" s="13"/>
      <c r="D29" s="13"/>
      <c r="E29" s="13"/>
      <c r="F29" s="13"/>
      <c r="G29" s="13"/>
      <c r="H29" s="13"/>
      <c r="I29" s="13"/>
      <c r="J29" s="13"/>
      <c r="K29" s="13"/>
      <c r="L29" s="13"/>
      <c r="M29" s="13"/>
      <c r="N29" s="166"/>
      <c r="O29" s="166" t="s">
        <v>169</v>
      </c>
      <c r="P29" s="196" t="s">
        <v>186</v>
      </c>
      <c r="Q29" s="15">
        <v>69.9436</v>
      </c>
      <c r="R29" s="15">
        <v>69.9436</v>
      </c>
      <c r="S29" s="15">
        <v>69.9436</v>
      </c>
      <c r="T29" s="15"/>
      <c r="U29" s="15"/>
      <c r="V29" s="15"/>
      <c r="W29" s="15"/>
      <c r="X29" s="15"/>
      <c r="Y29" s="15"/>
      <c r="Z29" s="15"/>
    </row>
    <row r="30" ht="17.25" customHeight="1" spans="1:26">
      <c r="A30" s="13"/>
      <c r="B30" s="13"/>
      <c r="C30" s="13"/>
      <c r="D30" s="13"/>
      <c r="E30" s="13"/>
      <c r="F30" s="13"/>
      <c r="G30" s="13"/>
      <c r="H30" s="13"/>
      <c r="I30" s="13"/>
      <c r="J30" s="13"/>
      <c r="K30" s="13"/>
      <c r="L30" s="13"/>
      <c r="M30" s="13"/>
      <c r="N30" s="166"/>
      <c r="O30" s="166" t="s">
        <v>161</v>
      </c>
      <c r="P30" s="196" t="s">
        <v>187</v>
      </c>
      <c r="Q30" s="15"/>
      <c r="R30" s="15"/>
      <c r="S30" s="15"/>
      <c r="T30" s="15"/>
      <c r="U30" s="15"/>
      <c r="V30" s="15"/>
      <c r="W30" s="15"/>
      <c r="X30" s="15"/>
      <c r="Y30" s="15"/>
      <c r="Z30" s="15"/>
    </row>
    <row r="31" ht="20.25" customHeight="1" spans="1:26">
      <c r="A31" s="192" t="s">
        <v>23</v>
      </c>
      <c r="B31" s="193"/>
      <c r="C31" s="194"/>
      <c r="D31" s="15">
        <v>5589.030471</v>
      </c>
      <c r="E31" s="15">
        <v>5589.030471</v>
      </c>
      <c r="F31" s="15">
        <v>5589.030471</v>
      </c>
      <c r="G31" s="15"/>
      <c r="H31" s="15"/>
      <c r="I31" s="15"/>
      <c r="J31" s="15"/>
      <c r="K31" s="15"/>
      <c r="L31" s="15"/>
      <c r="M31" s="15"/>
      <c r="N31" s="197" t="s">
        <v>23</v>
      </c>
      <c r="O31" s="197"/>
      <c r="P31" s="197"/>
      <c r="Q31" s="15">
        <v>5589.030471</v>
      </c>
      <c r="R31" s="15">
        <v>5589.030471</v>
      </c>
      <c r="S31" s="15">
        <v>5589.030471</v>
      </c>
      <c r="T31" s="15"/>
      <c r="U31" s="15"/>
      <c r="V31" s="15"/>
      <c r="W31" s="15"/>
      <c r="X31" s="15"/>
      <c r="Y31" s="15"/>
      <c r="Z31" s="15"/>
    </row>
  </sheetData>
  <mergeCells count="16">
    <mergeCell ref="A2:Z2"/>
    <mergeCell ref="A3:C3"/>
    <mergeCell ref="A4:M4"/>
    <mergeCell ref="N4:Z4"/>
    <mergeCell ref="A5:C5"/>
    <mergeCell ref="E5:G5"/>
    <mergeCell ref="H5:J5"/>
    <mergeCell ref="K5:M5"/>
    <mergeCell ref="N5:P5"/>
    <mergeCell ref="R5:T5"/>
    <mergeCell ref="U5:W5"/>
    <mergeCell ref="X5:Z5"/>
    <mergeCell ref="A31:C31"/>
    <mergeCell ref="N31:P31"/>
    <mergeCell ref="D5:D6"/>
    <mergeCell ref="Q5:Q6"/>
  </mergeCells>
  <pageMargins left="0.75" right="0.75" top="1" bottom="1" header="0.5" footer="0.5"/>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F8"/>
  <sheetViews>
    <sheetView showZeros="0" workbookViewId="0">
      <selection activeCell="A15" sqref="A15"/>
    </sheetView>
  </sheetViews>
  <sheetFormatPr defaultColWidth="9.125" defaultRowHeight="14.25" customHeight="1" outlineLevelRow="7" outlineLevelCol="5"/>
  <cols>
    <col min="1" max="2" width="27.375" customWidth="1"/>
    <col min="3" max="3" width="5.25" customWidth="1"/>
    <col min="4" max="5" width="15.125" customWidth="1"/>
    <col min="6" max="6" width="11" customWidth="1"/>
  </cols>
  <sheetData>
    <row r="1" customHeight="1" spans="1:6">
      <c r="A1" s="176"/>
      <c r="B1" s="176"/>
      <c r="C1" s="77"/>
      <c r="F1" s="177" t="s">
        <v>188</v>
      </c>
    </row>
    <row r="2" ht="25.5" customHeight="1" spans="1:6">
      <c r="A2" s="178" t="s">
        <v>189</v>
      </c>
      <c r="B2" s="178"/>
      <c r="C2" s="178"/>
      <c r="D2" s="178"/>
      <c r="E2" s="178"/>
      <c r="F2" s="178"/>
    </row>
    <row r="3" ht="15.75" customHeight="1" spans="1:6">
      <c r="A3" s="4" t="str">
        <f>"单位名称："&amp;"罗平县腊山街道中心学校"</f>
        <v>单位名称：罗平县腊山街道中心学校</v>
      </c>
      <c r="B3" s="176"/>
      <c r="C3" s="77"/>
      <c r="F3" s="279" t="s">
        <v>2</v>
      </c>
    </row>
    <row r="4" ht="19.5" customHeight="1" spans="1:6">
      <c r="A4" s="9" t="s">
        <v>190</v>
      </c>
      <c r="B4" s="10" t="s">
        <v>191</v>
      </c>
      <c r="C4" s="10" t="s">
        <v>192</v>
      </c>
      <c r="D4" s="10"/>
      <c r="E4" s="10"/>
      <c r="F4" s="10" t="s">
        <v>174</v>
      </c>
    </row>
    <row r="5" ht="19.5" customHeight="1" spans="1:6">
      <c r="A5" s="9"/>
      <c r="B5" s="10"/>
      <c r="C5" s="64" t="s">
        <v>31</v>
      </c>
      <c r="D5" s="64" t="s">
        <v>193</v>
      </c>
      <c r="E5" s="64" t="s">
        <v>194</v>
      </c>
      <c r="F5" s="10"/>
    </row>
    <row r="6" ht="18.75" customHeight="1" spans="1:6">
      <c r="A6" s="179">
        <v>1</v>
      </c>
      <c r="B6" s="179">
        <v>2</v>
      </c>
      <c r="C6" s="180">
        <v>3</v>
      </c>
      <c r="D6" s="179">
        <v>4</v>
      </c>
      <c r="E6" s="179">
        <v>5</v>
      </c>
      <c r="F6" s="179">
        <v>6</v>
      </c>
    </row>
    <row r="7" ht="18.75" customHeight="1" spans="1:6">
      <c r="A7" s="15"/>
      <c r="B7" s="15"/>
      <c r="C7" s="15"/>
      <c r="D7" s="15"/>
      <c r="E7" s="15"/>
      <c r="F7" s="15"/>
    </row>
    <row r="8" customHeight="1" spans="1:1">
      <c r="A8" t="s">
        <v>195</v>
      </c>
    </row>
  </sheetData>
  <mergeCells count="6">
    <mergeCell ref="A2:F2"/>
    <mergeCell ref="A3:D3"/>
    <mergeCell ref="C4:E4"/>
    <mergeCell ref="A4:A5"/>
    <mergeCell ref="B4:B5"/>
    <mergeCell ref="F4:F5"/>
  </mergeCells>
  <pageMargins left="0.75" right="0.75" top="1" bottom="1" header="0.5" footer="0.5"/>
  <pageSetup paperSize="9" fitToWidth="0"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Z38"/>
  <sheetViews>
    <sheetView showZeros="0" workbookViewId="0">
      <selection activeCell="V19" sqref="V19"/>
    </sheetView>
  </sheetViews>
  <sheetFormatPr defaultColWidth="9.125" defaultRowHeight="14.25" customHeight="1"/>
  <cols>
    <col min="1" max="1" width="22.625" customWidth="1"/>
    <col min="2" max="2" width="18" customWidth="1"/>
    <col min="3" max="3" width="23.875" customWidth="1"/>
    <col min="4" max="4" width="13" customWidth="1"/>
    <col min="5" max="6" width="17.25" customWidth="1"/>
    <col min="7" max="7" width="22.25" customWidth="1"/>
    <col min="8" max="9" width="7.5" customWidth="1"/>
    <col min="10" max="10" width="15.125" customWidth="1"/>
    <col min="11" max="11" width="11" customWidth="1"/>
    <col min="12" max="12" width="17.25" customWidth="1"/>
    <col min="13" max="14" width="9" customWidth="1"/>
    <col min="15" max="15" width="15.125" customWidth="1"/>
    <col min="16" max="16" width="17.25" customWidth="1"/>
    <col min="17" max="17" width="13" customWidth="1"/>
    <col min="18" max="18" width="15.125" customWidth="1"/>
    <col min="19" max="20" width="17.25" customWidth="1"/>
    <col min="21" max="21" width="5.25" customWidth="1"/>
    <col min="22" max="23" width="9" customWidth="1"/>
    <col min="24" max="24" width="13" customWidth="1"/>
    <col min="25" max="25" width="17.25" customWidth="1"/>
    <col min="26" max="26" width="9" customWidth="1"/>
  </cols>
  <sheetData>
    <row r="1" ht="16.5" customHeight="1" spans="2:26">
      <c r="B1" s="155"/>
      <c r="D1" s="156"/>
      <c r="E1" s="156"/>
      <c r="F1" s="156"/>
      <c r="G1" s="156"/>
      <c r="H1" s="157"/>
      <c r="I1" s="157"/>
      <c r="K1" s="157"/>
      <c r="L1" s="157"/>
      <c r="M1" s="157"/>
      <c r="P1" s="157"/>
      <c r="T1" s="157"/>
      <c r="X1" s="155"/>
      <c r="Z1" s="53" t="s">
        <v>196</v>
      </c>
    </row>
    <row r="2" ht="26.25" customHeight="1" spans="1:26">
      <c r="A2" s="50" t="s">
        <v>197</v>
      </c>
      <c r="B2" s="50"/>
      <c r="C2" s="50"/>
      <c r="D2" s="50"/>
      <c r="E2" s="50"/>
      <c r="F2" s="50"/>
      <c r="G2" s="50"/>
      <c r="H2" s="50"/>
      <c r="I2" s="50"/>
      <c r="J2" s="3"/>
      <c r="K2" s="50"/>
      <c r="L2" s="50"/>
      <c r="M2" s="50"/>
      <c r="N2" s="3"/>
      <c r="O2" s="3"/>
      <c r="P2" s="50"/>
      <c r="Q2" s="3"/>
      <c r="R2" s="3"/>
      <c r="S2" s="3"/>
      <c r="T2" s="50"/>
      <c r="U2" s="50"/>
      <c r="V2" s="50"/>
      <c r="W2" s="50"/>
      <c r="X2" s="50"/>
      <c r="Y2" s="50"/>
      <c r="Z2" s="50"/>
    </row>
    <row r="3" ht="15" customHeight="1" spans="1:26">
      <c r="A3" s="4" t="str">
        <f>"单位名称："&amp;"罗平县腊山街道中心学校"</f>
        <v>单位名称：罗平县腊山街道中心学校</v>
      </c>
      <c r="B3" s="158"/>
      <c r="C3" s="158"/>
      <c r="D3" s="158"/>
      <c r="E3" s="158"/>
      <c r="F3" s="158"/>
      <c r="G3" s="158"/>
      <c r="H3" s="159"/>
      <c r="I3" s="159"/>
      <c r="J3" s="6"/>
      <c r="K3" s="159"/>
      <c r="L3" s="159"/>
      <c r="M3" s="159"/>
      <c r="N3" s="6"/>
      <c r="O3" s="6"/>
      <c r="P3" s="159"/>
      <c r="Q3" s="6"/>
      <c r="R3" s="6"/>
      <c r="S3" s="6"/>
      <c r="T3" s="159"/>
      <c r="X3" s="155"/>
      <c r="Z3" s="280" t="s">
        <v>2</v>
      </c>
    </row>
    <row r="4" ht="18" customHeight="1" spans="1:26">
      <c r="A4" s="160" t="s">
        <v>198</v>
      </c>
      <c r="B4" s="160" t="s">
        <v>199</v>
      </c>
      <c r="C4" s="160" t="s">
        <v>200</v>
      </c>
      <c r="D4" s="160" t="s">
        <v>201</v>
      </c>
      <c r="E4" s="160" t="s">
        <v>202</v>
      </c>
      <c r="F4" s="160" t="s">
        <v>203</v>
      </c>
      <c r="G4" s="160" t="s">
        <v>204</v>
      </c>
      <c r="H4" s="127" t="s">
        <v>205</v>
      </c>
      <c r="I4" s="127" t="s">
        <v>205</v>
      </c>
      <c r="J4" s="10"/>
      <c r="K4" s="127"/>
      <c r="L4" s="127"/>
      <c r="M4" s="127"/>
      <c r="N4" s="10"/>
      <c r="O4" s="10"/>
      <c r="P4" s="127"/>
      <c r="Q4" s="10"/>
      <c r="R4" s="10"/>
      <c r="S4" s="10"/>
      <c r="T4" s="173" t="s">
        <v>35</v>
      </c>
      <c r="U4" s="127" t="s">
        <v>36</v>
      </c>
      <c r="V4" s="127"/>
      <c r="W4" s="127"/>
      <c r="X4" s="127"/>
      <c r="Y4" s="127"/>
      <c r="Z4" s="127"/>
    </row>
    <row r="5" ht="18" customHeight="1" spans="1:26">
      <c r="A5" s="161"/>
      <c r="B5" s="162"/>
      <c r="C5" s="161"/>
      <c r="D5" s="161"/>
      <c r="E5" s="161"/>
      <c r="F5" s="161"/>
      <c r="G5" s="161"/>
      <c r="H5" s="127" t="s">
        <v>206</v>
      </c>
      <c r="I5" s="127" t="s">
        <v>32</v>
      </c>
      <c r="J5" s="10"/>
      <c r="K5" s="127"/>
      <c r="L5" s="127"/>
      <c r="M5" s="127"/>
      <c r="N5" s="10"/>
      <c r="O5" s="10"/>
      <c r="P5" s="127"/>
      <c r="Q5" s="10" t="s">
        <v>207</v>
      </c>
      <c r="R5" s="10"/>
      <c r="S5" s="10"/>
      <c r="T5" s="160" t="s">
        <v>35</v>
      </c>
      <c r="U5" s="127" t="s">
        <v>36</v>
      </c>
      <c r="V5" s="173" t="s">
        <v>37</v>
      </c>
      <c r="W5" s="127" t="s">
        <v>36</v>
      </c>
      <c r="X5" s="173" t="s">
        <v>39</v>
      </c>
      <c r="Y5" s="173" t="s">
        <v>40</v>
      </c>
      <c r="Z5" s="171" t="s">
        <v>41</v>
      </c>
    </row>
    <row r="6" customHeight="1" spans="1:26">
      <c r="A6" s="163"/>
      <c r="B6" s="163"/>
      <c r="C6" s="163"/>
      <c r="D6" s="163"/>
      <c r="E6" s="163"/>
      <c r="F6" s="163"/>
      <c r="G6" s="163"/>
      <c r="H6" s="163"/>
      <c r="I6" s="170" t="s">
        <v>208</v>
      </c>
      <c r="J6" s="171" t="s">
        <v>209</v>
      </c>
      <c r="K6" s="160" t="s">
        <v>210</v>
      </c>
      <c r="L6" s="160" t="s">
        <v>211</v>
      </c>
      <c r="M6" s="160" t="s">
        <v>212</v>
      </c>
      <c r="N6" s="160" t="s">
        <v>213</v>
      </c>
      <c r="O6" s="160" t="s">
        <v>33</v>
      </c>
      <c r="P6" s="160" t="s">
        <v>34</v>
      </c>
      <c r="Q6" s="160" t="s">
        <v>32</v>
      </c>
      <c r="R6" s="160" t="s">
        <v>33</v>
      </c>
      <c r="S6" s="160" t="s">
        <v>34</v>
      </c>
      <c r="T6" s="163"/>
      <c r="U6" s="160" t="s">
        <v>31</v>
      </c>
      <c r="V6" s="160" t="s">
        <v>37</v>
      </c>
      <c r="W6" s="160" t="s">
        <v>214</v>
      </c>
      <c r="X6" s="160" t="s">
        <v>39</v>
      </c>
      <c r="Y6" s="160" t="s">
        <v>40</v>
      </c>
      <c r="Z6" s="160" t="s">
        <v>41</v>
      </c>
    </row>
    <row r="7" ht="37.5" customHeight="1" spans="1:26">
      <c r="A7" s="164"/>
      <c r="B7" s="164"/>
      <c r="C7" s="164"/>
      <c r="D7" s="164"/>
      <c r="E7" s="164"/>
      <c r="F7" s="164"/>
      <c r="G7" s="164"/>
      <c r="H7" s="164"/>
      <c r="I7" s="52" t="s">
        <v>31</v>
      </c>
      <c r="J7" s="52" t="s">
        <v>215</v>
      </c>
      <c r="K7" s="172" t="s">
        <v>209</v>
      </c>
      <c r="L7" s="172" t="s">
        <v>211</v>
      </c>
      <c r="M7" s="172" t="s">
        <v>212</v>
      </c>
      <c r="N7" s="172" t="s">
        <v>213</v>
      </c>
      <c r="O7" s="172" t="s">
        <v>213</v>
      </c>
      <c r="P7" s="172" t="s">
        <v>213</v>
      </c>
      <c r="Q7" s="172" t="s">
        <v>211</v>
      </c>
      <c r="R7" s="172" t="s">
        <v>212</v>
      </c>
      <c r="S7" s="172" t="s">
        <v>213</v>
      </c>
      <c r="T7" s="172" t="s">
        <v>35</v>
      </c>
      <c r="U7" s="172" t="s">
        <v>31</v>
      </c>
      <c r="V7" s="172" t="s">
        <v>37</v>
      </c>
      <c r="W7" s="172" t="s">
        <v>214</v>
      </c>
      <c r="X7" s="172" t="s">
        <v>39</v>
      </c>
      <c r="Y7" s="172" t="s">
        <v>40</v>
      </c>
      <c r="Z7" s="172" t="s">
        <v>41</v>
      </c>
    </row>
    <row r="8" customHeight="1" spans="1:26">
      <c r="A8" s="12">
        <v>1</v>
      </c>
      <c r="B8" s="12">
        <v>2</v>
      </c>
      <c r="C8" s="12">
        <v>3</v>
      </c>
      <c r="D8" s="12">
        <v>4</v>
      </c>
      <c r="E8" s="12">
        <v>5</v>
      </c>
      <c r="F8" s="12">
        <v>6</v>
      </c>
      <c r="G8" s="12">
        <v>7</v>
      </c>
      <c r="H8" s="12">
        <v>8</v>
      </c>
      <c r="I8" s="12">
        <v>9</v>
      </c>
      <c r="J8" s="12">
        <v>10</v>
      </c>
      <c r="K8" s="12">
        <v>11</v>
      </c>
      <c r="L8" s="12">
        <v>12</v>
      </c>
      <c r="M8" s="12">
        <v>13</v>
      </c>
      <c r="N8" s="12">
        <v>14</v>
      </c>
      <c r="O8" s="12">
        <v>15</v>
      </c>
      <c r="P8" s="12">
        <v>16</v>
      </c>
      <c r="Q8" s="12">
        <v>17</v>
      </c>
      <c r="R8" s="12">
        <v>18</v>
      </c>
      <c r="S8" s="12">
        <v>19</v>
      </c>
      <c r="T8" s="12">
        <v>20</v>
      </c>
      <c r="U8" s="12">
        <v>21</v>
      </c>
      <c r="V8" s="12">
        <v>22</v>
      </c>
      <c r="W8" s="12">
        <v>23</v>
      </c>
      <c r="X8" s="12">
        <v>24</v>
      </c>
      <c r="Y8" s="174">
        <v>25</v>
      </c>
      <c r="Z8" s="175">
        <v>26</v>
      </c>
    </row>
    <row r="9" ht="21" customHeight="1" spans="1:26">
      <c r="A9" s="13" t="s">
        <v>43</v>
      </c>
      <c r="B9" s="165"/>
      <c r="C9" s="165"/>
      <c r="D9" s="165"/>
      <c r="E9" s="165"/>
      <c r="F9" s="165"/>
      <c r="G9" s="165"/>
      <c r="H9" s="15">
        <v>5589.030471</v>
      </c>
      <c r="I9" s="15">
        <v>5589.030471</v>
      </c>
      <c r="J9" s="15"/>
      <c r="K9" s="15"/>
      <c r="L9" s="15"/>
      <c r="M9" s="15"/>
      <c r="N9" s="15">
        <v>5589.030471</v>
      </c>
      <c r="O9" s="15"/>
      <c r="P9" s="15"/>
      <c r="Q9" s="15"/>
      <c r="R9" s="15"/>
      <c r="S9" s="15"/>
      <c r="T9" s="15"/>
      <c r="U9" s="15"/>
      <c r="V9" s="15"/>
      <c r="W9" s="15"/>
      <c r="X9" s="15"/>
      <c r="Y9" s="15"/>
      <c r="Z9" s="15"/>
    </row>
    <row r="10" ht="23.25" customHeight="1" outlineLevel="1" spans="1:26">
      <c r="A10" s="166" t="s">
        <v>43</v>
      </c>
      <c r="B10" s="13" t="s">
        <v>216</v>
      </c>
      <c r="C10" s="13" t="s">
        <v>217</v>
      </c>
      <c r="D10" s="13" t="s">
        <v>61</v>
      </c>
      <c r="E10" s="13" t="s">
        <v>62</v>
      </c>
      <c r="F10" s="13" t="s">
        <v>218</v>
      </c>
      <c r="G10" s="13" t="s">
        <v>146</v>
      </c>
      <c r="H10" s="15">
        <v>84.402</v>
      </c>
      <c r="I10" s="15">
        <v>84.402</v>
      </c>
      <c r="J10" s="15"/>
      <c r="K10" s="15"/>
      <c r="L10" s="15"/>
      <c r="M10" s="15"/>
      <c r="N10" s="15">
        <v>84.402</v>
      </c>
      <c r="O10" s="15"/>
      <c r="P10" s="15"/>
      <c r="Q10" s="15"/>
      <c r="R10" s="15"/>
      <c r="S10" s="15"/>
      <c r="T10" s="15"/>
      <c r="U10" s="15"/>
      <c r="V10" s="15"/>
      <c r="W10" s="15"/>
      <c r="X10" s="15"/>
      <c r="Y10" s="15"/>
      <c r="Z10" s="15"/>
    </row>
    <row r="11" ht="23.25" customHeight="1" outlineLevel="1" spans="1:26">
      <c r="A11" s="166" t="s">
        <v>43</v>
      </c>
      <c r="B11" s="13" t="s">
        <v>216</v>
      </c>
      <c r="C11" s="13" t="s">
        <v>217</v>
      </c>
      <c r="D11" s="13" t="s">
        <v>63</v>
      </c>
      <c r="E11" s="13" t="s">
        <v>64</v>
      </c>
      <c r="F11" s="13" t="s">
        <v>218</v>
      </c>
      <c r="G11" s="13" t="s">
        <v>146</v>
      </c>
      <c r="H11" s="15">
        <v>1601.6076</v>
      </c>
      <c r="I11" s="15">
        <v>1601.6076</v>
      </c>
      <c r="J11" s="15"/>
      <c r="K11" s="15"/>
      <c r="L11" s="15"/>
      <c r="M11" s="15"/>
      <c r="N11" s="15">
        <v>1601.6076</v>
      </c>
      <c r="O11" s="13"/>
      <c r="P11" s="13"/>
      <c r="Q11" s="15"/>
      <c r="R11" s="15"/>
      <c r="S11" s="15"/>
      <c r="T11" s="15"/>
      <c r="U11" s="15"/>
      <c r="V11" s="15"/>
      <c r="W11" s="15"/>
      <c r="X11" s="15"/>
      <c r="Y11" s="15"/>
      <c r="Z11" s="15"/>
    </row>
    <row r="12" ht="23.25" customHeight="1" outlineLevel="1" spans="1:26">
      <c r="A12" s="166" t="s">
        <v>43</v>
      </c>
      <c r="B12" s="13" t="s">
        <v>216</v>
      </c>
      <c r="C12" s="13" t="s">
        <v>217</v>
      </c>
      <c r="D12" s="13" t="s">
        <v>61</v>
      </c>
      <c r="E12" s="13" t="s">
        <v>62</v>
      </c>
      <c r="F12" s="13" t="s">
        <v>219</v>
      </c>
      <c r="G12" s="13" t="s">
        <v>149</v>
      </c>
      <c r="H12" s="15">
        <v>46.2696</v>
      </c>
      <c r="I12" s="15">
        <v>46.2696</v>
      </c>
      <c r="J12" s="15"/>
      <c r="K12" s="15"/>
      <c r="L12" s="15"/>
      <c r="M12" s="15"/>
      <c r="N12" s="15">
        <v>46.2696</v>
      </c>
      <c r="O12" s="13"/>
      <c r="P12" s="13"/>
      <c r="Q12" s="15"/>
      <c r="R12" s="15"/>
      <c r="S12" s="15"/>
      <c r="T12" s="15"/>
      <c r="U12" s="15"/>
      <c r="V12" s="15"/>
      <c r="W12" s="15"/>
      <c r="X12" s="15"/>
      <c r="Y12" s="15"/>
      <c r="Z12" s="15"/>
    </row>
    <row r="13" ht="23.25" customHeight="1" outlineLevel="1" spans="1:26">
      <c r="A13" s="166" t="s">
        <v>43</v>
      </c>
      <c r="B13" s="13" t="s">
        <v>216</v>
      </c>
      <c r="C13" s="13" t="s">
        <v>217</v>
      </c>
      <c r="D13" s="13" t="s">
        <v>63</v>
      </c>
      <c r="E13" s="13" t="s">
        <v>64</v>
      </c>
      <c r="F13" s="13" t="s">
        <v>219</v>
      </c>
      <c r="G13" s="13" t="s">
        <v>149</v>
      </c>
      <c r="H13" s="15">
        <v>766.2756</v>
      </c>
      <c r="I13" s="15">
        <v>766.2756</v>
      </c>
      <c r="J13" s="15"/>
      <c r="K13" s="15"/>
      <c r="L13" s="15"/>
      <c r="M13" s="15"/>
      <c r="N13" s="15">
        <v>766.2756</v>
      </c>
      <c r="O13" s="13"/>
      <c r="P13" s="13"/>
      <c r="Q13" s="15"/>
      <c r="R13" s="15"/>
      <c r="S13" s="15"/>
      <c r="T13" s="15"/>
      <c r="U13" s="15"/>
      <c r="V13" s="15"/>
      <c r="W13" s="15"/>
      <c r="X13" s="15"/>
      <c r="Y13" s="15"/>
      <c r="Z13" s="15"/>
    </row>
    <row r="14" ht="23.25" customHeight="1" outlineLevel="1" spans="1:26">
      <c r="A14" s="166" t="s">
        <v>43</v>
      </c>
      <c r="B14" s="13" t="s">
        <v>216</v>
      </c>
      <c r="C14" s="13" t="s">
        <v>217</v>
      </c>
      <c r="D14" s="13" t="s">
        <v>61</v>
      </c>
      <c r="E14" s="13" t="s">
        <v>62</v>
      </c>
      <c r="F14" s="13" t="s">
        <v>220</v>
      </c>
      <c r="G14" s="13" t="s">
        <v>156</v>
      </c>
      <c r="H14" s="15">
        <v>7.0335</v>
      </c>
      <c r="I14" s="15">
        <v>7.0335</v>
      </c>
      <c r="J14" s="15"/>
      <c r="K14" s="15"/>
      <c r="L14" s="15"/>
      <c r="M14" s="15"/>
      <c r="N14" s="15">
        <v>7.0335</v>
      </c>
      <c r="O14" s="13"/>
      <c r="P14" s="13"/>
      <c r="Q14" s="15"/>
      <c r="R14" s="15"/>
      <c r="S14" s="15"/>
      <c r="T14" s="15"/>
      <c r="U14" s="15"/>
      <c r="V14" s="15"/>
      <c r="W14" s="15"/>
      <c r="X14" s="15"/>
      <c r="Y14" s="15"/>
      <c r="Z14" s="15"/>
    </row>
    <row r="15" ht="23.25" customHeight="1" outlineLevel="1" spans="1:26">
      <c r="A15" s="166" t="s">
        <v>43</v>
      </c>
      <c r="B15" s="13" t="s">
        <v>216</v>
      </c>
      <c r="C15" s="13" t="s">
        <v>217</v>
      </c>
      <c r="D15" s="13" t="s">
        <v>63</v>
      </c>
      <c r="E15" s="13" t="s">
        <v>64</v>
      </c>
      <c r="F15" s="13" t="s">
        <v>220</v>
      </c>
      <c r="G15" s="13" t="s">
        <v>156</v>
      </c>
      <c r="H15" s="15">
        <v>133.4673</v>
      </c>
      <c r="I15" s="15">
        <v>133.4673</v>
      </c>
      <c r="J15" s="15"/>
      <c r="K15" s="15"/>
      <c r="L15" s="15"/>
      <c r="M15" s="15"/>
      <c r="N15" s="15">
        <v>133.4673</v>
      </c>
      <c r="O15" s="13"/>
      <c r="P15" s="13"/>
      <c r="Q15" s="15"/>
      <c r="R15" s="15"/>
      <c r="S15" s="15"/>
      <c r="T15" s="15"/>
      <c r="U15" s="15"/>
      <c r="V15" s="15"/>
      <c r="W15" s="15"/>
      <c r="X15" s="15"/>
      <c r="Y15" s="15"/>
      <c r="Z15" s="15"/>
    </row>
    <row r="16" ht="23.25" customHeight="1" outlineLevel="1" spans="1:26">
      <c r="A16" s="166" t="s">
        <v>43</v>
      </c>
      <c r="B16" s="13" t="s">
        <v>216</v>
      </c>
      <c r="C16" s="13" t="s">
        <v>217</v>
      </c>
      <c r="D16" s="13" t="s">
        <v>63</v>
      </c>
      <c r="E16" s="13" t="s">
        <v>64</v>
      </c>
      <c r="F16" s="13" t="s">
        <v>221</v>
      </c>
      <c r="G16" s="13" t="s">
        <v>153</v>
      </c>
      <c r="H16" s="15">
        <v>9</v>
      </c>
      <c r="I16" s="15">
        <v>9</v>
      </c>
      <c r="J16" s="15"/>
      <c r="K16" s="15"/>
      <c r="L16" s="15"/>
      <c r="M16" s="15"/>
      <c r="N16" s="15">
        <v>9</v>
      </c>
      <c r="O16" s="13"/>
      <c r="P16" s="13"/>
      <c r="Q16" s="15"/>
      <c r="R16" s="15"/>
      <c r="S16" s="15"/>
      <c r="T16" s="15"/>
      <c r="U16" s="15"/>
      <c r="V16" s="15"/>
      <c r="W16" s="15"/>
      <c r="X16" s="15"/>
      <c r="Y16" s="15"/>
      <c r="Z16" s="15"/>
    </row>
    <row r="17" ht="23.25" customHeight="1" outlineLevel="1" spans="1:26">
      <c r="A17" s="166" t="s">
        <v>43</v>
      </c>
      <c r="B17" s="13" t="s">
        <v>216</v>
      </c>
      <c r="C17" s="13" t="s">
        <v>217</v>
      </c>
      <c r="D17" s="13" t="s">
        <v>61</v>
      </c>
      <c r="E17" s="13" t="s">
        <v>62</v>
      </c>
      <c r="F17" s="13" t="s">
        <v>220</v>
      </c>
      <c r="G17" s="13" t="s">
        <v>156</v>
      </c>
      <c r="H17" s="15">
        <v>16.824</v>
      </c>
      <c r="I17" s="15">
        <v>16.824</v>
      </c>
      <c r="J17" s="15"/>
      <c r="K17" s="15"/>
      <c r="L17" s="15"/>
      <c r="M17" s="15"/>
      <c r="N17" s="15">
        <v>16.824</v>
      </c>
      <c r="O17" s="13"/>
      <c r="P17" s="13"/>
      <c r="Q17" s="15"/>
      <c r="R17" s="15"/>
      <c r="S17" s="15"/>
      <c r="T17" s="15"/>
      <c r="U17" s="15"/>
      <c r="V17" s="15"/>
      <c r="W17" s="15"/>
      <c r="X17" s="15"/>
      <c r="Y17" s="15"/>
      <c r="Z17" s="15"/>
    </row>
    <row r="18" ht="23.25" customHeight="1" outlineLevel="1" spans="1:26">
      <c r="A18" s="166" t="s">
        <v>43</v>
      </c>
      <c r="B18" s="13" t="s">
        <v>216</v>
      </c>
      <c r="C18" s="13" t="s">
        <v>217</v>
      </c>
      <c r="D18" s="13" t="s">
        <v>63</v>
      </c>
      <c r="E18" s="13" t="s">
        <v>64</v>
      </c>
      <c r="F18" s="13" t="s">
        <v>220</v>
      </c>
      <c r="G18" s="13" t="s">
        <v>156</v>
      </c>
      <c r="H18" s="15">
        <v>293.982</v>
      </c>
      <c r="I18" s="15">
        <v>293.982</v>
      </c>
      <c r="J18" s="15"/>
      <c r="K18" s="15"/>
      <c r="L18" s="15"/>
      <c r="M18" s="15"/>
      <c r="N18" s="15">
        <v>293.982</v>
      </c>
      <c r="O18" s="13"/>
      <c r="P18" s="13"/>
      <c r="Q18" s="15"/>
      <c r="R18" s="15"/>
      <c r="S18" s="15"/>
      <c r="T18" s="15"/>
      <c r="U18" s="15"/>
      <c r="V18" s="15"/>
      <c r="W18" s="15"/>
      <c r="X18" s="15"/>
      <c r="Y18" s="15"/>
      <c r="Z18" s="15"/>
    </row>
    <row r="19" ht="23.25" customHeight="1" outlineLevel="1" spans="1:26">
      <c r="A19" s="166" t="s">
        <v>43</v>
      </c>
      <c r="B19" s="13" t="s">
        <v>216</v>
      </c>
      <c r="C19" s="13" t="s">
        <v>217</v>
      </c>
      <c r="D19" s="13" t="s">
        <v>61</v>
      </c>
      <c r="E19" s="13" t="s">
        <v>62</v>
      </c>
      <c r="F19" s="13" t="s">
        <v>219</v>
      </c>
      <c r="G19" s="13" t="s">
        <v>149</v>
      </c>
      <c r="H19" s="15">
        <v>10.2</v>
      </c>
      <c r="I19" s="15">
        <v>10.2</v>
      </c>
      <c r="J19" s="15"/>
      <c r="K19" s="15"/>
      <c r="L19" s="15"/>
      <c r="M19" s="15"/>
      <c r="N19" s="15">
        <v>10.2</v>
      </c>
      <c r="O19" s="13"/>
      <c r="P19" s="13"/>
      <c r="Q19" s="15"/>
      <c r="R19" s="15"/>
      <c r="S19" s="15"/>
      <c r="T19" s="15"/>
      <c r="U19" s="15"/>
      <c r="V19" s="15"/>
      <c r="W19" s="15"/>
      <c r="X19" s="15"/>
      <c r="Y19" s="15"/>
      <c r="Z19" s="15"/>
    </row>
    <row r="20" ht="23.25" customHeight="1" outlineLevel="1" spans="1:26">
      <c r="A20" s="166" t="s">
        <v>43</v>
      </c>
      <c r="B20" s="13" t="s">
        <v>216</v>
      </c>
      <c r="C20" s="13" t="s">
        <v>217</v>
      </c>
      <c r="D20" s="13" t="s">
        <v>63</v>
      </c>
      <c r="E20" s="13" t="s">
        <v>64</v>
      </c>
      <c r="F20" s="13" t="s">
        <v>219</v>
      </c>
      <c r="G20" s="13" t="s">
        <v>149</v>
      </c>
      <c r="H20" s="15">
        <v>165</v>
      </c>
      <c r="I20" s="15">
        <v>165</v>
      </c>
      <c r="J20" s="15"/>
      <c r="K20" s="15"/>
      <c r="L20" s="15"/>
      <c r="M20" s="15"/>
      <c r="N20" s="15">
        <v>165</v>
      </c>
      <c r="O20" s="13"/>
      <c r="P20" s="13"/>
      <c r="Q20" s="15"/>
      <c r="R20" s="15"/>
      <c r="S20" s="15"/>
      <c r="T20" s="15"/>
      <c r="U20" s="15"/>
      <c r="V20" s="15"/>
      <c r="W20" s="15"/>
      <c r="X20" s="15"/>
      <c r="Y20" s="15"/>
      <c r="Z20" s="15"/>
    </row>
    <row r="21" ht="23.25" customHeight="1" outlineLevel="1" spans="1:26">
      <c r="A21" s="166" t="s">
        <v>43</v>
      </c>
      <c r="B21" s="13" t="s">
        <v>216</v>
      </c>
      <c r="C21" s="13" t="s">
        <v>217</v>
      </c>
      <c r="D21" s="13" t="s">
        <v>61</v>
      </c>
      <c r="E21" s="13" t="s">
        <v>62</v>
      </c>
      <c r="F21" s="13" t="s">
        <v>220</v>
      </c>
      <c r="G21" s="13" t="s">
        <v>156</v>
      </c>
      <c r="H21" s="15">
        <v>28.692</v>
      </c>
      <c r="I21" s="15">
        <v>28.692</v>
      </c>
      <c r="J21" s="15"/>
      <c r="K21" s="15"/>
      <c r="L21" s="15"/>
      <c r="M21" s="15"/>
      <c r="N21" s="15">
        <v>28.692</v>
      </c>
      <c r="O21" s="13"/>
      <c r="P21" s="13"/>
      <c r="Q21" s="15"/>
      <c r="R21" s="15"/>
      <c r="S21" s="15"/>
      <c r="T21" s="15"/>
      <c r="U21" s="15"/>
      <c r="V21" s="15"/>
      <c r="W21" s="15"/>
      <c r="X21" s="15"/>
      <c r="Y21" s="15"/>
      <c r="Z21" s="15"/>
    </row>
    <row r="22" ht="23.25" customHeight="1" outlineLevel="1" spans="1:26">
      <c r="A22" s="166" t="s">
        <v>43</v>
      </c>
      <c r="B22" s="13" t="s">
        <v>216</v>
      </c>
      <c r="C22" s="13" t="s">
        <v>217</v>
      </c>
      <c r="D22" s="13" t="s">
        <v>63</v>
      </c>
      <c r="E22" s="13" t="s">
        <v>64</v>
      </c>
      <c r="F22" s="13" t="s">
        <v>220</v>
      </c>
      <c r="G22" s="13" t="s">
        <v>156</v>
      </c>
      <c r="H22" s="15">
        <v>491.8764</v>
      </c>
      <c r="I22" s="15">
        <v>491.8764</v>
      </c>
      <c r="J22" s="15"/>
      <c r="K22" s="15"/>
      <c r="L22" s="15"/>
      <c r="M22" s="15"/>
      <c r="N22" s="15">
        <v>491.8764</v>
      </c>
      <c r="O22" s="13"/>
      <c r="P22" s="13"/>
      <c r="Q22" s="15"/>
      <c r="R22" s="15"/>
      <c r="S22" s="15"/>
      <c r="T22" s="15"/>
      <c r="U22" s="15"/>
      <c r="V22" s="15"/>
      <c r="W22" s="15"/>
      <c r="X22" s="15"/>
      <c r="Y22" s="15"/>
      <c r="Z22" s="15"/>
    </row>
    <row r="23" ht="23.25" customHeight="1" outlineLevel="1" spans="1:26">
      <c r="A23" s="166" t="s">
        <v>43</v>
      </c>
      <c r="B23" s="13" t="s">
        <v>222</v>
      </c>
      <c r="C23" s="13" t="s">
        <v>148</v>
      </c>
      <c r="D23" s="13" t="s">
        <v>71</v>
      </c>
      <c r="E23" s="13" t="s">
        <v>72</v>
      </c>
      <c r="F23" s="13" t="s">
        <v>223</v>
      </c>
      <c r="G23" s="13" t="s">
        <v>160</v>
      </c>
      <c r="H23" s="15">
        <v>571.723853</v>
      </c>
      <c r="I23" s="15">
        <v>571.723853</v>
      </c>
      <c r="J23" s="15"/>
      <c r="K23" s="15"/>
      <c r="L23" s="15"/>
      <c r="M23" s="15"/>
      <c r="N23" s="15">
        <v>571.723853</v>
      </c>
      <c r="O23" s="13"/>
      <c r="P23" s="13"/>
      <c r="Q23" s="15"/>
      <c r="R23" s="15"/>
      <c r="S23" s="15"/>
      <c r="T23" s="15"/>
      <c r="U23" s="15"/>
      <c r="V23" s="15"/>
      <c r="W23" s="15"/>
      <c r="X23" s="15"/>
      <c r="Y23" s="15"/>
      <c r="Z23" s="15"/>
    </row>
    <row r="24" ht="23.25" customHeight="1" outlineLevel="1" spans="1:26">
      <c r="A24" s="166" t="s">
        <v>43</v>
      </c>
      <c r="B24" s="13" t="s">
        <v>224</v>
      </c>
      <c r="C24" s="13" t="s">
        <v>225</v>
      </c>
      <c r="D24" s="13" t="s">
        <v>73</v>
      </c>
      <c r="E24" s="13" t="s">
        <v>74</v>
      </c>
      <c r="F24" s="13" t="s">
        <v>226</v>
      </c>
      <c r="G24" s="13" t="s">
        <v>162</v>
      </c>
      <c r="H24" s="15">
        <v>285.861926</v>
      </c>
      <c r="I24" s="15">
        <v>285.861926</v>
      </c>
      <c r="J24" s="15"/>
      <c r="K24" s="15"/>
      <c r="L24" s="15"/>
      <c r="M24" s="15"/>
      <c r="N24" s="15">
        <v>285.861926</v>
      </c>
      <c r="O24" s="13"/>
      <c r="P24" s="13"/>
      <c r="Q24" s="15"/>
      <c r="R24" s="15"/>
      <c r="S24" s="15"/>
      <c r="T24" s="15"/>
      <c r="U24" s="15"/>
      <c r="V24" s="15"/>
      <c r="W24" s="15"/>
      <c r="X24" s="15"/>
      <c r="Y24" s="15"/>
      <c r="Z24" s="15"/>
    </row>
    <row r="25" ht="23.25" customHeight="1" outlineLevel="1" spans="1:26">
      <c r="A25" s="166" t="s">
        <v>43</v>
      </c>
      <c r="B25" s="13" t="s">
        <v>222</v>
      </c>
      <c r="C25" s="13" t="s">
        <v>148</v>
      </c>
      <c r="D25" s="13" t="s">
        <v>83</v>
      </c>
      <c r="E25" s="13" t="s">
        <v>84</v>
      </c>
      <c r="F25" s="13" t="s">
        <v>227</v>
      </c>
      <c r="G25" s="13" t="s">
        <v>164</v>
      </c>
      <c r="H25" s="15">
        <v>140.34736</v>
      </c>
      <c r="I25" s="15">
        <v>140.34736</v>
      </c>
      <c r="J25" s="15"/>
      <c r="K25" s="15"/>
      <c r="L25" s="15"/>
      <c r="M25" s="15"/>
      <c r="N25" s="15">
        <v>140.34736</v>
      </c>
      <c r="O25" s="13"/>
      <c r="P25" s="13"/>
      <c r="Q25" s="15"/>
      <c r="R25" s="15"/>
      <c r="S25" s="15"/>
      <c r="T25" s="15"/>
      <c r="U25" s="15"/>
      <c r="V25" s="15"/>
      <c r="W25" s="15"/>
      <c r="X25" s="15"/>
      <c r="Y25" s="15"/>
      <c r="Z25" s="15"/>
    </row>
    <row r="26" ht="23.25" customHeight="1" outlineLevel="1" spans="1:26">
      <c r="A26" s="166" t="s">
        <v>43</v>
      </c>
      <c r="B26" s="13" t="s">
        <v>222</v>
      </c>
      <c r="C26" s="13" t="s">
        <v>148</v>
      </c>
      <c r="D26" s="13" t="s">
        <v>85</v>
      </c>
      <c r="E26" s="13" t="s">
        <v>86</v>
      </c>
      <c r="F26" s="13" t="s">
        <v>228</v>
      </c>
      <c r="G26" s="13" t="s">
        <v>167</v>
      </c>
      <c r="H26" s="15">
        <v>3.432773</v>
      </c>
      <c r="I26" s="15">
        <v>3.432773</v>
      </c>
      <c r="J26" s="15"/>
      <c r="K26" s="15"/>
      <c r="L26" s="15"/>
      <c r="M26" s="15"/>
      <c r="N26" s="15">
        <v>3.432773</v>
      </c>
      <c r="O26" s="13"/>
      <c r="P26" s="13"/>
      <c r="Q26" s="15"/>
      <c r="R26" s="15"/>
      <c r="S26" s="15"/>
      <c r="T26" s="15"/>
      <c r="U26" s="15"/>
      <c r="V26" s="15"/>
      <c r="W26" s="15"/>
      <c r="X26" s="15"/>
      <c r="Y26" s="15"/>
      <c r="Z26" s="15"/>
    </row>
    <row r="27" ht="23.25" customHeight="1" outlineLevel="1" spans="1:26">
      <c r="A27" s="166" t="s">
        <v>43</v>
      </c>
      <c r="B27" s="13" t="s">
        <v>222</v>
      </c>
      <c r="C27" s="13" t="s">
        <v>148</v>
      </c>
      <c r="D27" s="13" t="s">
        <v>83</v>
      </c>
      <c r="E27" s="13" t="s">
        <v>84</v>
      </c>
      <c r="F27" s="13" t="s">
        <v>227</v>
      </c>
      <c r="G27" s="13" t="s">
        <v>164</v>
      </c>
      <c r="H27" s="15">
        <v>10.319659</v>
      </c>
      <c r="I27" s="15">
        <v>10.319659</v>
      </c>
      <c r="J27" s="15"/>
      <c r="K27" s="15"/>
      <c r="L27" s="15"/>
      <c r="M27" s="15"/>
      <c r="N27" s="15">
        <v>10.319659</v>
      </c>
      <c r="O27" s="13"/>
      <c r="P27" s="13"/>
      <c r="Q27" s="15"/>
      <c r="R27" s="15"/>
      <c r="S27" s="15"/>
      <c r="T27" s="15"/>
      <c r="U27" s="15"/>
      <c r="V27" s="15"/>
      <c r="W27" s="15"/>
      <c r="X27" s="15"/>
      <c r="Y27" s="15"/>
      <c r="Z27" s="15"/>
    </row>
    <row r="28" ht="23.25" customHeight="1" outlineLevel="1" spans="1:26">
      <c r="A28" s="166" t="s">
        <v>43</v>
      </c>
      <c r="B28" s="13" t="s">
        <v>229</v>
      </c>
      <c r="C28" s="13" t="s">
        <v>92</v>
      </c>
      <c r="D28" s="13" t="s">
        <v>91</v>
      </c>
      <c r="E28" s="13" t="s">
        <v>92</v>
      </c>
      <c r="F28" s="13" t="s">
        <v>230</v>
      </c>
      <c r="G28" s="13" t="s">
        <v>92</v>
      </c>
      <c r="H28" s="15">
        <v>411.932794</v>
      </c>
      <c r="I28" s="15">
        <v>411.932794</v>
      </c>
      <c r="J28" s="15"/>
      <c r="K28" s="15"/>
      <c r="L28" s="15"/>
      <c r="M28" s="15"/>
      <c r="N28" s="15">
        <v>411.932794</v>
      </c>
      <c r="O28" s="13"/>
      <c r="P28" s="13"/>
      <c r="Q28" s="15"/>
      <c r="R28" s="15"/>
      <c r="S28" s="15"/>
      <c r="T28" s="15"/>
      <c r="U28" s="15"/>
      <c r="V28" s="15"/>
      <c r="W28" s="15"/>
      <c r="X28" s="15"/>
      <c r="Y28" s="15"/>
      <c r="Z28" s="15"/>
    </row>
    <row r="29" ht="23.25" customHeight="1" outlineLevel="1" spans="1:26">
      <c r="A29" s="166" t="s">
        <v>43</v>
      </c>
      <c r="B29" s="13" t="s">
        <v>231</v>
      </c>
      <c r="C29" s="13" t="s">
        <v>176</v>
      </c>
      <c r="D29" s="13" t="s">
        <v>61</v>
      </c>
      <c r="E29" s="13" t="s">
        <v>62</v>
      </c>
      <c r="F29" s="13" t="s">
        <v>232</v>
      </c>
      <c r="G29" s="13" t="s">
        <v>176</v>
      </c>
      <c r="H29" s="15">
        <v>3.557748</v>
      </c>
      <c r="I29" s="15">
        <v>3.557748</v>
      </c>
      <c r="J29" s="15"/>
      <c r="K29" s="15"/>
      <c r="L29" s="15"/>
      <c r="M29" s="15"/>
      <c r="N29" s="15">
        <v>3.557748</v>
      </c>
      <c r="O29" s="13"/>
      <c r="P29" s="13"/>
      <c r="Q29" s="15"/>
      <c r="R29" s="15"/>
      <c r="S29" s="15"/>
      <c r="T29" s="15"/>
      <c r="U29" s="15"/>
      <c r="V29" s="15"/>
      <c r="W29" s="15"/>
      <c r="X29" s="15"/>
      <c r="Y29" s="15"/>
      <c r="Z29" s="15"/>
    </row>
    <row r="30" ht="23.25" customHeight="1" outlineLevel="1" spans="1:26">
      <c r="A30" s="166" t="s">
        <v>43</v>
      </c>
      <c r="B30" s="13" t="s">
        <v>231</v>
      </c>
      <c r="C30" s="13" t="s">
        <v>176</v>
      </c>
      <c r="D30" s="13" t="s">
        <v>63</v>
      </c>
      <c r="E30" s="13" t="s">
        <v>64</v>
      </c>
      <c r="F30" s="13" t="s">
        <v>232</v>
      </c>
      <c r="G30" s="13" t="s">
        <v>176</v>
      </c>
      <c r="H30" s="15">
        <v>65.097718</v>
      </c>
      <c r="I30" s="15">
        <v>65.097718</v>
      </c>
      <c r="J30" s="15"/>
      <c r="K30" s="15"/>
      <c r="L30" s="15"/>
      <c r="M30" s="15"/>
      <c r="N30" s="15">
        <v>65.097718</v>
      </c>
      <c r="O30" s="13"/>
      <c r="P30" s="13"/>
      <c r="Q30" s="15"/>
      <c r="R30" s="15"/>
      <c r="S30" s="15"/>
      <c r="T30" s="15"/>
      <c r="U30" s="15"/>
      <c r="V30" s="15"/>
      <c r="W30" s="15"/>
      <c r="X30" s="15"/>
      <c r="Y30" s="15"/>
      <c r="Z30" s="15"/>
    </row>
    <row r="31" ht="23.25" customHeight="1" outlineLevel="1" spans="1:26">
      <c r="A31" s="166" t="s">
        <v>43</v>
      </c>
      <c r="B31" s="13" t="s">
        <v>233</v>
      </c>
      <c r="C31" s="13" t="s">
        <v>234</v>
      </c>
      <c r="D31" s="13" t="s">
        <v>61</v>
      </c>
      <c r="E31" s="13" t="s">
        <v>62</v>
      </c>
      <c r="F31" s="13" t="s">
        <v>235</v>
      </c>
      <c r="G31" s="13" t="s">
        <v>178</v>
      </c>
      <c r="H31" s="15">
        <v>2.11005</v>
      </c>
      <c r="I31" s="15">
        <v>2.11005</v>
      </c>
      <c r="J31" s="15"/>
      <c r="K31" s="15"/>
      <c r="L31" s="15"/>
      <c r="M31" s="15"/>
      <c r="N31" s="15">
        <v>2.11005</v>
      </c>
      <c r="O31" s="13"/>
      <c r="P31" s="13"/>
      <c r="Q31" s="15"/>
      <c r="R31" s="15"/>
      <c r="S31" s="15"/>
      <c r="T31" s="15"/>
      <c r="U31" s="15"/>
      <c r="V31" s="15"/>
      <c r="W31" s="15"/>
      <c r="X31" s="15"/>
      <c r="Y31" s="15"/>
      <c r="Z31" s="15"/>
    </row>
    <row r="32" ht="23.25" customHeight="1" outlineLevel="1" spans="1:26">
      <c r="A32" s="166" t="s">
        <v>43</v>
      </c>
      <c r="B32" s="13" t="s">
        <v>233</v>
      </c>
      <c r="C32" s="13" t="s">
        <v>234</v>
      </c>
      <c r="D32" s="13" t="s">
        <v>63</v>
      </c>
      <c r="E32" s="13" t="s">
        <v>64</v>
      </c>
      <c r="F32" s="13" t="s">
        <v>235</v>
      </c>
      <c r="G32" s="13" t="s">
        <v>178</v>
      </c>
      <c r="H32" s="15">
        <v>40.04019</v>
      </c>
      <c r="I32" s="15">
        <v>40.04019</v>
      </c>
      <c r="J32" s="15"/>
      <c r="K32" s="15"/>
      <c r="L32" s="15"/>
      <c r="M32" s="15"/>
      <c r="N32" s="15">
        <v>40.04019</v>
      </c>
      <c r="O32" s="13"/>
      <c r="P32" s="13"/>
      <c r="Q32" s="15"/>
      <c r="R32" s="15"/>
      <c r="S32" s="15"/>
      <c r="T32" s="15"/>
      <c r="U32" s="15"/>
      <c r="V32" s="15"/>
      <c r="W32" s="15"/>
      <c r="X32" s="15"/>
      <c r="Y32" s="15"/>
      <c r="Z32" s="15"/>
    </row>
    <row r="33" ht="23.25" customHeight="1" outlineLevel="1" spans="1:26">
      <c r="A33" s="166" t="s">
        <v>43</v>
      </c>
      <c r="B33" s="13" t="s">
        <v>233</v>
      </c>
      <c r="C33" s="13" t="s">
        <v>234</v>
      </c>
      <c r="D33" s="13" t="s">
        <v>69</v>
      </c>
      <c r="E33" s="13" t="s">
        <v>70</v>
      </c>
      <c r="F33" s="13" t="s">
        <v>236</v>
      </c>
      <c r="G33" s="13" t="s">
        <v>182</v>
      </c>
      <c r="H33" s="15">
        <v>5.56</v>
      </c>
      <c r="I33" s="15">
        <v>5.56</v>
      </c>
      <c r="J33" s="15"/>
      <c r="K33" s="15"/>
      <c r="L33" s="15"/>
      <c r="M33" s="15"/>
      <c r="N33" s="15">
        <v>5.56</v>
      </c>
      <c r="O33" s="13"/>
      <c r="P33" s="13"/>
      <c r="Q33" s="15"/>
      <c r="R33" s="15"/>
      <c r="S33" s="15"/>
      <c r="T33" s="15"/>
      <c r="U33" s="15"/>
      <c r="V33" s="15"/>
      <c r="W33" s="15"/>
      <c r="X33" s="15"/>
      <c r="Y33" s="15"/>
      <c r="Z33" s="15"/>
    </row>
    <row r="34" ht="23.25" customHeight="1" outlineLevel="1" spans="1:26">
      <c r="A34" s="166" t="s">
        <v>43</v>
      </c>
      <c r="B34" s="13" t="s">
        <v>237</v>
      </c>
      <c r="C34" s="13" t="s">
        <v>166</v>
      </c>
      <c r="D34" s="13" t="s">
        <v>69</v>
      </c>
      <c r="E34" s="13" t="s">
        <v>70</v>
      </c>
      <c r="F34" s="13" t="s">
        <v>238</v>
      </c>
      <c r="G34" s="13" t="s">
        <v>184</v>
      </c>
      <c r="H34" s="15">
        <v>14.3052</v>
      </c>
      <c r="I34" s="15">
        <v>14.3052</v>
      </c>
      <c r="J34" s="15"/>
      <c r="K34" s="15"/>
      <c r="L34" s="15"/>
      <c r="M34" s="15"/>
      <c r="N34" s="15">
        <v>14.3052</v>
      </c>
      <c r="O34" s="13"/>
      <c r="P34" s="13"/>
      <c r="Q34" s="15"/>
      <c r="R34" s="15"/>
      <c r="S34" s="15"/>
      <c r="T34" s="15"/>
      <c r="U34" s="15"/>
      <c r="V34" s="15"/>
      <c r="W34" s="15"/>
      <c r="X34" s="15"/>
      <c r="Y34" s="15"/>
      <c r="Z34" s="15"/>
    </row>
    <row r="35" ht="23.25" customHeight="1" outlineLevel="1" spans="1:26">
      <c r="A35" s="166" t="s">
        <v>43</v>
      </c>
      <c r="B35" s="13" t="s">
        <v>237</v>
      </c>
      <c r="C35" s="13" t="s">
        <v>166</v>
      </c>
      <c r="D35" s="13" t="s">
        <v>69</v>
      </c>
      <c r="E35" s="13" t="s">
        <v>70</v>
      </c>
      <c r="F35" s="13" t="s">
        <v>239</v>
      </c>
      <c r="G35" s="13" t="s">
        <v>185</v>
      </c>
      <c r="H35" s="15">
        <v>310.1676</v>
      </c>
      <c r="I35" s="15">
        <v>310.1676</v>
      </c>
      <c r="J35" s="15"/>
      <c r="K35" s="15"/>
      <c r="L35" s="15"/>
      <c r="M35" s="15"/>
      <c r="N35" s="15">
        <v>310.1676</v>
      </c>
      <c r="O35" s="13"/>
      <c r="P35" s="13"/>
      <c r="Q35" s="15"/>
      <c r="R35" s="15"/>
      <c r="S35" s="15"/>
      <c r="T35" s="15"/>
      <c r="U35" s="15"/>
      <c r="V35" s="15"/>
      <c r="W35" s="15"/>
      <c r="X35" s="15"/>
      <c r="Y35" s="15"/>
      <c r="Z35" s="15"/>
    </row>
    <row r="36" ht="23.25" customHeight="1" outlineLevel="1" spans="1:26">
      <c r="A36" s="166" t="s">
        <v>43</v>
      </c>
      <c r="B36" s="13" t="s">
        <v>240</v>
      </c>
      <c r="C36" s="13" t="s">
        <v>241</v>
      </c>
      <c r="D36" s="13" t="s">
        <v>77</v>
      </c>
      <c r="E36" s="13" t="s">
        <v>78</v>
      </c>
      <c r="F36" s="13" t="s">
        <v>242</v>
      </c>
      <c r="G36" s="13" t="s">
        <v>186</v>
      </c>
      <c r="H36" s="15">
        <v>27.2204</v>
      </c>
      <c r="I36" s="15">
        <v>27.2204</v>
      </c>
      <c r="J36" s="15"/>
      <c r="K36" s="15"/>
      <c r="L36" s="15"/>
      <c r="M36" s="15"/>
      <c r="N36" s="15">
        <v>27.2204</v>
      </c>
      <c r="O36" s="13"/>
      <c r="P36" s="13"/>
      <c r="Q36" s="15"/>
      <c r="R36" s="15"/>
      <c r="S36" s="15"/>
      <c r="T36" s="15"/>
      <c r="U36" s="15"/>
      <c r="V36" s="15"/>
      <c r="W36" s="15"/>
      <c r="X36" s="15"/>
      <c r="Y36" s="15"/>
      <c r="Z36" s="15"/>
    </row>
    <row r="37" ht="23.25" customHeight="1" outlineLevel="1" spans="1:26">
      <c r="A37" s="166" t="s">
        <v>43</v>
      </c>
      <c r="B37" s="13" t="s">
        <v>243</v>
      </c>
      <c r="C37" s="13" t="s">
        <v>244</v>
      </c>
      <c r="D37" s="13" t="s">
        <v>63</v>
      </c>
      <c r="E37" s="13" t="s">
        <v>64</v>
      </c>
      <c r="F37" s="13" t="s">
        <v>242</v>
      </c>
      <c r="G37" s="13" t="s">
        <v>186</v>
      </c>
      <c r="H37" s="15">
        <v>42.7232</v>
      </c>
      <c r="I37" s="15">
        <v>42.7232</v>
      </c>
      <c r="J37" s="15"/>
      <c r="K37" s="15"/>
      <c r="L37" s="15"/>
      <c r="M37" s="15"/>
      <c r="N37" s="15">
        <v>42.7232</v>
      </c>
      <c r="O37" s="13"/>
      <c r="P37" s="13"/>
      <c r="Q37" s="15"/>
      <c r="R37" s="15"/>
      <c r="S37" s="15"/>
      <c r="T37" s="15"/>
      <c r="U37" s="15"/>
      <c r="V37" s="15"/>
      <c r="W37" s="15"/>
      <c r="X37" s="15"/>
      <c r="Y37" s="15"/>
      <c r="Z37" s="15"/>
    </row>
    <row r="38" ht="17.25" customHeight="1" spans="1:26">
      <c r="A38" s="167" t="s">
        <v>93</v>
      </c>
      <c r="B38" s="168"/>
      <c r="C38" s="168"/>
      <c r="D38" s="168"/>
      <c r="E38" s="168"/>
      <c r="F38" s="168"/>
      <c r="G38" s="169"/>
      <c r="H38" s="15">
        <v>5589.030471</v>
      </c>
      <c r="I38" s="15">
        <v>5589.030471</v>
      </c>
      <c r="J38" s="15"/>
      <c r="K38" s="15"/>
      <c r="L38" s="15"/>
      <c r="M38" s="15"/>
      <c r="N38" s="15">
        <v>5589.030471</v>
      </c>
      <c r="O38" s="15"/>
      <c r="P38" s="15"/>
      <c r="Q38" s="15"/>
      <c r="R38" s="15"/>
      <c r="S38" s="15"/>
      <c r="T38" s="15"/>
      <c r="U38" s="15"/>
      <c r="V38" s="15"/>
      <c r="W38" s="15"/>
      <c r="X38" s="15"/>
      <c r="Y38" s="15"/>
      <c r="Z38" s="15"/>
    </row>
  </sheetData>
  <mergeCells count="32">
    <mergeCell ref="A2:Z2"/>
    <mergeCell ref="A3:G3"/>
    <mergeCell ref="H4:Z4"/>
    <mergeCell ref="I5:P5"/>
    <mergeCell ref="Q5:S5"/>
    <mergeCell ref="U5:Z5"/>
    <mergeCell ref="I6:J6"/>
    <mergeCell ref="A38:G38"/>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6:R7"/>
    <mergeCell ref="S6:S7"/>
    <mergeCell ref="T5:T7"/>
    <mergeCell ref="U6:U7"/>
    <mergeCell ref="V6:V7"/>
    <mergeCell ref="W6:W7"/>
    <mergeCell ref="X6:X7"/>
    <mergeCell ref="Y6:Y7"/>
    <mergeCell ref="Z6:Z7"/>
  </mergeCells>
  <pageMargins left="0.75" right="0.75" top="1" bottom="1" header="0.5" footer="0.5"/>
  <pageSetup paperSize="9" fitToWidth="0"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W14"/>
  <sheetViews>
    <sheetView showZeros="0" workbookViewId="0">
      <selection activeCell="N5" sqref="N5:N7"/>
    </sheetView>
  </sheetViews>
  <sheetFormatPr defaultColWidth="9.125" defaultRowHeight="14.25" customHeight="1"/>
  <cols>
    <col min="1" max="1" width="10.25" customWidth="1"/>
    <col min="2" max="2" width="13.375" customWidth="1"/>
    <col min="3" max="3" width="10.5" customWidth="1"/>
    <col min="4" max="4" width="18.875" customWidth="1"/>
    <col min="5" max="8" width="13" customWidth="1"/>
    <col min="9" max="10" width="5.25" customWidth="1"/>
    <col min="11" max="11" width="11" customWidth="1"/>
    <col min="12" max="12" width="15.125" customWidth="1"/>
    <col min="13" max="13" width="17.25" customWidth="1"/>
    <col min="14" max="14" width="13" customWidth="1"/>
    <col min="15" max="15" width="15.125" customWidth="1"/>
    <col min="16" max="17" width="17.25" customWidth="1"/>
    <col min="18" max="18" width="5.25" customWidth="1"/>
    <col min="19" max="20" width="9" customWidth="1"/>
    <col min="21" max="21" width="13" customWidth="1"/>
    <col min="22" max="22" width="17.25" customWidth="1"/>
    <col min="23" max="23" width="9" customWidth="1"/>
  </cols>
  <sheetData>
    <row r="1" ht="13.5" customHeight="1" spans="2:23">
      <c r="B1" s="147"/>
      <c r="E1" s="1"/>
      <c r="F1" s="1"/>
      <c r="G1" s="1"/>
      <c r="H1" s="1"/>
      <c r="U1" s="147"/>
      <c r="W1" s="154" t="s">
        <v>245</v>
      </c>
    </row>
    <row r="2" ht="27.75" customHeight="1" spans="1:23">
      <c r="A2" s="3" t="s">
        <v>246</v>
      </c>
      <c r="B2" s="3"/>
      <c r="C2" s="3"/>
      <c r="D2" s="3"/>
      <c r="E2" s="3"/>
      <c r="F2" s="3"/>
      <c r="G2" s="3"/>
      <c r="H2" s="3"/>
      <c r="I2" s="3"/>
      <c r="J2" s="3"/>
      <c r="K2" s="3"/>
      <c r="L2" s="3"/>
      <c r="M2" s="3"/>
      <c r="N2" s="3"/>
      <c r="O2" s="3"/>
      <c r="P2" s="3"/>
      <c r="Q2" s="3"/>
      <c r="R2" s="3"/>
      <c r="S2" s="3"/>
      <c r="T2" s="3"/>
      <c r="U2" s="3"/>
      <c r="V2" s="3"/>
      <c r="W2" s="3"/>
    </row>
    <row r="3" ht="13.5" customHeight="1" spans="1:23">
      <c r="A3" s="4" t="str">
        <f>"单位名称："&amp;"罗平县腊山街道中心学校"</f>
        <v>单位名称：罗平县腊山街道中心学校</v>
      </c>
      <c r="B3" s="5"/>
      <c r="C3" s="5"/>
      <c r="D3" s="5"/>
      <c r="E3" s="5"/>
      <c r="F3" s="5"/>
      <c r="G3" s="5"/>
      <c r="H3" s="5"/>
      <c r="I3" s="6"/>
      <c r="J3" s="6"/>
      <c r="K3" s="6"/>
      <c r="L3" s="6"/>
      <c r="M3" s="6"/>
      <c r="N3" s="6"/>
      <c r="O3" s="6"/>
      <c r="P3" s="6"/>
      <c r="Q3" s="6"/>
      <c r="U3" s="147"/>
      <c r="W3" s="278" t="s">
        <v>2</v>
      </c>
    </row>
    <row r="4" ht="21.75" customHeight="1" spans="1:23">
      <c r="A4" s="8" t="s">
        <v>247</v>
      </c>
      <c r="B4" s="9" t="s">
        <v>199</v>
      </c>
      <c r="C4" s="8" t="s">
        <v>200</v>
      </c>
      <c r="D4" s="8" t="s">
        <v>198</v>
      </c>
      <c r="E4" s="9" t="s">
        <v>201</v>
      </c>
      <c r="F4" s="9" t="s">
        <v>202</v>
      </c>
      <c r="G4" s="9" t="s">
        <v>248</v>
      </c>
      <c r="H4" s="9" t="s">
        <v>249</v>
      </c>
      <c r="I4" s="10" t="s">
        <v>29</v>
      </c>
      <c r="J4" s="10" t="s">
        <v>250</v>
      </c>
      <c r="K4" s="10"/>
      <c r="L4" s="10"/>
      <c r="M4" s="10"/>
      <c r="N4" s="10" t="s">
        <v>207</v>
      </c>
      <c r="O4" s="10"/>
      <c r="P4" s="10"/>
      <c r="Q4" s="9" t="s">
        <v>35</v>
      </c>
      <c r="R4" s="10" t="s">
        <v>36</v>
      </c>
      <c r="S4" s="10"/>
      <c r="T4" s="10"/>
      <c r="U4" s="10"/>
      <c r="V4" s="10"/>
      <c r="W4" s="10"/>
    </row>
    <row r="5" ht="21.75" customHeight="1" spans="1:23">
      <c r="A5" s="8"/>
      <c r="B5" s="10"/>
      <c r="C5" s="8"/>
      <c r="D5" s="8"/>
      <c r="E5" s="148"/>
      <c r="F5" s="148"/>
      <c r="G5" s="148"/>
      <c r="H5" s="148"/>
      <c r="I5" s="10"/>
      <c r="J5" s="152" t="s">
        <v>32</v>
      </c>
      <c r="K5" s="10"/>
      <c r="L5" s="9" t="s">
        <v>33</v>
      </c>
      <c r="M5" s="9" t="s">
        <v>34</v>
      </c>
      <c r="N5" s="9" t="s">
        <v>32</v>
      </c>
      <c r="O5" s="9" t="s">
        <v>33</v>
      </c>
      <c r="P5" s="9" t="s">
        <v>34</v>
      </c>
      <c r="Q5" s="148"/>
      <c r="R5" s="9" t="s">
        <v>31</v>
      </c>
      <c r="S5" s="9" t="s">
        <v>37</v>
      </c>
      <c r="T5" s="9" t="s">
        <v>214</v>
      </c>
      <c r="U5" s="9" t="s">
        <v>39</v>
      </c>
      <c r="V5" s="9" t="s">
        <v>40</v>
      </c>
      <c r="W5" s="9" t="s">
        <v>41</v>
      </c>
    </row>
    <row r="6" ht="21" customHeight="1" spans="1:23">
      <c r="A6" s="10"/>
      <c r="B6" s="10"/>
      <c r="C6" s="10"/>
      <c r="D6" s="10"/>
      <c r="E6" s="10"/>
      <c r="F6" s="10"/>
      <c r="G6" s="10"/>
      <c r="H6" s="10"/>
      <c r="I6" s="10"/>
      <c r="J6" s="153" t="s">
        <v>31</v>
      </c>
      <c r="K6" s="10"/>
      <c r="L6" s="10"/>
      <c r="M6" s="10"/>
      <c r="N6" s="10"/>
      <c r="O6" s="10"/>
      <c r="P6" s="10"/>
      <c r="Q6" s="10"/>
      <c r="R6" s="10"/>
      <c r="S6" s="10"/>
      <c r="T6" s="10"/>
      <c r="U6" s="10"/>
      <c r="V6" s="10"/>
      <c r="W6" s="10"/>
    </row>
    <row r="7" ht="39.75" customHeight="1" spans="1:23">
      <c r="A7" s="8"/>
      <c r="B7" s="10"/>
      <c r="C7" s="8"/>
      <c r="D7" s="8"/>
      <c r="E7" s="9"/>
      <c r="F7" s="9"/>
      <c r="G7" s="9"/>
      <c r="H7" s="9"/>
      <c r="I7" s="10"/>
      <c r="J7" s="46" t="s">
        <v>31</v>
      </c>
      <c r="K7" s="46" t="s">
        <v>251</v>
      </c>
      <c r="L7" s="9"/>
      <c r="M7" s="9"/>
      <c r="N7" s="9"/>
      <c r="O7" s="9"/>
      <c r="P7" s="9"/>
      <c r="Q7" s="9"/>
      <c r="R7" s="9"/>
      <c r="S7" s="9"/>
      <c r="T7" s="9"/>
      <c r="U7" s="10"/>
      <c r="V7" s="9"/>
      <c r="W7" s="9"/>
    </row>
    <row r="8" ht="15" customHeight="1" spans="1:23">
      <c r="A8" s="11">
        <v>1</v>
      </c>
      <c r="B8" s="11">
        <v>2</v>
      </c>
      <c r="C8" s="11">
        <v>3</v>
      </c>
      <c r="D8" s="11">
        <v>4</v>
      </c>
      <c r="E8" s="11">
        <v>5</v>
      </c>
      <c r="F8" s="11">
        <v>6</v>
      </c>
      <c r="G8" s="11">
        <v>7</v>
      </c>
      <c r="H8" s="11">
        <v>8</v>
      </c>
      <c r="I8" s="11">
        <v>9</v>
      </c>
      <c r="J8" s="11">
        <v>10</v>
      </c>
      <c r="K8" s="11">
        <v>11</v>
      </c>
      <c r="L8" s="12">
        <v>12</v>
      </c>
      <c r="M8" s="12">
        <v>13</v>
      </c>
      <c r="N8" s="12">
        <v>14</v>
      </c>
      <c r="O8" s="12">
        <v>15</v>
      </c>
      <c r="P8" s="12">
        <v>16</v>
      </c>
      <c r="Q8" s="12">
        <v>17</v>
      </c>
      <c r="R8" s="12">
        <v>18</v>
      </c>
      <c r="S8" s="12">
        <v>19</v>
      </c>
      <c r="T8" s="12">
        <v>20</v>
      </c>
      <c r="U8" s="11">
        <v>21</v>
      </c>
      <c r="V8" s="11">
        <v>22</v>
      </c>
      <c r="W8" s="11">
        <v>23</v>
      </c>
    </row>
    <row r="9" ht="21" customHeight="1" spans="1:23">
      <c r="A9" s="14"/>
      <c r="B9" s="14"/>
      <c r="C9" s="13" t="s">
        <v>252</v>
      </c>
      <c r="D9" s="14"/>
      <c r="E9" s="14"/>
      <c r="F9" s="14"/>
      <c r="G9" s="14"/>
      <c r="H9" s="14"/>
      <c r="I9" s="15">
        <v>46</v>
      </c>
      <c r="J9" s="15"/>
      <c r="K9" s="15"/>
      <c r="L9" s="15"/>
      <c r="M9" s="15"/>
      <c r="N9" s="15"/>
      <c r="O9" s="15"/>
      <c r="P9" s="15"/>
      <c r="Q9" s="15"/>
      <c r="R9" s="15">
        <v>46</v>
      </c>
      <c r="S9" s="15"/>
      <c r="T9" s="15"/>
      <c r="U9" s="15"/>
      <c r="V9" s="15"/>
      <c r="W9" s="15">
        <v>46</v>
      </c>
    </row>
    <row r="10" ht="23.25" customHeight="1" spans="1:23">
      <c r="A10" s="13" t="s">
        <v>253</v>
      </c>
      <c r="B10" s="13" t="s">
        <v>254</v>
      </c>
      <c r="C10" s="13" t="s">
        <v>252</v>
      </c>
      <c r="D10" s="13" t="s">
        <v>43</v>
      </c>
      <c r="E10" s="13" t="s">
        <v>63</v>
      </c>
      <c r="F10" s="13" t="s">
        <v>64</v>
      </c>
      <c r="G10" s="13" t="s">
        <v>255</v>
      </c>
      <c r="H10" s="13" t="s">
        <v>172</v>
      </c>
      <c r="I10" s="15">
        <v>28</v>
      </c>
      <c r="J10" s="15"/>
      <c r="K10" s="15"/>
      <c r="L10" s="15"/>
      <c r="M10" s="15"/>
      <c r="N10" s="15"/>
      <c r="O10" s="15"/>
      <c r="P10" s="15"/>
      <c r="Q10" s="15"/>
      <c r="R10" s="15">
        <v>28</v>
      </c>
      <c r="S10" s="15"/>
      <c r="T10" s="15"/>
      <c r="U10" s="15"/>
      <c r="V10" s="15"/>
      <c r="W10" s="15">
        <v>28</v>
      </c>
    </row>
    <row r="11" ht="23.25" customHeight="1" spans="1:23">
      <c r="A11" s="13" t="s">
        <v>253</v>
      </c>
      <c r="B11" s="13" t="s">
        <v>254</v>
      </c>
      <c r="C11" s="13" t="s">
        <v>252</v>
      </c>
      <c r="D11" s="13" t="s">
        <v>43</v>
      </c>
      <c r="E11" s="13" t="s">
        <v>63</v>
      </c>
      <c r="F11" s="13" t="s">
        <v>64</v>
      </c>
      <c r="G11" s="13" t="s">
        <v>256</v>
      </c>
      <c r="H11" s="13" t="s">
        <v>173</v>
      </c>
      <c r="I11" s="15">
        <v>10</v>
      </c>
      <c r="J11" s="15"/>
      <c r="K11" s="15"/>
      <c r="L11" s="15"/>
      <c r="M11" s="15"/>
      <c r="N11" s="15"/>
      <c r="O11" s="15"/>
      <c r="P11" s="13"/>
      <c r="Q11" s="15"/>
      <c r="R11" s="15">
        <v>10</v>
      </c>
      <c r="S11" s="15"/>
      <c r="T11" s="15"/>
      <c r="U11" s="15"/>
      <c r="V11" s="15"/>
      <c r="W11" s="15">
        <v>10</v>
      </c>
    </row>
    <row r="12" ht="23.25" customHeight="1" spans="1:23">
      <c r="A12" s="13" t="s">
        <v>253</v>
      </c>
      <c r="B12" s="13" t="s">
        <v>254</v>
      </c>
      <c r="C12" s="13" t="s">
        <v>252</v>
      </c>
      <c r="D12" s="13" t="s">
        <v>43</v>
      </c>
      <c r="E12" s="13" t="s">
        <v>63</v>
      </c>
      <c r="F12" s="13" t="s">
        <v>64</v>
      </c>
      <c r="G12" s="13" t="s">
        <v>257</v>
      </c>
      <c r="H12" s="13" t="s">
        <v>174</v>
      </c>
      <c r="I12" s="15">
        <v>1</v>
      </c>
      <c r="J12" s="15"/>
      <c r="K12" s="15"/>
      <c r="L12" s="15"/>
      <c r="M12" s="15"/>
      <c r="N12" s="15"/>
      <c r="O12" s="15"/>
      <c r="P12" s="13"/>
      <c r="Q12" s="15"/>
      <c r="R12" s="15">
        <v>1</v>
      </c>
      <c r="S12" s="15"/>
      <c r="T12" s="15"/>
      <c r="U12" s="15"/>
      <c r="V12" s="15"/>
      <c r="W12" s="15">
        <v>1</v>
      </c>
    </row>
    <row r="13" ht="23.25" customHeight="1" spans="1:23">
      <c r="A13" s="13" t="s">
        <v>253</v>
      </c>
      <c r="B13" s="13" t="s">
        <v>254</v>
      </c>
      <c r="C13" s="13" t="s">
        <v>252</v>
      </c>
      <c r="D13" s="13" t="s">
        <v>43</v>
      </c>
      <c r="E13" s="13" t="s">
        <v>63</v>
      </c>
      <c r="F13" s="13" t="s">
        <v>64</v>
      </c>
      <c r="G13" s="13" t="s">
        <v>258</v>
      </c>
      <c r="H13" s="13" t="s">
        <v>187</v>
      </c>
      <c r="I13" s="15">
        <v>7</v>
      </c>
      <c r="J13" s="15"/>
      <c r="K13" s="15"/>
      <c r="L13" s="15"/>
      <c r="M13" s="15"/>
      <c r="N13" s="15"/>
      <c r="O13" s="15"/>
      <c r="P13" s="13"/>
      <c r="Q13" s="15"/>
      <c r="R13" s="15">
        <v>7</v>
      </c>
      <c r="S13" s="15"/>
      <c r="T13" s="15"/>
      <c r="U13" s="15"/>
      <c r="V13" s="15"/>
      <c r="W13" s="15">
        <v>7</v>
      </c>
    </row>
    <row r="14" ht="18.75" customHeight="1" spans="1:23">
      <c r="A14" s="149" t="s">
        <v>93</v>
      </c>
      <c r="B14" s="150"/>
      <c r="C14" s="150"/>
      <c r="D14" s="150"/>
      <c r="E14" s="150"/>
      <c r="F14" s="150"/>
      <c r="G14" s="150"/>
      <c r="H14" s="151"/>
      <c r="I14" s="15">
        <v>46</v>
      </c>
      <c r="J14" s="15"/>
      <c r="K14" s="15"/>
      <c r="L14" s="15"/>
      <c r="M14" s="15"/>
      <c r="N14" s="15"/>
      <c r="O14" s="15"/>
      <c r="P14" s="15"/>
      <c r="Q14" s="15"/>
      <c r="R14" s="15">
        <v>46</v>
      </c>
      <c r="S14" s="15"/>
      <c r="T14" s="15"/>
      <c r="U14" s="15"/>
      <c r="V14" s="15"/>
      <c r="W14" s="15">
        <v>46</v>
      </c>
    </row>
  </sheetData>
  <mergeCells count="28">
    <mergeCell ref="A2:W2"/>
    <mergeCell ref="A3:H3"/>
    <mergeCell ref="J4:M4"/>
    <mergeCell ref="N4:P4"/>
    <mergeCell ref="R4:W4"/>
    <mergeCell ref="A14:H1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9" fitToWidth="0"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20</vt:i4>
      </vt:variant>
    </vt:vector>
  </HeadingPairs>
  <TitlesOfParts>
    <vt:vector size="20" baseType="lpstr">
      <vt:lpstr>财务收支预算总表01-1</vt:lpstr>
      <vt:lpstr>部门收入预算表01-2</vt:lpstr>
      <vt:lpstr>部门支出预算表01-03</vt:lpstr>
      <vt:lpstr>财政拨款收支预算总表02-1</vt:lpstr>
      <vt:lpstr>一般公共预算支出预算表（按功能科目分类）02-2</vt:lpstr>
      <vt:lpstr>一般公共预算支出预算表（按经济科目分类）02-3</vt:lpstr>
      <vt:lpstr>一般公共预算“三公”经费支出预算表03</vt:lpstr>
      <vt:lpstr>基本支出预算表（人员类.运转类公用经费项目）04</vt:lpstr>
      <vt:lpstr>项目支出预算表（其他运转类.特定目标类项目）05-1</vt:lpstr>
      <vt:lpstr>项目支出绩效目标表（本次下达）05-2</vt:lpstr>
      <vt:lpstr>项目支出绩效目标表（另文下达）05-3</vt:lpstr>
      <vt:lpstr>政府性基金预算支出预算表06</vt:lpstr>
      <vt:lpstr>国有资本经营预算支出表07</vt:lpstr>
      <vt:lpstr>部门政府采购预算表08</vt:lpstr>
      <vt:lpstr>政府购买服务预算表09</vt:lpstr>
      <vt:lpstr>县对下转移支付预算表10-1</vt:lpstr>
      <vt:lpstr>县对下转移支付绩效目标表10-2</vt:lpstr>
      <vt:lpstr>新增资产配置表11</vt:lpstr>
      <vt:lpstr>上级补助项目支出预算表12</vt:lpstr>
      <vt:lpstr>部门项目中期规划预算表13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黎明前的黑暗</cp:lastModifiedBy>
  <dcterms:created xsi:type="dcterms:W3CDTF">2024-02-23T07:34:00Z</dcterms:created>
  <dcterms:modified xsi:type="dcterms:W3CDTF">2024-08-30T09:16:28Z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y fmtid="{D5CDD505-2E9C-101B-9397-08002B2CF9AE}" pid="3" name="ICV">
    <vt:lpwstr>CCA5E7B69E4A4EF292DE544C3C1F1911_12</vt:lpwstr>
  </property>
</Properties>
</file>