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21" r:id="rId4"/>
    <sheet name="一般公共预算支出预算表（按功能科目分类）02-2" sheetId="5" r:id="rId5"/>
    <sheet name="一般公共预算支出预算明细表（按经济科目分类）02-3 " sheetId="22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  <definedName name="_xlnm.Print_Titles" localSheetId="3">'财政拨款收支预算总表02-1'!$A$1:$IV$6</definedName>
    <definedName name="_xlnm._FilterDatabase" localSheetId="3" hidden="1">'财政拨款收支预算总表02-1'!$A$7:$D$30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<sst xmlns="http://schemas.openxmlformats.org/spreadsheetml/2006/main" count="1771" uniqueCount="533">
  <si>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</si>
  <si>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</si>
  <si>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</si>
  <si>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</si>
  <si>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</si>
  <si>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</si>
  <si>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</si>
  <si>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</si>
  <si>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</si>
  <si>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</si>
  <si>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</si>
  <si>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</si>
  <si>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</si>
  <si>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</si>
  <si>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</si>
  <si>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</si>
  <si>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</si>
  <si>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</si>
  <si>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</si>
  <si>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</si>
  <si>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</si>
  <si>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</si>
  <si>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</si>
  <si>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</si>
  <si>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</si>
  <si>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</si>
  <si>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</si>
  <si>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</si>
  <si>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</si>
  <si>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</si>
  <si>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</si>
  <si>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</si>
  <si>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</si>
  <si>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</si>
  <si>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</si>
  <si>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</si>
  <si>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</si>
  <si>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</si>
  <si>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</si>
  <si>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</si>
  <si>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</si>
  <si>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</si>
  <si>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207</t>
  </si>
  <si>
    <t>罗平县妇女联合会</t>
  </si>
  <si>
    <t>207001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</si>
  <si>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</si>
  <si>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</si>
  <si>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</si>
  <si>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</si>
  <si>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</si>
  <si>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</si>
  <si>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</si>
  <si>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</si>
  <si>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</si>
  <si>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</si>
  <si>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</si>
  <si>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</si>
  <si>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</si>
  <si>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</si>
  <si>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</si>
  <si>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20129</t>
  </si>
  <si>
    <t>群众团体事务</t>
  </si>
  <si>
    <t>2012901</t>
  </si>
  <si>
    <t>行政运行</t>
  </si>
  <si>
    <t>2012902</t>
  </si>
  <si>
    <t>一般行政管理事务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</si>
  <si>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</si>
  <si>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</si>
  <si>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</si>
  <si>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</si>
  <si>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</si>
  <si>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</si>
  <si>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</si>
  <si>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</si>
  <si>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</si>
  <si>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</si>
  <si>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</si>
  <si>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</si>
  <si>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</si>
  <si>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</si>
  <si>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</si>
  <si>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</si>
  <si>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</si>
  <si>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</si>
  <si>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</si>
  <si>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</si>
  <si>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</si>
  <si>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</si>
  <si>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</si>
  <si>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</si>
  <si>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</si>
  <si>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</si>
  <si>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</si>
  <si>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单位名称：罗平县妇女联合会</t>
  </si>
  <si>
    <t>支出功能分类科目</t>
  </si>
  <si>
    <t>一、本年收入</t>
  </si>
  <si>
    <t>一、本年支出</t>
  </si>
  <si>
    <t/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</si>
  <si>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</si>
  <si>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</si>
  <si>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</si>
  <si>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</si>
  <si>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</si>
  <si>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</si>
  <si>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</si>
  <si>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</si>
  <si>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</si>
  <si>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</si>
  <si>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</si>
  <si>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</si>
  <si>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</si>
  <si>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</si>
  <si>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</si>
  <si>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</si>
  <si>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</si>
  <si>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</si>
  <si>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</si>
  <si>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</si>
  <si>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</si>
  <si>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</si>
  <si>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</si>
  <si>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</si>
  <si>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</si>
  <si>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</si>
  <si>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</si>
  <si>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</si>
  <si>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</si>
  <si>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</si>
  <si>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</si>
  <si>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</si>
  <si>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</si>
  <si>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</si>
  <si>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</si>
  <si>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</si>
  <si>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</si>
  <si>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</si>
  <si>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</si>
  <si>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</si>
  <si>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</si>
  <si>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一般公共预算支出预算明细表（按经济科目分类）</t>
  </si>
  <si>
    <t>支    出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</si>
  <si>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</si>
  <si>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</si>
  <si>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</si>
  <si>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</si>
  <si>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</si>
  <si>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</si>
  <si>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</si>
  <si>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</si>
  <si>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</si>
  <si>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</si>
  <si>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</si>
  <si>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</si>
  <si>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</si>
  <si>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</si>
  <si>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</si>
  <si>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</si>
  <si>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</si>
  <si>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</si>
  <si>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</si>
  <si>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</si>
  <si>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</si>
  <si>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</si>
  <si>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</si>
  <si>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</si>
  <si>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</si>
  <si>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</si>
  <si>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</si>
  <si>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</si>
  <si>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</si>
  <si>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</si>
  <si>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</si>
  <si>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</si>
  <si>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</si>
  <si>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</si>
  <si>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</si>
  <si>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</si>
  <si>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</si>
  <si>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</si>
  <si>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</si>
  <si>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</si>
  <si>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</si>
  <si>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</si>
  <si>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</si>
  <si>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</si>
  <si>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</si>
  <si>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</si>
  <si>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</si>
  <si>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</si>
  <si>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</si>
  <si>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</si>
  <si>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</si>
  <si>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</si>
  <si>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</si>
  <si>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</si>
  <si>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</si>
  <si>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</si>
  <si>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</si>
  <si>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</si>
  <si>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</si>
  <si>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</si>
  <si>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</si>
  <si>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</si>
  <si>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</si>
  <si>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</si>
  <si>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</si>
  <si>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</si>
  <si>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</si>
  <si>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</si>
  <si>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</si>
  <si>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</si>
  <si>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</si>
  <si>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</si>
  <si>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</si>
  <si>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</si>
  <si>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</si>
  <si>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</si>
  <si>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</si>
  <si>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</si>
  <si>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</si>
  <si>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</si>
  <si>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</si>
  <si>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</si>
  <si>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</si>
  <si>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</si>
  <si>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</si>
  <si>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</si>
  <si>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</si>
  <si>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</si>
  <si>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</si>
  <si>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</si>
  <si>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</si>
  <si>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</si>
  <si>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</si>
  <si>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</si>
  <si>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</si>
  <si>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</si>
  <si>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</si>
  <si>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</si>
  <si>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</si>
  <si>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</si>
  <si>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</si>
  <si>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</si>
  <si>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</si>
  <si>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</si>
  <si>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</si>
  <si>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</si>
  <si>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</si>
  <si>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</si>
  <si>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</si>
  <si>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</si>
  <si>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</si>
  <si>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</si>
  <si>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</si>
  <si>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</si>
  <si>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</si>
  <si>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</si>
  <si>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</si>
  <si>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</si>
  <si>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</si>
  <si>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</si>
  <si>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</si>
  <si>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</si>
  <si>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</si>
  <si>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</si>
  <si>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</si>
  <si>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</si>
  <si>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</si>
  <si>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</si>
  <si>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</si>
  <si>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</si>
  <si>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</si>
  <si>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</si>
  <si>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</si>
  <si>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</si>
  <si>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</si>
  <si>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</si>
  <si>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</si>
  <si>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</si>
  <si>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</si>
  <si>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</si>
  <si>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</si>
  <si>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</si>
  <si>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</si>
  <si>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</si>
  <si>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</si>
  <si>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</si>
  <si>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</si>
  <si>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</si>
  <si>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</si>
  <si>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</si>
  <si>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</si>
  <si>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</si>
  <si>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</si>
  <si>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</si>
  <si>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</si>
  <si>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</si>
  <si>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</si>
  <si>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</si>
  <si>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</si>
  <si>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</si>
  <si>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</si>
  <si>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</si>
  <si>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</si>
  <si>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</si>
  <si>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</si>
  <si>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</si>
  <si>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</si>
  <si>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</si>
  <si>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</si>
  <si>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</si>
  <si>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</si>
  <si>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</si>
  <si>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</si>
  <si>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</si>
  <si>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</si>
  <si>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</si>
  <si>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</si>
  <si>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</si>
  <si>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</si>
  <si>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</si>
  <si>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</si>
  <si>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</si>
  <si>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</si>
  <si>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</si>
  <si>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</si>
  <si>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</si>
  <si>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</si>
  <si>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</si>
  <si>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</si>
  <si>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</si>
  <si>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</si>
  <si>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</si>
  <si>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</si>
  <si>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</si>
  <si>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</si>
  <si>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</si>
  <si>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</si>
  <si>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</si>
  <si>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</si>
  <si>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</si>
  <si>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</si>
  <si>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</si>
  <si>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</si>
  <si>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</si>
  <si>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</si>
  <si>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</si>
  <si>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</si>
  <si>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</si>
  <si>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</si>
  <si>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</si>
  <si>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</si>
  <si>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</si>
  <si>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</si>
  <si>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</si>
  <si>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</si>
  <si>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</si>
  <si>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</si>
  <si>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</si>
  <si>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</si>
  <si>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</si>
  <si>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</si>
  <si>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</si>
  <si>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</si>
  <si>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</si>
  <si>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</si>
  <si>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</si>
  <si>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530324210000000002630</t>
  </si>
  <si>
    <t>行政人员支出工资</t>
  </si>
  <si>
    <t>30101</t>
  </si>
  <si>
    <t>基本工资</t>
  </si>
  <si>
    <t>30102</t>
  </si>
  <si>
    <t>津贴补贴</t>
  </si>
  <si>
    <t>530324210000000004897</t>
  </si>
  <si>
    <t>行政人员公务交通补贴</t>
  </si>
  <si>
    <t>30239</t>
  </si>
  <si>
    <t>其他交通费用</t>
  </si>
  <si>
    <t>30103</t>
  </si>
  <si>
    <t>奖金</t>
  </si>
  <si>
    <t>530324210000000002632</t>
  </si>
  <si>
    <t>社会保障缴费</t>
  </si>
  <si>
    <t>30108</t>
  </si>
  <si>
    <t>机关事业单位基本养老保险缴费</t>
  </si>
  <si>
    <t>530324210000000002633</t>
  </si>
  <si>
    <t>社会保障缴费（职业年金缴费）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</si>
  <si>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</si>
  <si>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</si>
  <si>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</si>
  <si>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</si>
  <si>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</si>
  <si>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</si>
  <si>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530324210000000002634</t>
  </si>
  <si>
    <t>30113</t>
  </si>
  <si>
    <t>530324210000000002638</t>
  </si>
  <si>
    <t>一般公用经费</t>
  </si>
  <si>
    <t>30215</t>
  </si>
  <si>
    <t>会议费</t>
  </si>
  <si>
    <t>30216</t>
  </si>
  <si>
    <t>培训费</t>
  </si>
  <si>
    <t>530324221100000393408</t>
  </si>
  <si>
    <t>30217</t>
  </si>
  <si>
    <t>30299</t>
  </si>
  <si>
    <t>其他商品和服务支出</t>
  </si>
  <si>
    <t>30201</t>
  </si>
  <si>
    <t>办公费</t>
  </si>
  <si>
    <t>30211</t>
  </si>
  <si>
    <t>差旅费</t>
  </si>
  <si>
    <t>530324210000000002637</t>
  </si>
  <si>
    <t>工会经费</t>
  </si>
  <si>
    <t>30228</t>
  </si>
  <si>
    <t>30229</t>
  </si>
  <si>
    <t>福利费</t>
  </si>
  <si>
    <t>530324210000000002635</t>
  </si>
  <si>
    <t>30302</t>
  </si>
  <si>
    <t>退休费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</si>
  <si>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</si>
  <si>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</si>
  <si>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</si>
  <si>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</si>
  <si>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</si>
  <si>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</si>
  <si>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</si>
  <si>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妇女儿童专项经费</t>
  </si>
  <si>
    <t>专项业务类</t>
  </si>
  <si>
    <t>530324241100002441284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</si>
  <si>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</si>
  <si>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</si>
  <si>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</si>
  <si>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</si>
  <si>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</si>
  <si>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</si>
  <si>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</si>
  <si>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</si>
  <si>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</si>
  <si>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</si>
  <si>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</si>
  <si>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</si>
  <si>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以新一轮“两个规划”编制实施为契机，深入贯彻男女平等基本国策和儿童优先原则，进一步强化妇女儿童民生投入保障，加大妇女儿童教育、卫生、就业和发展等项目实施力度，优化妇女儿童发展环境，切实维护妇女儿童合法权益，推动妇女儿童事业迈上新台阶。</t>
  </si>
  <si>
    <t>产出指标</t>
  </si>
  <si>
    <t>质量指标</t>
  </si>
  <si>
    <t>婚姻家庭矛盾排查化解率</t>
  </si>
  <si>
    <t>&gt;=</t>
  </si>
  <si>
    <t>90</t>
  </si>
  <si>
    <t>%</t>
  </si>
  <si>
    <t>定量指标</t>
  </si>
  <si>
    <t>效益指标</t>
  </si>
  <si>
    <t>社会效益指标</t>
  </si>
  <si>
    <t>全面实施两个规划，促进全县妇女儿童全面发展。</t>
  </si>
  <si>
    <t>全面实施两个规划</t>
  </si>
  <si>
    <t>满意度指标</t>
  </si>
  <si>
    <t>服务对象满意度指标</t>
  </si>
  <si>
    <t>服务对象满意度</t>
  </si>
  <si>
    <t>服务对象满意率</t>
  </si>
  <si>
    <t>预算05-3表</t>
  </si>
  <si>
    <t>项目支出绩效目标表（另文下达）</t>
  </si>
  <si>
    <t>注：罗平县妇女联合会2024年无另文下达的项目支出，故公开空表。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</si>
  <si>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</si>
  <si>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</si>
  <si>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</si>
  <si>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</si>
  <si>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</si>
  <si>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注：罗平县妇女联合会2024年无政府性基金预算支出，故公开空表。</t>
  </si>
  <si>
    <t>国有资本经营预算支出预算表</t>
  </si>
  <si>
    <t>本年国有资本经营预算支出</t>
  </si>
  <si>
    <t>注：罗平县妇女联合会2024年无国有资本经营预算支出，故公开空表。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</si>
  <si>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</si>
  <si>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</si>
  <si>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</si>
  <si>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</si>
  <si>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</si>
  <si>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</si>
  <si>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</si>
  <si>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</si>
  <si>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</si>
  <si>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</si>
  <si>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</si>
  <si>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采购复印纸</t>
  </si>
  <si>
    <t>复印纸</t>
  </si>
  <si>
    <t>批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</si>
  <si>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</si>
  <si>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</si>
  <si>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</si>
  <si>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</si>
  <si>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</si>
  <si>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</si>
  <si>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</si>
  <si>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</si>
  <si>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</si>
  <si>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</si>
  <si>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注：罗平县妇女联合会2024年无政府购买服务预算，故公开空表。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</si>
  <si>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</si>
  <si>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</si>
  <si>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</si>
  <si>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</si>
  <si>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</si>
  <si>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</si>
  <si>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</si>
  <si>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</si>
  <si>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马街镇</t>
  </si>
  <si>
    <t>富乐镇</t>
  </si>
  <si>
    <t>老厂乡</t>
  </si>
  <si>
    <t>板桥镇</t>
  </si>
  <si>
    <t>旧屋基彝族乡</t>
  </si>
  <si>
    <t>鲁布革布依族苗族乡</t>
  </si>
  <si>
    <t>钟山乡</t>
  </si>
  <si>
    <t>长底布依族乡</t>
  </si>
  <si>
    <t>大水井乡</t>
  </si>
  <si>
    <t>阿岗镇</t>
  </si>
  <si>
    <t>注：罗平县妇女联合会2024年无县对下转移支付预算，故公开空表。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</si>
  <si>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</si>
  <si>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</si>
  <si>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</si>
  <si>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</si>
  <si>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</si>
  <si>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</si>
  <si>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</si>
  <si>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</si>
  <si>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</si>
  <si>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</si>
  <si>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</si>
  <si>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注：罗平县妇女联合会2024年无新增资产，故公开空表。</t>
  </si>
  <si>
    <t>预算12表</t>
  </si>
  <si>
    <t>上级补助项目支出预算表</t>
  </si>
  <si>
    <t>上级补助</t>
  </si>
  <si>
    <t>注：罗平县妇女联合会2024年无上级补助项目支出，故公开空表。</t>
  </si>
  <si>
    <t>预算13表</t>
  </si>
  <si>
    <t>部门项目中期规划预算表</t>
  </si>
  <si>
    <t>项目级次</t>
  </si>
  <si>
    <t>2024年</t>
  </si>
  <si>
    <t>2025年</t>
  </si>
  <si>
    <t>2026年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</si>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</sst>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0.00_);[Red]\-0.00\ "/>
    <numFmt numFmtId="179" formatCode="#,##0.00;\-#,##0.00;;@"/>
    <numFmt numFmtId="180" formatCode="hh:mm:ss"/>
    <numFmt numFmtId="181" formatCode="#,##0;\-#,##0;;@"/>
    <numFmt numFmtId="182" formatCode="#,##0.00_);[Red]\-#,##0.00\ "/>
  </numFmts>
  <fonts count="5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1"/>
      <name val="宋体"/>
      <charset val="134"/>
    </font>
    <font>
      <sz val="19"/>
      <color rgb="FF000000"/>
      <name val="宋体"/>
      <charset val="134"/>
    </font>
    <font>
      <sz val="9"/>
      <name val="宋体"/>
      <charset val="134"/>
    </font>
    <font>
      <sz val="22"/>
      <color rgb="FF000000"/>
      <name val="方正小标宋简体"/>
      <charset val="134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Microsoft YaHei UI"/>
      <charset val="134"/>
    </font>
    <font>
      <b/>
      <sz val="10"/>
      <color rgb="FF000000"/>
      <name val="宋体"/>
      <charset val="134"/>
    </font>
    <font>
      <sz val="20"/>
      <color rgb="FF000000"/>
      <name val="Microsoft Sans Serif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22" applyNumberFormat="0" applyAlignment="0" applyProtection="0">
      <alignment vertical="center"/>
    </xf>
    <xf numFmtId="0" fontId="38" fillId="4" borderId="23" applyNumberFormat="0" applyAlignment="0" applyProtection="0">
      <alignment vertical="center"/>
    </xf>
    <xf numFmtId="0" fontId="39" fillId="4" borderId="22" applyNumberFormat="0" applyAlignment="0" applyProtection="0">
      <alignment vertical="center"/>
    </xf>
    <xf numFmtId="0" fontId="40" fillId="5" borderId="24" applyNumberFormat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" fillId="0" borderId="5">
      <alignment horizontal="center" vertical="center"/>
      <protection locked="0"/>
    </xf>
    <xf numFmtId="0" fontId="1" fillId="0" borderId="0">
      <alignment horizontal="right"/>
    </xf>
    <xf numFmtId="49" fontId="4" fillId="0" borderId="5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1" fillId="0" borderId="0">
      <alignment horizontal="right" vertical="center"/>
      <protection locked="0"/>
    </xf>
    <xf numFmtId="0" fontId="4" fillId="0" borderId="4">
      <alignment horizontal="center" vertical="center"/>
      <protection locked="0"/>
    </xf>
    <xf numFmtId="0" fontId="27" fillId="0" borderId="0">
      <alignment horizontal="center" vertical="center"/>
    </xf>
    <xf numFmtId="0" fontId="4" fillId="0" borderId="13">
      <alignment horizontal="center" vertical="center" wrapText="1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4" fillId="0" borderId="0">
      <alignment horizontal="left" vertical="center"/>
      <protection locked="0"/>
    </xf>
    <xf numFmtId="0" fontId="4" fillId="0" borderId="0"/>
    <xf numFmtId="4" fontId="3" fillId="0" borderId="15">
      <alignment horizontal="right" vertical="center"/>
      <protection locked="0"/>
    </xf>
    <xf numFmtId="176" fontId="24" fillId="0" borderId="1">
      <alignment horizontal="right" vertical="center"/>
    </xf>
    <xf numFmtId="0" fontId="4" fillId="0" borderId="15">
      <alignment horizontal="center" vertical="center"/>
    </xf>
    <xf numFmtId="0" fontId="1" fillId="0" borderId="5">
      <alignment horizontal="center" vertical="center" wrapText="1"/>
      <protection locked="0"/>
    </xf>
    <xf numFmtId="0" fontId="3" fillId="0" borderId="15">
      <alignment horizontal="left" vertical="center"/>
    </xf>
    <xf numFmtId="0" fontId="4" fillId="0" borderId="14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4" fillId="0" borderId="3">
      <alignment horizontal="center" vertical="center"/>
    </xf>
    <xf numFmtId="4" fontId="28" fillId="0" borderId="16">
      <alignment horizontal="right" vertical="center"/>
    </xf>
    <xf numFmtId="0" fontId="3" fillId="0" borderId="1">
      <alignment horizontal="right" vertical="center"/>
    </xf>
    <xf numFmtId="177" fontId="24" fillId="0" borderId="1">
      <alignment horizontal="right" vertical="center"/>
    </xf>
    <xf numFmtId="0" fontId="3" fillId="0" borderId="0">
      <alignment vertical="top"/>
      <protection locked="0"/>
    </xf>
    <xf numFmtId="0" fontId="4" fillId="0" borderId="6">
      <alignment horizontal="center" vertical="center"/>
    </xf>
    <xf numFmtId="0" fontId="48" fillId="0" borderId="0">
      <alignment vertical="top"/>
      <protection locked="0"/>
    </xf>
    <xf numFmtId="0" fontId="3" fillId="0" borderId="7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4" fillId="0" borderId="13">
      <alignment horizontal="center" vertical="center" wrapText="1"/>
      <protection locked="0"/>
    </xf>
    <xf numFmtId="0" fontId="3" fillId="0" borderId="0">
      <alignment horizontal="right" vertical="center"/>
    </xf>
    <xf numFmtId="0" fontId="1" fillId="0" borderId="0"/>
    <xf numFmtId="49" fontId="1" fillId="0" borderId="1">
      <alignment horizontal="center"/>
    </xf>
    <xf numFmtId="0" fontId="3" fillId="0" borderId="15">
      <alignment horizontal="left" vertical="center" wrapText="1"/>
    </xf>
    <xf numFmtId="0" fontId="4" fillId="0" borderId="15">
      <alignment horizontal="center" vertical="center"/>
      <protection locked="0"/>
    </xf>
    <xf numFmtId="0" fontId="4" fillId="0" borderId="2">
      <alignment horizontal="center" vertical="center"/>
    </xf>
    <xf numFmtId="0" fontId="7" fillId="0" borderId="0">
      <alignment vertical="top"/>
    </xf>
    <xf numFmtId="0" fontId="7" fillId="0" borderId="0"/>
    <xf numFmtId="0" fontId="1" fillId="0" borderId="1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14">
      <alignment horizontal="center" vertical="center" wrapText="1"/>
    </xf>
    <xf numFmtId="0" fontId="1" fillId="0" borderId="0">
      <alignment vertical="top"/>
    </xf>
    <xf numFmtId="0" fontId="2" fillId="0" borderId="0">
      <alignment horizontal="center" vertical="center"/>
    </xf>
    <xf numFmtId="0" fontId="4" fillId="0" borderId="2">
      <alignment horizontal="center" vertical="center" wrapText="1"/>
      <protection locked="0"/>
    </xf>
    <xf numFmtId="0" fontId="1" fillId="0" borderId="15">
      <alignment horizontal="center" vertical="center"/>
      <protection locked="0"/>
    </xf>
    <xf numFmtId="4" fontId="3" fillId="0" borderId="15">
      <alignment horizontal="right" vertical="center"/>
      <protection locked="0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1" fillId="0" borderId="5">
      <alignment horizontal="center" vertical="center" wrapText="1"/>
      <protection locked="0"/>
    </xf>
    <xf numFmtId="0" fontId="4" fillId="0" borderId="13">
      <alignment horizontal="center" vertical="center"/>
    </xf>
    <xf numFmtId="0" fontId="1" fillId="0" borderId="0">
      <alignment vertical="center"/>
    </xf>
    <xf numFmtId="0" fontId="1" fillId="0" borderId="0"/>
    <xf numFmtId="0" fontId="4" fillId="0" borderId="2">
      <alignment horizontal="center" vertical="center" wrapText="1"/>
      <protection locked="0"/>
    </xf>
    <xf numFmtId="0" fontId="48" fillId="0" borderId="0">
      <alignment vertical="top"/>
      <protection locked="0"/>
    </xf>
    <xf numFmtId="0" fontId="3" fillId="0" borderId="3">
      <alignment horizontal="left" vertical="center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1" fillId="0" borderId="1">
      <alignment horizontal="center" vertical="center"/>
    </xf>
    <xf numFmtId="0" fontId="1" fillId="0" borderId="6">
      <alignment horizontal="center" vertical="center" wrapText="1"/>
    </xf>
    <xf numFmtId="178" fontId="3" fillId="0" borderId="1">
      <alignment horizontal="right" vertical="center" wrapText="1"/>
      <protection locked="0"/>
    </xf>
    <xf numFmtId="49" fontId="9" fillId="0" borderId="0">
      <protection locked="0"/>
    </xf>
    <xf numFmtId="10" fontId="24" fillId="0" borderId="1">
      <alignment horizontal="right" vertical="center"/>
    </xf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3" fillId="0" borderId="1">
      <alignment horizontal="left" vertical="center"/>
    </xf>
    <xf numFmtId="0" fontId="4" fillId="0" borderId="3">
      <alignment horizontal="center" vertical="center"/>
    </xf>
    <xf numFmtId="0" fontId="4" fillId="0" borderId="1">
      <alignment horizontal="center" vertical="center"/>
    </xf>
    <xf numFmtId="0" fontId="1" fillId="0" borderId="15">
      <alignment horizontal="center" vertical="center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1" fillId="0" borderId="0"/>
    <xf numFmtId="0" fontId="3" fillId="0" borderId="0">
      <alignment horizontal="left" vertical="center"/>
    </xf>
    <xf numFmtId="49" fontId="4" fillId="0" borderId="7">
      <alignment horizontal="center" vertical="center" wrapText="1"/>
    </xf>
    <xf numFmtId="4" fontId="4" fillId="0" borderId="1">
      <alignment vertical="center"/>
    </xf>
    <xf numFmtId="0" fontId="2" fillId="0" borderId="0">
      <alignment horizontal="center" vertical="center"/>
    </xf>
    <xf numFmtId="0" fontId="3" fillId="0" borderId="1">
      <alignment horizontal="left" vertical="top" wrapText="1"/>
    </xf>
    <xf numFmtId="0" fontId="4" fillId="0" borderId="4">
      <alignment horizontal="center" vertical="center" wrapText="1"/>
    </xf>
    <xf numFmtId="0" fontId="6" fillId="0" borderId="0">
      <alignment horizontal="center" vertical="center"/>
    </xf>
    <xf numFmtId="0" fontId="49" fillId="0" borderId="6">
      <alignment horizontal="center" vertical="center"/>
    </xf>
    <xf numFmtId="0" fontId="1" fillId="0" borderId="0">
      <alignment vertical="top"/>
    </xf>
    <xf numFmtId="0" fontId="1" fillId="0" borderId="0">
      <alignment horizontal="right" vertical="center"/>
    </xf>
    <xf numFmtId="0" fontId="3" fillId="0" borderId="1">
      <alignment horizontal="left" vertical="center"/>
    </xf>
    <xf numFmtId="0" fontId="4" fillId="0" borderId="5">
      <alignment horizontal="center" vertical="center"/>
    </xf>
    <xf numFmtId="179" fontId="24" fillId="0" borderId="1">
      <alignment horizontal="right" vertical="center"/>
    </xf>
    <xf numFmtId="0" fontId="3" fillId="0" borderId="15">
      <alignment horizontal="left" vertical="center" wrapText="1"/>
    </xf>
    <xf numFmtId="0" fontId="4" fillId="0" borderId="0">
      <protection locked="0"/>
    </xf>
    <xf numFmtId="0" fontId="4" fillId="0" borderId="5">
      <alignment horizontal="center" vertical="center"/>
    </xf>
    <xf numFmtId="0" fontId="4" fillId="0" borderId="13">
      <alignment horizontal="center" vertical="center"/>
    </xf>
    <xf numFmtId="0" fontId="48" fillId="0" borderId="0">
      <alignment vertical="top"/>
      <protection locked="0"/>
    </xf>
    <xf numFmtId="49" fontId="1" fillId="0" borderId="0"/>
    <xf numFmtId="0" fontId="4" fillId="0" borderId="5">
      <alignment horizontal="center" vertical="center"/>
    </xf>
    <xf numFmtId="49" fontId="24" fillId="0" borderId="1">
      <alignment horizontal="left" vertical="center" wrapText="1"/>
    </xf>
    <xf numFmtId="179" fontId="24" fillId="0" borderId="1">
      <alignment horizontal="right" vertical="center"/>
    </xf>
    <xf numFmtId="49" fontId="1" fillId="0" borderId="0"/>
    <xf numFmtId="180" fontId="24" fillId="0" borderId="1">
      <alignment horizontal="right" vertical="center"/>
    </xf>
    <xf numFmtId="181" fontId="24" fillId="0" borderId="1">
      <alignment horizontal="right" vertical="center"/>
    </xf>
    <xf numFmtId="0" fontId="4" fillId="0" borderId="5">
      <alignment horizontal="center" vertical="center"/>
    </xf>
    <xf numFmtId="0" fontId="49" fillId="0" borderId="7">
      <alignment horizontal="center" vertical="center"/>
    </xf>
    <xf numFmtId="0" fontId="7" fillId="0" borderId="1"/>
    <xf numFmtId="0" fontId="4" fillId="0" borderId="0"/>
    <xf numFmtId="0" fontId="1" fillId="0" borderId="1"/>
    <xf numFmtId="0" fontId="1" fillId="0" borderId="1"/>
    <xf numFmtId="0" fontId="1" fillId="0" borderId="0">
      <alignment horizontal="right" vertical="center"/>
    </xf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28" fillId="0" borderId="3">
      <alignment horizontal="center" vertical="center"/>
    </xf>
    <xf numFmtId="0" fontId="4" fillId="0" borderId="7">
      <alignment horizontal="center" vertical="center"/>
    </xf>
    <xf numFmtId="0" fontId="1" fillId="0" borderId="0">
      <alignment horizontal="right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28" fillId="0" borderId="3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4" fillId="0" borderId="5">
      <alignment horizontal="center" vertical="center"/>
      <protection locked="0"/>
    </xf>
    <xf numFmtId="0" fontId="7" fillId="0" borderId="1">
      <alignment horizontal="center" vertical="center"/>
    </xf>
    <xf numFmtId="0" fontId="2" fillId="0" borderId="0">
      <alignment horizontal="center" vertical="top"/>
    </xf>
    <xf numFmtId="0" fontId="1" fillId="0" borderId="6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6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7" fillId="0" borderId="0">
      <alignment horizontal="center" vertical="center"/>
    </xf>
    <xf numFmtId="0" fontId="4" fillId="0" borderId="0">
      <protection locked="0"/>
    </xf>
    <xf numFmtId="0" fontId="3" fillId="0" borderId="0">
      <alignment horizontal="left" vertical="center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2">
      <alignment horizontal="center" vertical="center" wrapText="1"/>
    </xf>
    <xf numFmtId="0" fontId="1" fillId="0" borderId="7">
      <alignment horizontal="center" vertical="center"/>
    </xf>
    <xf numFmtId="4" fontId="3" fillId="0" borderId="1">
      <alignment horizontal="right" vertical="center"/>
    </xf>
    <xf numFmtId="0" fontId="28" fillId="0" borderId="1">
      <alignment horizontal="center" vertical="center"/>
    </xf>
    <xf numFmtId="0" fontId="4" fillId="0" borderId="4">
      <alignment horizontal="center" vertical="center" wrapText="1"/>
    </xf>
    <xf numFmtId="4" fontId="4" fillId="0" borderId="1">
      <alignment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" fillId="0" borderId="3">
      <alignment horizontal="center" vertical="center" wrapText="1"/>
    </xf>
    <xf numFmtId="0" fontId="48" fillId="0" borderId="0">
      <alignment vertical="top"/>
      <protection locked="0"/>
    </xf>
    <xf numFmtId="4" fontId="3" fillId="0" borderId="16">
      <alignment horizontal="right" vertical="center"/>
      <protection locked="0"/>
    </xf>
    <xf numFmtId="4" fontId="28" fillId="0" borderId="1">
      <alignment horizontal="right" vertical="center"/>
    </xf>
    <xf numFmtId="0" fontId="3" fillId="0" borderId="3">
      <alignment horizontal="left" vertical="center" wrapText="1"/>
    </xf>
    <xf numFmtId="4" fontId="3" fillId="0" borderId="16">
      <alignment horizontal="right" vertical="center"/>
    </xf>
    <xf numFmtId="4" fontId="28" fillId="0" borderId="1">
      <alignment horizontal="right" vertical="center"/>
      <protection locked="0"/>
    </xf>
    <xf numFmtId="0" fontId="3" fillId="0" borderId="16">
      <alignment horizontal="center" vertical="center"/>
    </xf>
    <xf numFmtId="0" fontId="48" fillId="0" borderId="0">
      <alignment vertical="top"/>
      <protection locked="0"/>
    </xf>
    <xf numFmtId="0" fontId="1" fillId="0" borderId="17">
      <alignment horizontal="center" vertical="center" wrapText="1"/>
    </xf>
    <xf numFmtId="0" fontId="50" fillId="0" borderId="0">
      <alignment horizontal="center" vertical="center"/>
    </xf>
    <xf numFmtId="0" fontId="1" fillId="0" borderId="0"/>
    <xf numFmtId="0" fontId="4" fillId="0" borderId="0">
      <alignment horizontal="left" vertical="center"/>
    </xf>
    <xf numFmtId="0" fontId="6" fillId="0" borderId="0">
      <alignment horizontal="center" vertical="center"/>
      <protection locked="0"/>
    </xf>
    <xf numFmtId="0" fontId="4" fillId="0" borderId="5">
      <alignment horizontal="center" vertical="center"/>
    </xf>
    <xf numFmtId="0" fontId="3" fillId="0" borderId="0">
      <alignment horizontal="left" vertical="center"/>
    </xf>
    <xf numFmtId="49" fontId="4" fillId="0" borderId="1">
      <alignment horizontal="center" vertical="center"/>
    </xf>
    <xf numFmtId="0" fontId="1" fillId="0" borderId="4">
      <alignment horizontal="center" vertical="center" wrapText="1"/>
    </xf>
    <xf numFmtId="0" fontId="4" fillId="0" borderId="1">
      <alignment vertical="center" wrapText="1"/>
    </xf>
    <xf numFmtId="0" fontId="1" fillId="0" borderId="3">
      <alignment horizontal="center" vertical="center"/>
    </xf>
    <xf numFmtId="49" fontId="1" fillId="0" borderId="1"/>
    <xf numFmtId="0" fontId="1" fillId="0" borderId="5">
      <alignment horizontal="center" vertical="center"/>
    </xf>
    <xf numFmtId="0" fontId="49" fillId="0" borderId="5">
      <alignment horizontal="center" vertical="center"/>
    </xf>
    <xf numFmtId="0" fontId="3" fillId="0" borderId="1">
      <alignment horizontal="left" vertical="center" wrapText="1"/>
    </xf>
    <xf numFmtId="0" fontId="3" fillId="0" borderId="5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15">
      <alignment horizontal="center" vertical="center" wrapText="1"/>
      <protection locked="0"/>
    </xf>
    <xf numFmtId="0" fontId="1" fillId="0" borderId="0"/>
    <xf numFmtId="0" fontId="1" fillId="0" borderId="17">
      <alignment horizontal="center" vertical="center"/>
      <protection locked="0"/>
    </xf>
    <xf numFmtId="0" fontId="1" fillId="0" borderId="7">
      <alignment horizontal="center" vertical="center" wrapText="1"/>
    </xf>
    <xf numFmtId="0" fontId="2" fillId="0" borderId="0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1" fillId="0" borderId="15">
      <alignment horizontal="center" vertical="center" wrapText="1"/>
    </xf>
    <xf numFmtId="0" fontId="3" fillId="0" borderId="0">
      <alignment horizontal="left" vertical="center"/>
      <protection locked="0"/>
    </xf>
    <xf numFmtId="0" fontId="3" fillId="0" borderId="0">
      <alignment vertical="top"/>
      <protection locked="0"/>
    </xf>
    <xf numFmtId="0" fontId="1" fillId="0" borderId="14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3">
      <alignment horizontal="center" vertical="center"/>
      <protection locked="0"/>
    </xf>
    <xf numFmtId="0" fontId="3" fillId="0" borderId="15">
      <alignment horizontal="right" vertical="center"/>
      <protection locked="0"/>
    </xf>
    <xf numFmtId="0" fontId="4" fillId="0" borderId="4">
      <alignment horizontal="center" vertical="center"/>
    </xf>
    <xf numFmtId="3" fontId="1" fillId="0" borderId="3">
      <alignment horizontal="center" vertical="center"/>
    </xf>
    <xf numFmtId="0" fontId="3" fillId="0" borderId="0">
      <alignment horizontal="right" wrapText="1"/>
      <protection locked="0"/>
    </xf>
    <xf numFmtId="0" fontId="4" fillId="0" borderId="3">
      <alignment horizontal="center" vertical="center"/>
      <protection locked="0"/>
    </xf>
    <xf numFmtId="4" fontId="3" fillId="0" borderId="3">
      <alignment horizontal="right" vertical="center"/>
      <protection locked="0"/>
    </xf>
    <xf numFmtId="0" fontId="1" fillId="0" borderId="13">
      <alignment horizontal="center" vertical="center" wrapText="1"/>
    </xf>
    <xf numFmtId="0" fontId="1" fillId="0" borderId="1">
      <alignment horizontal="center" vertical="center"/>
      <protection locked="0"/>
    </xf>
    <xf numFmtId="3" fontId="1" fillId="0" borderId="15">
      <alignment horizontal="center" vertical="center"/>
    </xf>
    <xf numFmtId="0" fontId="3" fillId="0" borderId="15">
      <alignment horizontal="right" vertical="center"/>
    </xf>
    <xf numFmtId="0" fontId="3" fillId="0" borderId="1">
      <alignment horizontal="lef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1" fillId="0" borderId="0"/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</xf>
    <xf numFmtId="0" fontId="3" fillId="0" borderId="1">
      <alignment horizontal="right" vertical="center" wrapText="1"/>
      <protection locked="0"/>
    </xf>
    <xf numFmtId="0" fontId="4" fillId="0" borderId="0"/>
    <xf numFmtId="0" fontId="9" fillId="0" borderId="0">
      <alignment horizontal="right"/>
      <protection locked="0"/>
    </xf>
    <xf numFmtId="0" fontId="4" fillId="0" borderId="3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10" fillId="0" borderId="0">
      <alignment horizontal="center" vertical="center" wrapText="1"/>
      <protection locked="0"/>
    </xf>
    <xf numFmtId="0" fontId="28" fillId="0" borderId="1">
      <alignment horizontal="center" vertical="center"/>
    </xf>
    <xf numFmtId="0" fontId="3" fillId="0" borderId="3">
      <alignment horizontal="left" vertical="center" wrapText="1"/>
    </xf>
    <xf numFmtId="0" fontId="48" fillId="0" borderId="0">
      <alignment vertical="top"/>
      <protection locked="0"/>
    </xf>
    <xf numFmtId="0" fontId="4" fillId="0" borderId="6">
      <alignment horizontal="center" vertical="center"/>
    </xf>
    <xf numFmtId="0" fontId="3" fillId="0" borderId="0">
      <alignment horizontal="left" vertical="center"/>
      <protection locked="0"/>
    </xf>
    <xf numFmtId="0" fontId="28" fillId="0" borderId="1">
      <alignment horizontal="center" vertical="center"/>
      <protection locked="0"/>
    </xf>
    <xf numFmtId="0" fontId="1" fillId="0" borderId="16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51" fillId="0" borderId="0">
      <alignment horizontal="center" vertical="center"/>
    </xf>
    <xf numFmtId="0" fontId="4" fillId="0" borderId="0">
      <alignment horizontal="left" vertical="center" wrapText="1"/>
    </xf>
    <xf numFmtId="0" fontId="3" fillId="0" borderId="15">
      <alignment horizontal="left" vertical="center" wrapText="1"/>
    </xf>
    <xf numFmtId="0" fontId="1" fillId="0" borderId="15">
      <alignment horizontal="center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wrapText="1"/>
    </xf>
    <xf numFmtId="0" fontId="1" fillId="0" borderId="0">
      <alignment vertical="top"/>
      <protection locked="0"/>
    </xf>
    <xf numFmtId="4" fontId="3" fillId="0" borderId="15">
      <alignment horizontal="right" vertical="center"/>
    </xf>
    <xf numFmtId="3" fontId="4" fillId="0" borderId="15">
      <alignment horizontal="center" vertical="center"/>
    </xf>
    <xf numFmtId="0" fontId="4" fillId="0" borderId="4">
      <alignment horizontal="center" vertical="center"/>
      <protection locked="0"/>
    </xf>
    <xf numFmtId="0" fontId="4" fillId="0" borderId="6">
      <alignment horizontal="center" vertical="center"/>
    </xf>
    <xf numFmtId="0" fontId="4" fillId="0" borderId="15">
      <alignment horizontal="center" vertical="center"/>
      <protection locked="0"/>
    </xf>
    <xf numFmtId="0" fontId="3" fillId="0" borderId="6">
      <alignment horizontal="left" vertical="center"/>
      <protection locked="0"/>
    </xf>
    <xf numFmtId="0" fontId="4" fillId="0" borderId="5">
      <alignment horizontal="center" vertical="center"/>
      <protection locked="0"/>
    </xf>
    <xf numFmtId="0" fontId="4" fillId="0" borderId="7">
      <alignment horizontal="center" vertical="center"/>
    </xf>
    <xf numFmtId="0" fontId="1" fillId="0" borderId="13">
      <alignment horizontal="center" vertical="center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3" fontId="4" fillId="0" borderId="15">
      <alignment horizontal="center" vertical="center"/>
      <protection locked="0"/>
    </xf>
    <xf numFmtId="0" fontId="1" fillId="0" borderId="13">
      <alignment horizontal="center" vertical="center" wrapText="1"/>
    </xf>
    <xf numFmtId="0" fontId="1" fillId="0" borderId="0">
      <protection locked="0"/>
    </xf>
    <xf numFmtId="0" fontId="4" fillId="0" borderId="6">
      <alignment horizontal="center" vertical="center"/>
      <protection locked="0"/>
    </xf>
    <xf numFmtId="0" fontId="4" fillId="0" borderId="6">
      <alignment horizontal="center" vertical="center" wrapText="1"/>
    </xf>
    <xf numFmtId="0" fontId="4" fillId="0" borderId="7">
      <alignment horizontal="center" vertical="center" wrapText="1"/>
    </xf>
    <xf numFmtId="0" fontId="4" fillId="0" borderId="0">
      <protection locked="0"/>
    </xf>
    <xf numFmtId="0" fontId="4" fillId="0" borderId="5">
      <alignment horizontal="center" vertical="center" wrapText="1"/>
      <protection locked="0"/>
    </xf>
    <xf numFmtId="0" fontId="4" fillId="0" borderId="15">
      <alignment horizontal="center" vertical="center" wrapText="1"/>
      <protection locked="0"/>
    </xf>
    <xf numFmtId="0" fontId="48" fillId="0" borderId="0">
      <alignment vertical="top"/>
      <protection locked="0"/>
    </xf>
    <xf numFmtId="0" fontId="4" fillId="0" borderId="1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3" fontId="4" fillId="0" borderId="15">
      <alignment horizontal="center" vertical="top"/>
      <protection locked="0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1" fillId="0" borderId="15">
      <alignment horizontal="center" vertical="top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3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7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2">
      <alignment horizontal="center" vertical="center"/>
      <protection locked="0"/>
    </xf>
    <xf numFmtId="4" fontId="28" fillId="0" borderId="1">
      <alignment horizontal="right" vertical="center"/>
    </xf>
    <xf numFmtId="0" fontId="1" fillId="0" borderId="6">
      <alignment horizontal="center" vertical="center"/>
      <protection locked="0"/>
    </xf>
    <xf numFmtId="0" fontId="4" fillId="0" borderId="3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0"/>
    <xf numFmtId="4" fontId="3" fillId="0" borderId="1">
      <alignment horizontal="right" vertical="center"/>
    </xf>
    <xf numFmtId="0" fontId="3" fillId="0" borderId="0">
      <alignment horizontal="right" vertical="center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28" fillId="0" borderId="1">
      <alignment horizontal="right" vertical="center"/>
    </xf>
    <xf numFmtId="0" fontId="48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3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13">
      <alignment horizontal="center" vertical="center"/>
    </xf>
    <xf numFmtId="0" fontId="4" fillId="0" borderId="15">
      <alignment horizontal="center" vertical="center"/>
    </xf>
    <xf numFmtId="0" fontId="1" fillId="0" borderId="1">
      <alignment horizontal="center"/>
    </xf>
    <xf numFmtId="0" fontId="48" fillId="0" borderId="0">
      <alignment vertical="top"/>
      <protection locked="0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0" fontId="1" fillId="0" borderId="0">
      <alignment horizontal="center" wrapText="1"/>
    </xf>
    <xf numFmtId="0" fontId="17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18" fillId="0" borderId="1">
      <alignment horizontal="center" vertical="center" wrapText="1"/>
    </xf>
    <xf numFmtId="4" fontId="3" fillId="0" borderId="1">
      <alignment horizontal="right" vertical="center"/>
    </xf>
    <xf numFmtId="0" fontId="18" fillId="0" borderId="0">
      <alignment horizontal="center" wrapText="1"/>
    </xf>
    <xf numFmtId="0" fontId="4" fillId="0" borderId="2">
      <alignment horizontal="center" vertical="center"/>
    </xf>
    <xf numFmtId="0" fontId="4" fillId="0" borderId="3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8" fillId="0" borderId="5">
      <alignment horizontal="center" vertical="center" wrapText="1"/>
    </xf>
    <xf numFmtId="4" fontId="3" fillId="0" borderId="5">
      <alignment horizontal="right" vertical="center"/>
    </xf>
    <xf numFmtId="0" fontId="4" fillId="0" borderId="7">
      <alignment horizontal="center" vertical="center"/>
    </xf>
    <xf numFmtId="0" fontId="18" fillId="0" borderId="0">
      <alignment wrapText="1"/>
    </xf>
    <xf numFmtId="0" fontId="3" fillId="0" borderId="0">
      <alignment horizontal="right" wrapText="1"/>
    </xf>
    <xf numFmtId="0" fontId="1" fillId="0" borderId="0"/>
    <xf numFmtId="0" fontId="48" fillId="0" borderId="0">
      <alignment vertical="top"/>
      <protection locked="0"/>
    </xf>
    <xf numFmtId="0" fontId="4" fillId="0" borderId="6">
      <alignment horizontal="center" vertical="center"/>
    </xf>
    <xf numFmtId="0" fontId="18" fillId="0" borderId="0">
      <alignment horizontal="center"/>
    </xf>
    <xf numFmtId="0" fontId="18" fillId="0" borderId="0"/>
    <xf numFmtId="0" fontId="4" fillId="0" borderId="0"/>
    <xf numFmtId="0" fontId="1" fillId="0" borderId="1"/>
    <xf numFmtId="0" fontId="4" fillId="0" borderId="6">
      <alignment horizontal="center" vertical="center"/>
    </xf>
    <xf numFmtId="0" fontId="4" fillId="0" borderId="7">
      <alignment horizontal="center" vertical="center"/>
      <protection locked="0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/>
    </xf>
    <xf numFmtId="0" fontId="4" fillId="0" borderId="7">
      <alignment horizontal="center" vertical="center"/>
    </xf>
    <xf numFmtId="0" fontId="1" fillId="0" borderId="7">
      <alignment horizontal="center"/>
    </xf>
    <xf numFmtId="0" fontId="4" fillId="0" borderId="6">
      <alignment horizontal="center" vertical="center" wrapText="1"/>
      <protection locked="0"/>
    </xf>
    <xf numFmtId="0" fontId="48" fillId="0" borderId="0">
      <alignment vertical="top"/>
      <protection locked="0"/>
    </xf>
    <xf numFmtId="49" fontId="9" fillId="0" borderId="0">
      <protection locked="0"/>
    </xf>
    <xf numFmtId="0" fontId="1" fillId="0" borderId="1">
      <alignment horizontal="center"/>
    </xf>
    <xf numFmtId="49" fontId="4" fillId="0" borderId="2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49" fontId="4" fillId="0" borderId="4">
      <alignment horizontal="center" vertical="center" wrapText="1"/>
      <protection locked="0"/>
    </xf>
    <xf numFmtId="0" fontId="3" fillId="0" borderId="0">
      <alignment horizontal="right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4" fillId="0" borderId="4">
      <alignment horizontal="center" vertical="center"/>
    </xf>
    <xf numFmtId="0" fontId="4" fillId="0" borderId="3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3">
      <alignment horizontal="center" vertical="center"/>
    </xf>
    <xf numFmtId="0" fontId="4" fillId="0" borderId="4">
      <alignment horizontal="center" vertical="center" wrapText="1"/>
    </xf>
    <xf numFmtId="0" fontId="3" fillId="0" borderId="6">
      <alignment horizontal="left" vertical="center"/>
    </xf>
    <xf numFmtId="0" fontId="4" fillId="0" borderId="3">
      <alignment horizontal="center" vertical="center" wrapText="1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7">
      <alignment horizontal="left" vertical="center"/>
    </xf>
    <xf numFmtId="0" fontId="4" fillId="0" borderId="0">
      <alignment wrapText="1"/>
    </xf>
    <xf numFmtId="0" fontId="3" fillId="0" borderId="1">
      <alignment horizontal="left" vertical="center" wrapText="1"/>
    </xf>
    <xf numFmtId="0" fontId="4" fillId="0" borderId="0"/>
    <xf numFmtId="0" fontId="4" fillId="0" borderId="13">
      <alignment horizontal="center" vertical="center" wrapText="1"/>
    </xf>
    <xf numFmtId="0" fontId="4" fillId="0" borderId="2">
      <alignment horizontal="center" vertical="center"/>
    </xf>
    <xf numFmtId="0" fontId="4" fillId="0" borderId="16">
      <alignment horizontal="center" vertical="center" wrapText="1"/>
      <protection locked="0"/>
    </xf>
    <xf numFmtId="0" fontId="4" fillId="0" borderId="14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5">
      <alignment horizontal="center" vertical="center" wrapText="1"/>
    </xf>
    <xf numFmtId="4" fontId="3" fillId="0" borderId="1">
      <alignment horizontal="right" vertical="center" wrapText="1"/>
    </xf>
    <xf numFmtId="0" fontId="4" fillId="0" borderId="6">
      <alignment horizontal="center" vertical="center"/>
    </xf>
    <xf numFmtId="0" fontId="3" fillId="0" borderId="17">
      <alignment horizontal="left" vertical="center"/>
    </xf>
    <xf numFmtId="0" fontId="4" fillId="0" borderId="13">
      <alignment horizontal="center" vertical="center" wrapText="1"/>
      <protection locked="0"/>
    </xf>
    <xf numFmtId="0" fontId="4" fillId="0" borderId="27">
      <alignment horizontal="center" vertical="center"/>
    </xf>
    <xf numFmtId="0" fontId="4" fillId="0" borderId="15">
      <alignment horizontal="center" vertical="center"/>
    </xf>
    <xf numFmtId="0" fontId="4" fillId="0" borderId="15">
      <alignment horizontal="center" vertical="center" wrapText="1"/>
      <protection locked="0"/>
    </xf>
    <xf numFmtId="0" fontId="1" fillId="0" borderId="0">
      <protection locked="0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3" fillId="0" borderId="15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3" fillId="0" borderId="1">
      <alignment horizontal="right" vertical="center"/>
    </xf>
    <xf numFmtId="0" fontId="48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4">
      <alignment vertical="center"/>
    </xf>
    <xf numFmtId="0" fontId="1" fillId="0" borderId="3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8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0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48" fillId="0" borderId="0">
      <alignment vertical="top"/>
      <protection locked="0"/>
    </xf>
    <xf numFmtId="0" fontId="4" fillId="0" borderId="7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4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178" fontId="3" fillId="0" borderId="1">
      <alignment horizontal="right" vertical="center" wrapText="1"/>
    </xf>
    <xf numFmtId="49" fontId="4" fillId="0" borderId="2">
      <alignment horizontal="center" vertical="center" wrapText="1"/>
      <protection locked="0"/>
    </xf>
    <xf numFmtId="0" fontId="3" fillId="0" borderId="0">
      <alignment horizontal="right"/>
    </xf>
    <xf numFmtId="49" fontId="4" fillId="0" borderId="4">
      <alignment horizontal="center" vertical="center" wrapText="1"/>
      <protection locked="0"/>
    </xf>
    <xf numFmtId="0" fontId="4" fillId="0" borderId="7">
      <alignment horizontal="center" vertical="center"/>
    </xf>
    <xf numFmtId="49" fontId="4" fillId="0" borderId="1">
      <alignment horizontal="center" vertical="center"/>
      <protection locked="0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49" fontId="4" fillId="0" borderId="1">
      <alignment horizontal="center" vertical="center"/>
      <protection locked="0"/>
    </xf>
    <xf numFmtId="49" fontId="1" fillId="0" borderId="0"/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1" fillId="0" borderId="0">
      <alignment horizontal="right"/>
    </xf>
    <xf numFmtId="178" fontId="3" fillId="0" borderId="1">
      <alignment horizontal="right" vertical="center"/>
      <protection locked="0"/>
    </xf>
    <xf numFmtId="0" fontId="10" fillId="0" borderId="0">
      <alignment horizontal="center" vertical="center"/>
    </xf>
    <xf numFmtId="178" fontId="3" fillId="0" borderId="1">
      <alignment horizontal="right" vertical="center"/>
    </xf>
    <xf numFmtId="0" fontId="2" fillId="0" borderId="0">
      <alignment horizontal="center" vertical="center"/>
    </xf>
    <xf numFmtId="0" fontId="4" fillId="0" borderId="0"/>
    <xf numFmtId="0" fontId="4" fillId="0" borderId="13">
      <alignment horizontal="center" vertical="center" wrapText="1"/>
    </xf>
    <xf numFmtId="0" fontId="4" fillId="0" borderId="14">
      <alignment horizontal="center" vertical="center" wrapText="1"/>
    </xf>
    <xf numFmtId="0" fontId="4" fillId="0" borderId="15">
      <alignment horizontal="center" vertical="center" wrapText="1"/>
    </xf>
    <xf numFmtId="0" fontId="4" fillId="0" borderId="15">
      <alignment horizontal="center" vertical="center"/>
    </xf>
    <xf numFmtId="0" fontId="4" fillId="0" borderId="6">
      <alignment horizontal="center" vertical="center" wrapText="1"/>
    </xf>
    <xf numFmtId="0" fontId="3" fillId="0" borderId="17">
      <alignment horizontal="left" vertical="center"/>
    </xf>
    <xf numFmtId="0" fontId="3" fillId="0" borderId="0">
      <alignment vertical="top"/>
      <protection locked="0"/>
    </xf>
    <xf numFmtId="0" fontId="3" fillId="0" borderId="15">
      <alignment horizontal="right" vertical="center"/>
    </xf>
    <xf numFmtId="0" fontId="2" fillId="0" borderId="0">
      <alignment horizontal="center" vertical="center"/>
      <protection locked="0"/>
    </xf>
    <xf numFmtId="0" fontId="3" fillId="0" borderId="15">
      <alignment horizontal="right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14">
      <alignment horizontal="center" vertical="center" wrapText="1"/>
      <protection locked="0"/>
    </xf>
    <xf numFmtId="0" fontId="4" fillId="0" borderId="6">
      <alignment horizontal="center" vertical="center"/>
      <protection locked="0"/>
    </xf>
    <xf numFmtId="0" fontId="4" fillId="0" borderId="15">
      <alignment horizontal="center" vertical="center" wrapText="1"/>
      <protection locked="0"/>
    </xf>
    <xf numFmtId="0" fontId="4" fillId="0" borderId="17">
      <alignment horizontal="center" vertical="center"/>
      <protection locked="0"/>
    </xf>
    <xf numFmtId="0" fontId="4" fillId="0" borderId="17">
      <alignment horizontal="center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17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3" fillId="0" borderId="5">
      <alignment horizontal="center" vertical="center" wrapText="1"/>
      <protection locked="0"/>
    </xf>
    <xf numFmtId="0" fontId="48" fillId="0" borderId="0">
      <alignment vertical="top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3" fillId="0" borderId="3">
      <alignment horizontal="left" vertical="center" wrapText="1"/>
    </xf>
    <xf numFmtId="0" fontId="3" fillId="0" borderId="16">
      <alignment horizontal="center" vertical="center"/>
    </xf>
    <xf numFmtId="0" fontId="2" fillId="0" borderId="0">
      <alignment horizontal="center" vertical="center" wrapText="1"/>
      <protection locked="0"/>
    </xf>
    <xf numFmtId="0" fontId="3" fillId="0" borderId="15">
      <alignment horizontal="left" vertical="center" wrapText="1"/>
      <protection locked="0"/>
    </xf>
    <xf numFmtId="0" fontId="4" fillId="0" borderId="6">
      <alignment horizontal="center" vertical="center" wrapText="1"/>
      <protection locked="0"/>
    </xf>
    <xf numFmtId="0" fontId="3" fillId="0" borderId="0">
      <alignment vertical="top"/>
      <protection locked="0"/>
    </xf>
    <xf numFmtId="0" fontId="1" fillId="0" borderId="0">
      <alignment vertical="center"/>
    </xf>
    <xf numFmtId="0" fontId="4" fillId="0" borderId="17">
      <alignment horizontal="center" vertical="center" wrapText="1"/>
    </xf>
    <xf numFmtId="0" fontId="4" fillId="0" borderId="6">
      <alignment horizontal="center" vertical="center" wrapText="1"/>
    </xf>
    <xf numFmtId="0" fontId="6" fillId="0" borderId="0">
      <alignment horizontal="center" vertical="center"/>
    </xf>
    <xf numFmtId="0" fontId="3" fillId="0" borderId="0">
      <alignment horizontal="right" vertical="center"/>
      <protection locked="0"/>
    </xf>
    <xf numFmtId="0" fontId="3" fillId="0" borderId="15">
      <alignment horizontal="right" vertical="center"/>
    </xf>
    <xf numFmtId="0" fontId="3" fillId="0" borderId="0">
      <alignment horizontal="left" vertical="center"/>
      <protection locked="0"/>
    </xf>
    <xf numFmtId="0" fontId="3" fillId="0" borderId="0">
      <alignment horizontal="right"/>
      <protection locked="0"/>
    </xf>
    <xf numFmtId="0" fontId="3" fillId="0" borderId="0">
      <alignment vertical="top" wrapText="1"/>
      <protection locked="0"/>
    </xf>
    <xf numFmtId="0" fontId="4" fillId="0" borderId="1">
      <alignment horizontal="center" vertical="center" wrapText="1"/>
    </xf>
    <xf numFmtId="0" fontId="3" fillId="0" borderId="0">
      <alignment horizontal="right" wrapText="1"/>
      <protection locked="0"/>
    </xf>
    <xf numFmtId="0" fontId="4" fillId="0" borderId="6">
      <alignment horizontal="center" vertical="center"/>
      <protection locked="0"/>
    </xf>
    <xf numFmtId="0" fontId="3" fillId="0" borderId="1">
      <alignment horizontal="left" vertical="center" wrapText="1"/>
    </xf>
    <xf numFmtId="0" fontId="4" fillId="0" borderId="17">
      <alignment horizontal="center" vertical="center" wrapText="1"/>
      <protection locked="0"/>
    </xf>
    <xf numFmtId="0" fontId="4" fillId="0" borderId="17">
      <alignment horizontal="center" vertical="center"/>
      <protection locked="0"/>
    </xf>
    <xf numFmtId="0" fontId="3" fillId="0" borderId="2">
      <alignment horizontal="left" vertical="center" wrapText="1"/>
      <protection locked="0"/>
    </xf>
    <xf numFmtId="0" fontId="3" fillId="0" borderId="0">
      <alignment horizontal="right" vertical="center" wrapText="1"/>
    </xf>
    <xf numFmtId="0" fontId="4" fillId="0" borderId="1">
      <alignment horizontal="center" vertical="center" wrapText="1"/>
      <protection locked="0"/>
    </xf>
    <xf numFmtId="0" fontId="1" fillId="0" borderId="4">
      <alignment vertical="center"/>
    </xf>
    <xf numFmtId="0" fontId="3" fillId="0" borderId="0">
      <alignment horizontal="right" wrapText="1"/>
    </xf>
    <xf numFmtId="0" fontId="3" fillId="0" borderId="1">
      <alignment horizontal="right" vertical="center"/>
      <protection locked="0"/>
    </xf>
    <xf numFmtId="0" fontId="1" fillId="0" borderId="3">
      <alignment vertical="center"/>
    </xf>
    <xf numFmtId="0" fontId="4" fillId="0" borderId="7">
      <alignment horizontal="center" vertical="center" wrapText="1"/>
    </xf>
    <xf numFmtId="0" fontId="3" fillId="0" borderId="0">
      <alignment horizontal="right" vertical="center" wrapText="1"/>
      <protection locked="0"/>
    </xf>
    <xf numFmtId="0" fontId="2" fillId="0" borderId="0">
      <alignment horizontal="center" vertical="center"/>
    </xf>
    <xf numFmtId="0" fontId="48" fillId="0" borderId="0">
      <alignment vertical="top"/>
      <protection locked="0"/>
    </xf>
    <xf numFmtId="0" fontId="1" fillId="0" borderId="0"/>
    <xf numFmtId="0" fontId="8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2">
      <alignment horizontal="center" vertical="center"/>
    </xf>
    <xf numFmtId="0" fontId="4" fillId="0" borderId="3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4" fillId="0" borderId="4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4" fontId="4" fillId="0" borderId="5">
      <alignment vertical="center"/>
      <protection locked="0"/>
    </xf>
    <xf numFmtId="0" fontId="4" fillId="0" borderId="2">
      <alignment horizontal="center" vertical="center" wrapText="1"/>
    </xf>
    <xf numFmtId="0" fontId="4" fillId="0" borderId="1">
      <alignment horizontal="center" vertical="center"/>
      <protection locked="0"/>
    </xf>
    <xf numFmtId="0" fontId="1" fillId="0" borderId="0">
      <alignment horizontal="right" vertical="center"/>
    </xf>
    <xf numFmtId="0" fontId="7" fillId="0" borderId="0">
      <alignment vertical="top"/>
    </xf>
    <xf numFmtId="0" fontId="4" fillId="0" borderId="0">
      <alignment horizontal="right" wrapText="1"/>
    </xf>
    <xf numFmtId="0" fontId="4" fillId="0" borderId="0">
      <protection locked="0"/>
    </xf>
    <xf numFmtId="0" fontId="4" fillId="0" borderId="27">
      <alignment horizontal="center" vertical="center" wrapText="1"/>
    </xf>
    <xf numFmtId="0" fontId="7" fillId="0" borderId="0"/>
    <xf numFmtId="4" fontId="4" fillId="0" borderId="5">
      <alignment vertical="center"/>
    </xf>
    <xf numFmtId="0" fontId="1" fillId="0" borderId="1">
      <alignment horizontal="center"/>
    </xf>
    <xf numFmtId="0" fontId="4" fillId="0" borderId="5">
      <alignment horizontal="center" vertical="center"/>
      <protection locked="0"/>
    </xf>
    <xf numFmtId="0" fontId="48" fillId="0" borderId="0">
      <alignment vertical="top"/>
      <protection locked="0"/>
    </xf>
    <xf numFmtId="0" fontId="4" fillId="0" borderId="0"/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8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>
      <alignment horizontal="left"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8" fillId="0" borderId="0">
      <alignment vertical="top"/>
      <protection locked="0"/>
    </xf>
    <xf numFmtId="0" fontId="4" fillId="0" borderId="6">
      <alignment horizontal="center" vertical="center" wrapText="1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4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0" fontId="4" fillId="0" borderId="3">
      <alignment horizontal="center" vertical="center"/>
    </xf>
    <xf numFmtId="0" fontId="4" fillId="0" borderId="3">
      <alignment horizontal="center" vertical="center" wrapText="1"/>
    </xf>
    <xf numFmtId="0" fontId="3" fillId="0" borderId="1">
      <alignment horizontal="right" vertical="center" wrapText="1"/>
    </xf>
    <xf numFmtId="0" fontId="3" fillId="0" borderId="7">
      <alignment horizontal="left" vertical="center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5">
      <alignment horizontal="center" vertical="center"/>
    </xf>
    <xf numFmtId="0" fontId="4" fillId="0" borderId="2">
      <alignment horizontal="center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 wrapText="1"/>
    </xf>
    <xf numFmtId="0" fontId="4" fillId="0" borderId="3">
      <alignment horizontal="center" vertical="center"/>
    </xf>
    <xf numFmtId="0" fontId="4" fillId="0" borderId="3">
      <alignment horizontal="center" vertical="center" wrapText="1"/>
    </xf>
    <xf numFmtId="4" fontId="3" fillId="0" borderId="1">
      <alignment horizontal="right" vertical="center" wrapText="1"/>
      <protection locked="0"/>
    </xf>
    <xf numFmtId="0" fontId="3" fillId="0" borderId="7">
      <alignment horizontal="left" vertical="center" wrapText="1"/>
      <protection locked="0"/>
    </xf>
    <xf numFmtId="0" fontId="4" fillId="0" borderId="6">
      <alignment horizontal="center" vertical="center"/>
    </xf>
    <xf numFmtId="0" fontId="4" fillId="0" borderId="0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48" fillId="0" borderId="0">
      <alignment vertical="top"/>
      <protection locked="0"/>
    </xf>
    <xf numFmtId="0" fontId="24" fillId="0" borderId="0">
      <alignment vertical="top"/>
      <protection locked="0"/>
    </xf>
    <xf numFmtId="0" fontId="19" fillId="0" borderId="0"/>
  </cellStyleXfs>
  <cellXfs count="297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 wrapText="1"/>
    </xf>
    <xf numFmtId="0" fontId="4" fillId="0" borderId="3" xfId="665" applyFont="1" applyFill="1" applyBorder="1" applyAlignment="1" applyProtection="1">
      <alignment horizontal="center" vertical="center"/>
    </xf>
    <xf numFmtId="0" fontId="4" fillId="0" borderId="3" xfId="665" applyFont="1" applyFill="1" applyBorder="1" applyAlignment="1" applyProtection="1">
      <alignment horizontal="center" vertical="center" wrapText="1"/>
    </xf>
    <xf numFmtId="0" fontId="1" fillId="0" borderId="1" xfId="643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145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520" applyFont="1" applyBorder="1">
      <alignment horizontal="center" vertical="center" wrapText="1"/>
      <protection locked="0"/>
    </xf>
    <xf numFmtId="0" fontId="3" fillId="0" borderId="1" xfId="648" applyFont="1" applyBorder="1">
      <alignment horizontal="left" vertical="center" wrapText="1"/>
      <protection locked="0"/>
    </xf>
    <xf numFmtId="0" fontId="3" fillId="0" borderId="1" xfId="657" applyFont="1" applyBorder="1">
      <alignment horizontal="left" vertical="center" wrapText="1"/>
      <protection locked="0"/>
    </xf>
    <xf numFmtId="49" fontId="1" fillId="0" borderId="0" xfId="649" applyNumberFormat="1" applyFont="1" applyBorder="1"/>
    <xf numFmtId="0" fontId="2" fillId="0" borderId="0" xfId="638" applyFont="1" applyBorder="1">
      <alignment horizontal="center" vertical="center"/>
    </xf>
    <xf numFmtId="0" fontId="4" fillId="0" borderId="0" xfId="646" applyFont="1" applyBorder="1">
      <alignment horizontal="left" vertical="center"/>
    </xf>
    <xf numFmtId="0" fontId="4" fillId="0" borderId="0" xfId="659" applyFont="1" applyBorder="1"/>
    <xf numFmtId="0" fontId="4" fillId="0" borderId="2" xfId="640" applyFont="1" applyBorder="1">
      <alignment horizontal="center" vertical="center" wrapText="1"/>
      <protection locked="0"/>
    </xf>
    <xf numFmtId="0" fontId="4" fillId="0" borderId="2" xfId="651" applyFont="1" applyBorder="1">
      <alignment horizontal="center" vertical="center" wrapText="1"/>
    </xf>
    <xf numFmtId="0" fontId="4" fillId="0" borderId="2" xfId="652" applyFont="1" applyBorder="1">
      <alignment horizontal="center" vertical="center"/>
    </xf>
    <xf numFmtId="0" fontId="4" fillId="0" borderId="4" xfId="641" applyFont="1" applyBorder="1">
      <alignment horizontal="center" vertical="center" wrapText="1"/>
      <protection locked="0"/>
    </xf>
    <xf numFmtId="0" fontId="4" fillId="0" borderId="4" xfId="653" applyFont="1" applyBorder="1">
      <alignment horizontal="center" vertical="center" wrapText="1"/>
    </xf>
    <xf numFmtId="0" fontId="4" fillId="0" borderId="4" xfId="631" applyFont="1" applyBorder="1">
      <alignment horizontal="center" vertical="center"/>
    </xf>
    <xf numFmtId="0" fontId="4" fillId="0" borderId="3" xfId="642" applyFont="1" applyBorder="1">
      <alignment horizontal="center" vertical="center" wrapText="1"/>
      <protection locked="0"/>
    </xf>
    <xf numFmtId="0" fontId="4" fillId="0" borderId="3" xfId="655" applyFont="1" applyBorder="1">
      <alignment horizontal="center" vertical="center" wrapText="1"/>
    </xf>
    <xf numFmtId="0" fontId="4" fillId="0" borderId="3" xfId="654" applyFont="1" applyBorder="1">
      <alignment horizontal="center" vertical="center"/>
    </xf>
    <xf numFmtId="0" fontId="3" fillId="0" borderId="1" xfId="625" applyFont="1" applyBorder="1">
      <alignment horizontal="left" vertical="center" wrapText="1"/>
    </xf>
    <xf numFmtId="0" fontId="1" fillId="0" borderId="5" xfId="64" applyFont="1" applyBorder="1">
      <alignment horizontal="center" vertical="center" wrapText="1"/>
      <protection locked="0"/>
    </xf>
    <xf numFmtId="0" fontId="3" fillId="0" borderId="6" xfId="628" applyFont="1" applyBorder="1">
      <alignment horizontal="left" vertical="center"/>
    </xf>
    <xf numFmtId="0" fontId="3" fillId="0" borderId="7" xfId="636" applyFont="1" applyBorder="1">
      <alignment horizontal="left" vertical="center"/>
    </xf>
    <xf numFmtId="0" fontId="1" fillId="0" borderId="0" xfId="660" applyFont="1" applyBorder="1">
      <alignment horizontal="right" vertical="center"/>
      <protection locked="0"/>
    </xf>
    <xf numFmtId="0" fontId="4" fillId="0" borderId="5" xfId="650" applyFont="1" applyBorder="1">
      <alignment horizontal="center" vertical="center"/>
    </xf>
    <xf numFmtId="0" fontId="4" fillId="0" borderId="6" xfId="658" applyFont="1" applyBorder="1">
      <alignment horizontal="center" vertical="center"/>
    </xf>
    <xf numFmtId="0" fontId="4" fillId="0" borderId="7" xfId="662" applyFont="1" applyBorder="1">
      <alignment horizontal="center" vertical="center"/>
    </xf>
    <xf numFmtId="0" fontId="3" fillId="0" borderId="0" xfId="617" applyFont="1" applyBorder="1">
      <alignment horizontal="right" vertical="center"/>
    </xf>
    <xf numFmtId="0" fontId="6" fillId="0" borderId="0" xfId="600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610" applyFont="1" applyBorder="1">
      <alignment horizontal="center" vertical="center" wrapText="1"/>
    </xf>
    <xf numFmtId="0" fontId="4" fillId="0" borderId="6" xfId="614" applyFont="1" applyBorder="1">
      <alignment horizontal="center" vertical="center" wrapText="1"/>
    </xf>
    <xf numFmtId="0" fontId="4" fillId="0" borderId="7" xfId="618" applyFont="1" applyBorder="1">
      <alignment horizontal="center" vertical="center" wrapText="1"/>
    </xf>
    <xf numFmtId="0" fontId="4" fillId="0" borderId="1" xfId="604" applyFont="1" applyBorder="1">
      <alignment horizontal="center" vertical="center" wrapText="1"/>
    </xf>
    <xf numFmtId="0" fontId="3" fillId="0" borderId="1" xfId="606" applyFont="1" applyBorder="1">
      <alignment horizontal="center" vertical="center" wrapText="1"/>
      <protection locked="0"/>
    </xf>
    <xf numFmtId="0" fontId="3" fillId="0" borderId="7" xfId="609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589" applyFont="1" applyBorder="1">
      <alignment horizontal="center" vertical="center"/>
      <protection locked="0"/>
    </xf>
    <xf numFmtId="0" fontId="4" fillId="0" borderId="1" xfId="592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75" applyFont="1" applyBorder="1">
      <alignment horizontal="right" vertical="center"/>
    </xf>
    <xf numFmtId="0" fontId="7" fillId="0" borderId="0" xfId="576" applyFont="1" applyBorder="1">
      <alignment vertical="top"/>
    </xf>
    <xf numFmtId="0" fontId="8" fillId="0" borderId="0" xfId="560" applyFont="1" applyBorder="1">
      <alignment horizontal="center" vertical="center" wrapText="1"/>
    </xf>
    <xf numFmtId="0" fontId="8" fillId="0" borderId="0" xfId="566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67" applyFont="1" applyBorder="1">
      <alignment wrapText="1"/>
    </xf>
    <xf numFmtId="0" fontId="4" fillId="0" borderId="0" xfId="577" applyFont="1" applyBorder="1">
      <alignment horizontal="right" wrapText="1"/>
    </xf>
    <xf numFmtId="0" fontId="4" fillId="0" borderId="0" xfId="578" applyFont="1" applyBorder="1"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579" applyFont="1" applyBorder="1">
      <alignment horizontal="center" vertical="center" wrapText="1"/>
    </xf>
    <xf numFmtId="0" fontId="4" fillId="0" borderId="10" xfId="665" applyFont="1" applyFill="1" applyBorder="1" applyAlignment="1" applyProtection="1">
      <alignment horizontal="center" vertical="center"/>
    </xf>
    <xf numFmtId="0" fontId="4" fillId="0" borderId="1" xfId="564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565" applyFont="1" applyBorder="1">
      <alignment vertical="center" wrapText="1"/>
    </xf>
    <xf numFmtId="0" fontId="3" fillId="0" borderId="0" xfId="597" applyFont="1" applyBorder="1">
      <alignment horizontal="right" vertical="center"/>
      <protection locked="0"/>
    </xf>
    <xf numFmtId="0" fontId="4" fillId="0" borderId="0" xfId="586" applyFont="1" applyBorder="1">
      <alignment horizontal="right" vertical="center"/>
      <protection locked="0"/>
    </xf>
    <xf numFmtId="0" fontId="4" fillId="0" borderId="10" xfId="665" applyFont="1" applyFill="1" applyBorder="1" applyAlignment="1" applyProtection="1">
      <alignment horizontal="center" vertical="center" wrapText="1"/>
    </xf>
    <xf numFmtId="0" fontId="1" fillId="0" borderId="5" xfId="582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79" fontId="5" fillId="0" borderId="5" xfId="0" applyNumberFormat="1" applyFont="1" applyBorder="1" applyAlignment="1">
      <alignment horizontal="right" vertical="center"/>
    </xf>
    <xf numFmtId="0" fontId="0" fillId="0" borderId="11" xfId="0" applyFont="1" applyBorder="1"/>
    <xf numFmtId="0" fontId="4" fillId="0" borderId="12" xfId="0" applyFont="1" applyBorder="1" applyAlignment="1">
      <alignment horizontal="center" vertical="center"/>
    </xf>
    <xf numFmtId="0" fontId="1" fillId="0" borderId="0" xfId="522" applyFont="1" applyBorder="1">
      <alignment wrapText="1"/>
    </xf>
    <xf numFmtId="0" fontId="1" fillId="0" borderId="0" xfId="420" applyFont="1" applyBorder="1">
      <protection locked="0"/>
    </xf>
    <xf numFmtId="0" fontId="2" fillId="0" borderId="0" xfId="400" applyFont="1" applyBorder="1">
      <alignment horizontal="center" vertical="center" wrapText="1"/>
    </xf>
    <xf numFmtId="0" fontId="2" fillId="0" borderId="0" xfId="595" applyFont="1" applyBorder="1">
      <alignment horizontal="center" vertical="center"/>
      <protection locked="0"/>
    </xf>
    <xf numFmtId="0" fontId="3" fillId="0" borderId="0" xfId="524" applyFont="1" applyBorder="1">
      <alignment horizontal="left" vertical="center" wrapText="1"/>
    </xf>
    <xf numFmtId="0" fontId="4" fillId="0" borderId="13" xfId="406" applyFont="1" applyBorder="1">
      <alignment horizontal="center" vertical="center" wrapText="1"/>
    </xf>
    <xf numFmtId="0" fontId="4" fillId="0" borderId="13" xfId="416" applyFont="1" applyBorder="1">
      <alignment horizontal="center" vertical="center" wrapText="1"/>
      <protection locked="0"/>
    </xf>
    <xf numFmtId="0" fontId="4" fillId="0" borderId="14" xfId="409" applyFont="1" applyBorder="1">
      <alignment horizontal="center" vertical="center" wrapText="1"/>
    </xf>
    <xf numFmtId="0" fontId="4" fillId="0" borderId="14" xfId="66" applyFont="1" applyBorder="1">
      <alignment horizontal="center" vertical="center" wrapText="1"/>
      <protection locked="0"/>
    </xf>
    <xf numFmtId="0" fontId="4" fillId="0" borderId="15" xfId="412" applyFont="1" applyBorder="1">
      <alignment horizontal="center" vertical="center" wrapText="1"/>
    </xf>
    <xf numFmtId="0" fontId="4" fillId="0" borderId="15" xfId="419" applyFont="1" applyBorder="1">
      <alignment horizontal="center" vertical="center" wrapText="1"/>
      <protection locked="0"/>
    </xf>
    <xf numFmtId="0" fontId="3" fillId="0" borderId="15" xfId="138" applyFont="1" applyBorder="1">
      <alignment horizontal="left" vertical="center" wrapText="1"/>
    </xf>
    <xf numFmtId="0" fontId="3" fillId="0" borderId="15" xfId="423" applyFont="1" applyBorder="1">
      <alignment horizontal="right" vertical="center"/>
      <protection locked="0"/>
    </xf>
    <xf numFmtId="0" fontId="3" fillId="0" borderId="16" xfId="528" applyFont="1" applyBorder="1">
      <alignment horizontal="center" vertical="center"/>
    </xf>
    <xf numFmtId="0" fontId="3" fillId="0" borderId="17" xfId="415" applyFont="1" applyBorder="1">
      <alignment horizontal="left" vertical="center"/>
    </xf>
    <xf numFmtId="0" fontId="3" fillId="0" borderId="15" xfId="65" applyFont="1" applyBorder="1">
      <alignment horizontal="left" vertical="center"/>
    </xf>
    <xf numFmtId="0" fontId="3" fillId="0" borderId="0" xfId="541" applyFont="1" applyBorder="1">
      <alignment vertical="top" wrapText="1"/>
      <protection locked="0"/>
    </xf>
    <xf numFmtId="0" fontId="2" fillId="0" borderId="0" xfId="529" applyFont="1" applyBorder="1">
      <alignment horizontal="center" vertical="center" wrapText="1"/>
      <protection locked="0"/>
    </xf>
    <xf numFmtId="0" fontId="3" fillId="0" borderId="0" xfId="540" applyFont="1" applyBorder="1">
      <alignment horizontal="right"/>
      <protection locked="0"/>
    </xf>
    <xf numFmtId="0" fontId="4" fillId="0" borderId="6" xfId="531" applyFont="1" applyBorder="1">
      <alignment horizontal="center" vertical="center" wrapText="1"/>
      <protection locked="0"/>
    </xf>
    <xf numFmtId="0" fontId="4" fillId="0" borderId="6" xfId="544" applyFont="1" applyBorder="1">
      <alignment horizontal="center" vertical="center"/>
      <protection locked="0"/>
    </xf>
    <xf numFmtId="0" fontId="4" fillId="0" borderId="17" xfId="534" applyFont="1" applyBorder="1">
      <alignment horizontal="center" vertical="center" wrapText="1"/>
    </xf>
    <xf numFmtId="0" fontId="4" fillId="0" borderId="17" xfId="547" applyFont="1" applyBorder="1">
      <alignment horizontal="center" vertical="center"/>
      <protection locked="0"/>
    </xf>
    <xf numFmtId="0" fontId="3" fillId="0" borderId="0" xfId="556" applyFont="1" applyBorder="1">
      <alignment horizontal="right" vertical="center" wrapText="1"/>
      <protection locked="0"/>
    </xf>
    <xf numFmtId="0" fontId="3" fillId="0" borderId="0" xfId="549" applyFont="1" applyBorder="1">
      <alignment horizontal="right" vertical="center" wrapText="1"/>
    </xf>
    <xf numFmtId="0" fontId="3" fillId="0" borderId="0" xfId="543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7" xfId="546" applyFont="1" applyBorder="1">
      <alignment horizontal="center" vertical="center" wrapText="1"/>
      <protection locked="0"/>
    </xf>
    <xf numFmtId="0" fontId="4" fillId="0" borderId="15" xfId="499" applyFont="1" applyBorder="1">
      <alignment horizontal="center" vertical="center"/>
    </xf>
    <xf numFmtId="0" fontId="4" fillId="0" borderId="15" xfId="83" applyFont="1" applyBorder="1">
      <alignment horizontal="center" vertical="center"/>
      <protection locked="0"/>
    </xf>
    <xf numFmtId="0" fontId="3" fillId="0" borderId="15" xfId="538" applyFont="1" applyBorder="1">
      <alignment horizontal="right" vertical="center"/>
    </xf>
    <xf numFmtId="49" fontId="5" fillId="0" borderId="1" xfId="145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right"/>
    </xf>
    <xf numFmtId="0" fontId="9" fillId="0" borderId="0" xfId="247" applyFont="1" applyBorder="1">
      <alignment horizontal="right"/>
      <protection locked="0"/>
    </xf>
    <xf numFmtId="49" fontId="9" fillId="0" borderId="0" xfId="376" applyNumberFormat="1" applyFont="1" applyBorder="1">
      <protection locked="0"/>
    </xf>
    <xf numFmtId="0" fontId="1" fillId="0" borderId="0" xfId="490" applyFont="1" applyBorder="1">
      <alignment horizontal="right"/>
    </xf>
    <xf numFmtId="0" fontId="3" fillId="0" borderId="0" xfId="518" applyFont="1" applyBorder="1">
      <alignment horizontal="right"/>
    </xf>
    <xf numFmtId="0" fontId="10" fillId="0" borderId="0" xfId="251" applyFont="1" applyBorder="1">
      <alignment horizontal="center" vertical="center" wrapText="1"/>
      <protection locked="0"/>
    </xf>
    <xf numFmtId="0" fontId="10" fillId="0" borderId="0" xfId="486" applyFont="1" applyBorder="1">
      <alignment horizontal="center" vertical="center"/>
      <protection locked="0"/>
    </xf>
    <xf numFmtId="0" fontId="10" fillId="0" borderId="0" xfId="492" applyFont="1" applyBorder="1">
      <alignment horizontal="center" vertical="center"/>
    </xf>
    <xf numFmtId="0" fontId="3" fillId="0" borderId="0" xfId="639" applyFont="1" applyBorder="1">
      <alignment horizontal="left" vertical="center"/>
      <protection locked="0"/>
    </xf>
    <xf numFmtId="0" fontId="4" fillId="0" borderId="2" xfId="260" applyFont="1" applyBorder="1">
      <alignment horizontal="center" vertical="center"/>
      <protection locked="0"/>
    </xf>
    <xf numFmtId="49" fontId="4" fillId="0" borderId="2" xfId="378" applyNumberFormat="1" applyFont="1" applyBorder="1">
      <alignment horizontal="center" vertical="center" wrapText="1"/>
      <protection locked="0"/>
    </xf>
    <xf numFmtId="0" fontId="4" fillId="0" borderId="4" xfId="54" applyFont="1" applyBorder="1">
      <alignment horizontal="center" vertical="center"/>
      <protection locked="0"/>
    </xf>
    <xf numFmtId="49" fontId="4" fillId="0" borderId="4" xfId="380" applyNumberFormat="1" applyFont="1" applyBorder="1">
      <alignment horizontal="center" vertical="center" wrapText="1"/>
      <protection locked="0"/>
    </xf>
    <xf numFmtId="49" fontId="4" fillId="0" borderId="1" xfId="484" applyNumberFormat="1" applyFont="1" applyBorder="1">
      <alignment horizontal="center" vertical="center"/>
      <protection locked="0"/>
    </xf>
    <xf numFmtId="0" fontId="3" fillId="0" borderId="1" xfId="644" applyFont="1" applyBorder="1">
      <alignment horizontal="left" vertical="center" wrapText="1"/>
      <protection locked="0"/>
    </xf>
    <xf numFmtId="0" fontId="1" fillId="0" borderId="6" xfId="309" applyFont="1" applyBorder="1">
      <alignment horizontal="center" vertical="center"/>
      <protection locked="0"/>
    </xf>
    <xf numFmtId="0" fontId="1" fillId="0" borderId="7" xfId="488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49" fontId="4" fillId="0" borderId="1" xfId="378" applyNumberFormat="1" applyFont="1" applyBorder="1">
      <alignment horizontal="center" vertical="center" wrapText="1"/>
      <protection locked="0"/>
    </xf>
    <xf numFmtId="49" fontId="4" fillId="0" borderId="1" xfId="380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488" applyFont="1" applyBorder="1">
      <alignment horizontal="center" vertical="center"/>
      <protection locked="0"/>
    </xf>
    <xf numFmtId="0" fontId="6" fillId="0" borderId="0" xfId="536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605" applyFont="1" applyBorder="1">
      <alignment vertical="center" wrapText="1"/>
    </xf>
    <xf numFmtId="0" fontId="3" fillId="0" borderId="1" xfId="593" applyFont="1" applyBorder="1">
      <alignment horizontal="center" vertical="center" wrapText="1"/>
    </xf>
    <xf numFmtId="0" fontId="3" fillId="0" borderId="1" xfId="596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3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28" applyFont="1" applyBorder="1">
      <alignment horizontal="left" vertical="center"/>
    </xf>
    <xf numFmtId="0" fontId="3" fillId="0" borderId="1" xfId="636" applyFont="1" applyBorder="1">
      <alignment horizontal="left" vertical="center"/>
    </xf>
    <xf numFmtId="0" fontId="4" fillId="0" borderId="1" xfId="417" applyFont="1" applyBorder="1">
      <alignment horizontal="center" vertical="center"/>
    </xf>
    <xf numFmtId="0" fontId="4" fillId="0" borderId="1" xfId="408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67" applyFont="1" applyBorder="1">
      <alignment vertical="top"/>
      <protection locked="0"/>
    </xf>
    <xf numFmtId="49" fontId="1" fillId="0" borderId="0" xfId="277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59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640" applyFont="1" applyBorder="1">
      <alignment horizontal="center" vertical="center" wrapText="1"/>
      <protection locked="0"/>
    </xf>
    <xf numFmtId="0" fontId="4" fillId="0" borderId="1" xfId="641" applyFont="1" applyBorder="1">
      <alignment horizontal="center" vertical="center" wrapText="1"/>
      <protection locked="0"/>
    </xf>
    <xf numFmtId="0" fontId="4" fillId="0" borderId="1" xfId="54" applyFont="1" applyBorder="1">
      <alignment horizontal="center" vertical="center"/>
      <protection locked="0"/>
    </xf>
    <xf numFmtId="0" fontId="4" fillId="0" borderId="1" xfId="631" applyFont="1" applyBorder="1">
      <alignment horizontal="center" vertical="center"/>
    </xf>
    <xf numFmtId="0" fontId="4" fillId="0" borderId="1" xfId="231" applyFont="1" applyBorder="1">
      <alignment horizontal="center" vertical="center"/>
      <protection locked="0"/>
    </xf>
    <xf numFmtId="0" fontId="3" fillId="0" borderId="1" xfId="237" applyFont="1" applyBorder="1">
      <alignment horizontal="left" vertical="center"/>
    </xf>
    <xf numFmtId="49" fontId="5" fillId="0" borderId="1" xfId="145" applyNumberFormat="1" applyFont="1" applyBorder="1" applyAlignment="1">
      <alignment horizontal="left" vertical="center" wrapText="1" indent="2"/>
    </xf>
    <xf numFmtId="0" fontId="1" fillId="0" borderId="1" xfId="64" applyFont="1" applyBorder="1">
      <alignment horizontal="center" vertical="center" wrapText="1"/>
      <protection locked="0"/>
    </xf>
    <xf numFmtId="0" fontId="3" fillId="0" borderId="1" xfId="273" applyFont="1" applyBorder="1">
      <alignment horizontal="left" vertical="center"/>
      <protection locked="0"/>
    </xf>
    <xf numFmtId="0" fontId="3" fillId="0" borderId="1" xfId="76" applyFont="1" applyBorder="1">
      <alignment horizontal="left" vertical="center"/>
      <protection locked="0"/>
    </xf>
    <xf numFmtId="0" fontId="4" fillId="0" borderId="1" xfId="286" applyFont="1" applyBorder="1">
      <alignment horizontal="center" vertical="center" wrapText="1"/>
      <protection locked="0"/>
    </xf>
    <xf numFmtId="0" fontId="4" fillId="0" borderId="1" xfId="370" applyFont="1" applyBorder="1">
      <alignment horizontal="center" vertical="center" wrapText="1"/>
      <protection locked="0"/>
    </xf>
    <xf numFmtId="0" fontId="4" fillId="0" borderId="1" xfId="642" applyFont="1" applyBorder="1">
      <alignment horizontal="center" vertical="center" wrapText="1"/>
      <protection locked="0"/>
    </xf>
    <xf numFmtId="0" fontId="4" fillId="0" borderId="1" xfId="531" applyFont="1" applyBorder="1">
      <alignment horizontal="center" vertical="center" wrapText="1"/>
      <protection locked="0"/>
    </xf>
    <xf numFmtId="0" fontId="1" fillId="0" borderId="1" xfId="582" applyFont="1" applyBorder="1">
      <alignment horizontal="center"/>
    </xf>
    <xf numFmtId="0" fontId="1" fillId="0" borderId="1" xfId="373" applyFont="1" applyBorder="1">
      <alignment horizontal="center"/>
    </xf>
    <xf numFmtId="0" fontId="1" fillId="0" borderId="0" xfId="343" applyFont="1" applyBorder="1">
      <alignment horizontal="center" wrapText="1"/>
    </xf>
    <xf numFmtId="0" fontId="3" fillId="0" borderId="0" xfId="552" applyFont="1" applyBorder="1">
      <alignment horizontal="right" wrapText="1"/>
    </xf>
    <xf numFmtId="0" fontId="17" fillId="0" borderId="0" xfId="344" applyFont="1" applyBorder="1">
      <alignment horizontal="center" vertical="center" wrapText="1"/>
    </xf>
    <xf numFmtId="0" fontId="18" fillId="0" borderId="1" xfId="348" applyFont="1" applyBorder="1">
      <alignment horizontal="center" vertical="center" wrapText="1"/>
    </xf>
    <xf numFmtId="0" fontId="18" fillId="0" borderId="1" xfId="356" applyFont="1" applyBorder="1">
      <alignment horizontal="center" vertical="center" wrapText="1"/>
    </xf>
    <xf numFmtId="0" fontId="19" fillId="0" borderId="0" xfId="666" applyFill="1" applyBorder="1" applyAlignment="1">
      <alignment vertical="center"/>
    </xf>
    <xf numFmtId="0" fontId="19" fillId="0" borderId="0" xfId="666" applyFont="1" applyFill="1" applyBorder="1" applyAlignment="1">
      <alignment vertical="center"/>
    </xf>
    <xf numFmtId="0" fontId="19" fillId="0" borderId="0" xfId="666" applyFont="1" applyFill="1" applyAlignment="1">
      <alignment vertical="center"/>
    </xf>
    <xf numFmtId="0" fontId="20" fillId="0" borderId="0" xfId="665" applyFont="1" applyFill="1" applyBorder="1" applyAlignment="1" applyProtection="1"/>
    <xf numFmtId="0" fontId="20" fillId="0" borderId="0" xfId="0" applyFont="1" applyFill="1" applyBorder="1" applyAlignment="1"/>
    <xf numFmtId="49" fontId="19" fillId="0" borderId="0" xfId="666" applyNumberFormat="1" applyFill="1" applyBorder="1" applyAlignment="1"/>
    <xf numFmtId="49" fontId="19" fillId="0" borderId="0" xfId="666" applyNumberFormat="1" applyFill="1" applyBorder="1" applyAlignment="1">
      <alignment horizontal="center"/>
    </xf>
    <xf numFmtId="0" fontId="19" fillId="0" borderId="0" xfId="666" applyFill="1" applyBorder="1" applyAlignment="1"/>
    <xf numFmtId="0" fontId="6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left" vertical="center"/>
      <protection locked="0"/>
    </xf>
    <xf numFmtId="49" fontId="19" fillId="0" borderId="0" xfId="665" applyNumberFormat="1" applyFont="1" applyFill="1" applyBorder="1" applyAlignment="1" applyProtection="1"/>
    <xf numFmtId="0" fontId="19" fillId="0" borderId="0" xfId="665" applyFont="1" applyFill="1" applyBorder="1" applyAlignment="1" applyProtection="1"/>
    <xf numFmtId="0" fontId="19" fillId="0" borderId="0" xfId="666" applyFont="1" applyFill="1" applyBorder="1" applyAlignment="1"/>
    <xf numFmtId="0" fontId="21" fillId="0" borderId="18" xfId="666" applyNumberFormat="1" applyFont="1" applyFill="1" applyBorder="1" applyAlignment="1" applyProtection="1">
      <alignment horizontal="center" vertical="center"/>
    </xf>
    <xf numFmtId="0" fontId="21" fillId="0" borderId="9" xfId="666" applyNumberFormat="1" applyFont="1" applyFill="1" applyBorder="1" applyAlignment="1" applyProtection="1">
      <alignment horizontal="center" vertical="center"/>
    </xf>
    <xf numFmtId="4" fontId="22" fillId="0" borderId="1" xfId="665" applyNumberFormat="1" applyFont="1" applyFill="1" applyBorder="1" applyAlignment="1" applyProtection="1">
      <alignment vertical="center"/>
    </xf>
    <xf numFmtId="49" fontId="19" fillId="0" borderId="0" xfId="666" applyNumberFormat="1" applyFont="1" applyFill="1" applyBorder="1" applyAlignment="1"/>
    <xf numFmtId="49" fontId="19" fillId="0" borderId="0" xfId="666" applyNumberFormat="1" applyFont="1" applyFill="1" applyBorder="1" applyAlignment="1">
      <alignment horizontal="center"/>
    </xf>
    <xf numFmtId="0" fontId="21" fillId="0" borderId="12" xfId="666" applyNumberFormat="1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 vertical="center"/>
    </xf>
    <xf numFmtId="0" fontId="23" fillId="0" borderId="0" xfId="665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/>
    </xf>
    <xf numFmtId="0" fontId="21" fillId="0" borderId="11" xfId="666" applyNumberFormat="1" applyFont="1" applyFill="1" applyBorder="1" applyAlignment="1" applyProtection="1">
      <alignment horizontal="center" vertical="center"/>
    </xf>
    <xf numFmtId="49" fontId="21" fillId="0" borderId="11" xfId="666" applyNumberFormat="1" applyFont="1" applyFill="1" applyBorder="1" applyAlignment="1" applyProtection="1">
      <alignment horizontal="center" vertical="center"/>
    </xf>
    <xf numFmtId="0" fontId="1" fillId="0" borderId="0" xfId="665" applyFont="1" applyFill="1" applyBorder="1" applyAlignment="1" applyProtection="1">
      <alignment horizontal="right" vertical="center"/>
    </xf>
    <xf numFmtId="4" fontId="22" fillId="0" borderId="1" xfId="665" applyNumberFormat="1" applyFont="1" applyFill="1" applyBorder="1" applyAlignment="1">
      <alignment vertical="center"/>
      <protection locked="0"/>
    </xf>
    <xf numFmtId="0" fontId="1" fillId="0" borderId="0" xfId="92" applyFont="1" applyBorder="1">
      <alignment vertical="top"/>
    </xf>
    <xf numFmtId="49" fontId="4" fillId="0" borderId="1" xfId="51" applyNumberFormat="1" applyFont="1" applyBorder="1">
      <alignment horizontal="center" vertical="center" wrapText="1"/>
    </xf>
    <xf numFmtId="49" fontId="4" fillId="0" borderId="1" xfId="126" applyNumberFormat="1" applyFont="1" applyBorder="1">
      <alignment horizontal="center" vertical="center" wrapText="1"/>
    </xf>
    <xf numFmtId="0" fontId="4" fillId="0" borderId="1" xfId="583" applyFont="1" applyBorder="1">
      <alignment horizontal="center" vertical="center"/>
      <protection locked="0"/>
    </xf>
    <xf numFmtId="49" fontId="4" fillId="0" borderId="1" xfId="205" applyNumberFormat="1" applyFont="1" applyBorder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82" applyFont="1" applyBorder="1">
      <alignment horizontal="center" vertical="center"/>
    </xf>
    <xf numFmtId="0" fontId="19" fillId="0" borderId="0" xfId="665" applyFont="1" applyFill="1" applyBorder="1" applyAlignment="1" applyProtection="1">
      <alignment vertical="center"/>
    </xf>
    <xf numFmtId="0" fontId="24" fillId="0" borderId="0" xfId="665" applyFont="1" applyFill="1" applyBorder="1" applyAlignment="1" applyProtection="1">
      <alignment vertical="top"/>
      <protection locked="0"/>
    </xf>
    <xf numFmtId="0" fontId="1" fillId="0" borderId="0" xfId="665" applyFont="1" applyFill="1" applyBorder="1" applyAlignment="1" applyProtection="1">
      <alignment vertical="center"/>
    </xf>
    <xf numFmtId="0" fontId="3" fillId="0" borderId="0" xfId="665" applyFont="1" applyFill="1" applyBorder="1" applyAlignment="1" applyProtection="1">
      <alignment horizontal="right" vertical="center"/>
    </xf>
    <xf numFmtId="0" fontId="25" fillId="0" borderId="0" xfId="665" applyFont="1" applyFill="1" applyBorder="1" applyAlignment="1" applyProtection="1">
      <alignment horizontal="center" vertical="center"/>
    </xf>
    <xf numFmtId="0" fontId="26" fillId="0" borderId="0" xfId="665" applyFont="1" applyFill="1" applyBorder="1" applyAlignment="1" applyProtection="1">
      <alignment horizontal="center" vertical="center"/>
    </xf>
    <xf numFmtId="0" fontId="27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right"/>
    </xf>
    <xf numFmtId="0" fontId="4" fillId="0" borderId="5" xfId="665" applyFont="1" applyFill="1" applyBorder="1" applyAlignment="1" applyProtection="1">
      <alignment horizontal="center" vertical="center"/>
    </xf>
    <xf numFmtId="0" fontId="4" fillId="0" borderId="7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  <protection locked="0"/>
    </xf>
    <xf numFmtId="0" fontId="3" fillId="0" borderId="1" xfId="665" applyFont="1" applyFill="1" applyBorder="1" applyAlignment="1" applyProtection="1">
      <alignment vertical="center"/>
    </xf>
    <xf numFmtId="0" fontId="3" fillId="0" borderId="1" xfId="665" applyFont="1" applyFill="1" applyBorder="1" applyAlignment="1" applyProtection="1">
      <alignment horizontal="left" vertical="center"/>
      <protection locked="0"/>
    </xf>
    <xf numFmtId="4" fontId="3" fillId="0" borderId="1" xfId="665" applyNumberFormat="1" applyFont="1" applyFill="1" applyBorder="1" applyAlignment="1" applyProtection="1">
      <alignment horizontal="right" vertical="center"/>
      <protection locked="0"/>
    </xf>
    <xf numFmtId="0" fontId="3" fillId="0" borderId="1" xfId="665" applyFont="1" applyFill="1" applyBorder="1" applyAlignment="1" applyProtection="1">
      <alignment vertical="center"/>
      <protection locked="0"/>
    </xf>
    <xf numFmtId="4" fontId="3" fillId="0" borderId="1" xfId="665" applyNumberFormat="1" applyFont="1" applyFill="1" applyBorder="1" applyAlignment="1" applyProtection="1">
      <alignment horizontal="right" vertical="center"/>
    </xf>
    <xf numFmtId="0" fontId="3" fillId="0" borderId="1" xfId="665" applyFont="1" applyFill="1" applyBorder="1" applyAlignment="1" applyProtection="1">
      <alignment horizontal="left" vertical="center"/>
    </xf>
    <xf numFmtId="0" fontId="28" fillId="0" borderId="1" xfId="665" applyFont="1" applyFill="1" applyBorder="1" applyAlignment="1" applyProtection="1">
      <alignment horizontal="right" vertical="center"/>
    </xf>
    <xf numFmtId="0" fontId="19" fillId="0" borderId="1" xfId="665" applyFont="1" applyFill="1" applyBorder="1" applyAlignment="1" applyProtection="1">
      <alignment vertical="center"/>
    </xf>
    <xf numFmtId="0" fontId="28" fillId="0" borderId="1" xfId="665" applyFont="1" applyFill="1" applyBorder="1" applyAlignment="1" applyProtection="1">
      <alignment horizontal="center" vertical="center"/>
    </xf>
    <xf numFmtId="0" fontId="28" fillId="0" borderId="1" xfId="665" applyFont="1" applyFill="1" applyBorder="1" applyAlignment="1" applyProtection="1">
      <alignment horizontal="center" vertical="center"/>
      <protection locked="0"/>
    </xf>
    <xf numFmtId="4" fontId="28" fillId="0" borderId="1" xfId="665" applyNumberFormat="1" applyFont="1" applyFill="1" applyBorder="1" applyAlignment="1" applyProtection="1">
      <alignment horizontal="right" vertical="center"/>
    </xf>
    <xf numFmtId="182" fontId="28" fillId="0" borderId="1" xfId="665" applyNumberFormat="1" applyFont="1" applyFill="1" applyBorder="1" applyAlignment="1" applyProtection="1">
      <alignment horizontal="right" vertical="center"/>
    </xf>
    <xf numFmtId="0" fontId="3" fillId="0" borderId="0" xfId="243" applyFont="1" applyBorder="1">
      <alignment horizontal="left" vertical="center" wrapText="1"/>
      <protection locked="0"/>
    </xf>
    <xf numFmtId="0" fontId="4" fillId="0" borderId="0" xfId="561" applyFont="1" applyBorder="1">
      <alignment horizontal="left" vertical="center" wrapText="1"/>
    </xf>
    <xf numFmtId="0" fontId="4" fillId="0" borderId="1" xfId="651" applyFont="1" applyBorder="1">
      <alignment horizontal="center" vertical="center" wrapText="1"/>
    </xf>
    <xf numFmtId="0" fontId="4" fillId="0" borderId="1" xfId="406" applyFont="1" applyBorder="1">
      <alignment horizontal="center" vertical="center" wrapText="1"/>
    </xf>
    <xf numFmtId="0" fontId="4" fillId="0" borderId="1" xfId="141" applyFont="1" applyBorder="1">
      <alignment horizontal="center" vertical="center"/>
    </xf>
    <xf numFmtId="0" fontId="4" fillId="0" borderId="1" xfId="658" applyFont="1" applyBorder="1">
      <alignment horizontal="center" vertical="center"/>
    </xf>
    <xf numFmtId="0" fontId="1" fillId="0" borderId="1" xfId="276" applyFont="1" applyBorder="1">
      <alignment horizontal="center" vertical="center"/>
    </xf>
    <xf numFmtId="0" fontId="4" fillId="0" borderId="1" xfId="499" applyFont="1" applyBorder="1">
      <alignment horizontal="center" vertical="center"/>
    </xf>
    <xf numFmtId="0" fontId="4" fillId="0" borderId="1" xfId="83" applyFont="1" applyBorder="1">
      <alignment horizontal="center" vertical="center"/>
      <protection locked="0"/>
    </xf>
    <xf numFmtId="3" fontId="4" fillId="0" borderId="1" xfId="279" applyNumberFormat="1" applyFont="1" applyBorder="1">
      <alignment horizontal="center" vertical="center"/>
      <protection locked="0"/>
    </xf>
    <xf numFmtId="3" fontId="4" fillId="0" borderId="1" xfId="269" applyNumberFormat="1" applyFont="1" applyBorder="1">
      <alignment horizontal="center" vertical="center"/>
    </xf>
    <xf numFmtId="0" fontId="1" fillId="0" borderId="1" xfId="258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16" applyFont="1" applyBorder="1">
      <alignment horizontal="center" vertical="center" wrapText="1"/>
      <protection locked="0"/>
    </xf>
    <xf numFmtId="0" fontId="4" fillId="0" borderId="1" xfId="614" applyFont="1" applyBorder="1">
      <alignment horizontal="center" vertical="center" wrapText="1"/>
    </xf>
    <xf numFmtId="0" fontId="4" fillId="0" borderId="1" xfId="419" applyFont="1" applyBorder="1">
      <alignment horizontal="center" vertical="center" wrapText="1"/>
      <protection locked="0"/>
    </xf>
    <xf numFmtId="3" fontId="4" fillId="0" borderId="1" xfId="291" applyNumberFormat="1" applyFont="1" applyBorder="1">
      <alignment horizontal="center" vertical="top"/>
      <protection locked="0"/>
    </xf>
    <xf numFmtId="0" fontId="1" fillId="0" borderId="1" xfId="294" applyFont="1" applyBorder="1">
      <alignment horizontal="center" vertical="top"/>
    </xf>
    <xf numFmtId="0" fontId="4" fillId="0" borderId="1" xfId="618" applyFont="1" applyBorder="1">
      <alignment horizontal="center" vertical="center" wrapText="1"/>
    </xf>
    <xf numFmtId="0" fontId="6" fillId="0" borderId="0" xfId="202" applyFont="1" applyBorder="1">
      <alignment horizontal="center" vertical="center"/>
      <protection locked="0"/>
    </xf>
    <xf numFmtId="0" fontId="1" fillId="0" borderId="1" xfId="52" applyFont="1" applyBorder="1">
      <alignment horizontal="center" vertical="center" wrapText="1"/>
      <protection locked="0"/>
    </xf>
    <xf numFmtId="0" fontId="1" fillId="0" borderId="1" xfId="87" applyFont="1" applyBorder="1">
      <alignment horizontal="center" vertical="center" wrapText="1"/>
      <protection locked="0"/>
    </xf>
    <xf numFmtId="0" fontId="1" fillId="0" borderId="1" xfId="171" applyFont="1" applyBorder="1">
      <alignment horizontal="center" vertical="center" wrapText="1"/>
      <protection locked="0"/>
    </xf>
    <xf numFmtId="0" fontId="1" fillId="0" borderId="1" xfId="112" applyFont="1" applyBorder="1">
      <alignment horizontal="center" vertical="center" wrapText="1"/>
    </xf>
    <xf numFmtId="0" fontId="1" fillId="0" borderId="1" xfId="206" applyFont="1" applyBorder="1">
      <alignment horizontal="center" vertical="center" wrapText="1"/>
    </xf>
    <xf numFmtId="0" fontId="1" fillId="0" borderId="1" xfId="91" applyFont="1" applyBorder="1">
      <alignment horizontal="center" vertical="center" wrapText="1"/>
    </xf>
    <xf numFmtId="0" fontId="1" fillId="0" borderId="1" xfId="208" applyFont="1" applyBorder="1">
      <alignment horizontal="center" vertical="center"/>
    </xf>
    <xf numFmtId="0" fontId="1" fillId="0" borderId="1" xfId="121" applyFont="1" applyBorder="1">
      <alignment horizontal="center" vertical="center"/>
    </xf>
    <xf numFmtId="0" fontId="1" fillId="0" borderId="1" xfId="324" applyFont="1" applyBorder="1">
      <alignment horizontal="center" vertical="center"/>
    </xf>
    <xf numFmtId="3" fontId="1" fillId="0" borderId="1" xfId="158" applyNumberFormat="1" applyFont="1" applyBorder="1">
      <alignment horizontal="center" vertical="center"/>
    </xf>
    <xf numFmtId="3" fontId="1" fillId="0" borderId="1" xfId="163" applyNumberFormat="1" applyFont="1" applyBorder="1">
      <alignment horizontal="center" vertical="center"/>
    </xf>
    <xf numFmtId="0" fontId="3" fillId="0" borderId="1" xfId="213" applyFont="1" applyBorder="1">
      <alignment horizontal="center" vertical="center"/>
      <protection locked="0"/>
    </xf>
    <xf numFmtId="0" fontId="3" fillId="0" borderId="1" xfId="157" applyFont="1" applyBorder="1">
      <alignment horizontal="right" vertical="center"/>
      <protection locked="0"/>
    </xf>
    <xf numFmtId="0" fontId="1" fillId="0" borderId="1" xfId="309" applyFont="1" applyBorder="1">
      <alignment horizontal="center" vertical="center"/>
      <protection locked="0"/>
    </xf>
    <xf numFmtId="0" fontId="1" fillId="0" borderId="1" xfId="218" applyFont="1" applyBorder="1">
      <alignment horizontal="center" vertical="center" wrapText="1"/>
    </xf>
    <xf numFmtId="0" fontId="1" fillId="0" borderId="1" xfId="217" applyFont="1" applyBorder="1">
      <alignment horizontal="center" vertical="center"/>
      <protection locked="0"/>
    </xf>
    <xf numFmtId="0" fontId="1" fillId="0" borderId="1" xfId="198" applyFont="1" applyBorder="1">
      <alignment horizontal="center" vertical="center" wrapText="1"/>
    </xf>
    <xf numFmtId="0" fontId="1" fillId="0" borderId="1" xfId="264" applyFont="1" applyBorder="1">
      <alignment horizontal="center" vertical="center" wrapText="1"/>
    </xf>
    <xf numFmtId="0" fontId="1" fillId="0" borderId="1" xfId="224" applyFont="1" applyBorder="1">
      <alignment horizontal="center" vertical="center" wrapText="1"/>
      <protection locked="0"/>
    </xf>
    <xf numFmtId="0" fontId="1" fillId="0" borderId="1" xfId="215" applyFont="1" applyBorder="1">
      <alignment horizontal="center" vertical="center" wrapText="1"/>
      <protection locked="0"/>
    </xf>
    <xf numFmtId="0" fontId="1" fillId="0" borderId="1" xfId="95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241" applyFont="1" applyBorder="1">
      <alignment horizontal="center" vertical="center" wrapText="1"/>
      <protection locked="0"/>
    </xf>
    <xf numFmtId="0" fontId="1" fillId="0" borderId="1" xfId="280" applyFont="1" applyBorder="1">
      <alignment horizontal="center" vertical="center" wrapText="1"/>
    </xf>
    <xf numFmtId="0" fontId="1" fillId="0" borderId="1" xfId="226" applyFont="1" applyBorder="1">
      <alignment horizontal="center" vertical="center"/>
      <protection locked="0"/>
    </xf>
    <xf numFmtId="3" fontId="1" fillId="0" borderId="1" xfId="229" applyNumberFormat="1" applyFont="1" applyBorder="1">
      <alignment horizontal="center" vertical="center"/>
    </xf>
    <xf numFmtId="3" fontId="1" fillId="0" borderId="1" xfId="235" applyNumberFormat="1" applyFont="1" applyBorder="1">
      <alignment horizontal="center" vertical="center"/>
    </xf>
    <xf numFmtId="0" fontId="2" fillId="0" borderId="0" xfId="170" applyFont="1" applyBorder="1">
      <alignment horizontal="center" vertical="top"/>
    </xf>
    <xf numFmtId="0" fontId="3" fillId="0" borderId="0" xfId="601" applyFont="1" applyBorder="1">
      <alignment horizontal="left" vertical="center"/>
    </xf>
    <xf numFmtId="0" fontId="27" fillId="0" borderId="0" xfId="55" applyFont="1" applyBorder="1">
      <alignment horizontal="center" vertical="center"/>
    </xf>
    <xf numFmtId="0" fontId="4" fillId="0" borderId="1" xfId="650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2" applyFont="1" applyBorder="1">
      <alignment horizontal="center" vertical="center"/>
    </xf>
    <xf numFmtId="0" fontId="4" fillId="0" borderId="1" xfId="654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145" applyNumberFormat="1" applyFont="1" applyBorder="1" applyAlignment="1">
      <alignment horizontal="center" vertical="center" wrapText="1"/>
    </xf>
    <xf numFmtId="0" fontId="3" fillId="0" borderId="0" xfId="518" applyFont="1" applyBorder="1" quotePrefix="1">
      <alignment horizontal="right"/>
    </xf>
    <xf numFmtId="0" fontId="3" fillId="0" borderId="0" xfId="543" applyFont="1" applyBorder="1" quotePrefix="1">
      <alignment horizontal="right" wrapText="1"/>
      <protection locked="0"/>
    </xf>
    <xf numFmtId="0" fontId="3" fillId="0" borderId="0" xfId="617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52" applyFont="1" applyBorder="1" quotePrefix="1">
      <alignment horizontal="right" wrapText="1"/>
    </xf>
    <xf numFmtId="0" fontId="3" fillId="0" borderId="0" xfId="540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586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公共预算支出预算表（按功能科目分类）02-2 __b-16-0" xfId="49"/>
    <cellStyle name="一般公共预算支出预算表（按功能科目分类）02-2 __b-21-0" xfId="50"/>
    <cellStyle name="一般公共预算支出预算表（按经济科目分类）02-3 __b-5-0" xfId="51"/>
    <cellStyle name="部门收入预算表01-2 __b-4-0" xfId="52"/>
    <cellStyle name="上级补助项目支出预算表12 __b-27-0" xfId="53"/>
    <cellStyle name="国有资本经营预算支出表07 __b-5-0" xfId="54"/>
    <cellStyle name="财政拨款收支预算总表02-1 __b-13-0" xfId="55"/>
    <cellStyle name="部门支出预算表01-03 __b-9-0" xfId="56"/>
    <cellStyle name="政府性基金预算支出预算表06 __b-17-0" xfId="57"/>
    <cellStyle name="政府性基金预算支出预算表06 __b-22-0" xfId="58"/>
    <cellStyle name="基本支出预算表（人员类.运转类公用经费项目）04 __b-13-0" xfId="59"/>
    <cellStyle name="部门支出预算表01-03 __b-16-0" xfId="60"/>
    <cellStyle name="部门支出预算表01-03 __b-21-0" xfId="61"/>
    <cellStyle name="DateTimeStyle" xfId="62"/>
    <cellStyle name="部门支出预算表01-03 __b-10-0" xfId="63"/>
    <cellStyle name="上级补助项目支出预算表12 __b-10-0" xfId="64"/>
    <cellStyle name="政府购买服务预算表09 __b-17-0" xfId="65"/>
    <cellStyle name="政府购买服务预算表09 __b-22-0" xfId="66"/>
    <cellStyle name="项目支出预算表（其他运转类.特定目标类项目）05-1 __b-35-0" xfId="67"/>
    <cellStyle name="项目支出预算表（其他运转类.特定目标类项目）05-1 __b-40-0" xfId="68"/>
    <cellStyle name="部门政府采购预算表08 __b-7-0" xfId="69"/>
    <cellStyle name="__b-18-0" xfId="70"/>
    <cellStyle name="__b-23-0" xfId="71"/>
    <cellStyle name="DateStyle" xfId="72"/>
    <cellStyle name="项目支出绩效目标表（另文下达）05-3 __b-12-0" xfId="73"/>
    <cellStyle name="政府性基金预算支出预算表06 __b-25-0" xfId="74"/>
    <cellStyle name="政府性基金预算支出预算表06 __b-30-0" xfId="75"/>
    <cellStyle name="基本支出预算表（人员类.运转类公用经费项目）04 __b-17-0" xfId="76"/>
    <cellStyle name="基本支出预算表（人员类.运转类公用经费项目）04 __b-22-0" xfId="77"/>
    <cellStyle name="部门支出预算表01-03 __b-25-0" xfId="78"/>
    <cellStyle name="部门支出预算表01-03 __b-30-0" xfId="79"/>
    <cellStyle name="__b-1-0" xfId="80"/>
    <cellStyle name="一般公共预算支出预算表（按经济科目分类）02-3 __b-13-0" xfId="81"/>
    <cellStyle name="部门政府采购预算表08 __b-16-0" xfId="82"/>
    <cellStyle name="部门政府采购预算表08 __b-21-0" xfId="83"/>
    <cellStyle name="__b-5-0" xfId="84"/>
    <cellStyle name="一般公共预算支出预算表（按经济科目分类）02-3 __b-17-0" xfId="85"/>
    <cellStyle name="一般公共预算支出预算表（按经济科目分类）02-3 __b-22-0" xfId="86"/>
    <cellStyle name="部门收入预算表01-2 __b-12-0" xfId="87"/>
    <cellStyle name="__b-6-0" xfId="88"/>
    <cellStyle name="一般公共预算支出预算表（按经济科目分类）02-3 __b-18-0" xfId="89"/>
    <cellStyle name="一般公共预算支出预算表（按经济科目分类）02-3 __b-23-0" xfId="90"/>
    <cellStyle name="部门收入预算表01-2 __b-13-0" xfId="91"/>
    <cellStyle name="项目支出预算表（其他运转类.特定目标类项目）05-1 __b-13-0" xfId="92"/>
    <cellStyle name="部门支出预算表01-03 __b-2-0" xfId="93"/>
    <cellStyle name="基本支出预算表（人员类.运转类公用经费项目）04 __b-4-0" xfId="94"/>
    <cellStyle name="__b-35-0" xfId="95"/>
    <cellStyle name="__b-40-0" xfId="96"/>
    <cellStyle name="一般公共预算支出预算表（按功能科目分类）02-2 __b-18-0" xfId="97"/>
    <cellStyle name="一般公共预算支出预算表（按功能科目分类）02-2 __b-23-0" xfId="98"/>
    <cellStyle name="项目支出绩效目标表（另文下达）05-3 __b-14-0" xfId="99"/>
    <cellStyle name="政府性基金预算支出预算表06 __b-27-0" xfId="100"/>
    <cellStyle name="项目支出绩效目标表（本级下达）05-2 __b-13-0" xfId="101"/>
    <cellStyle name="基本支出预算表（人员类.运转类公用经费项目）04 __b-11-0" xfId="102"/>
    <cellStyle name="部门支出预算表01-03 __b-14-0" xfId="103"/>
    <cellStyle name="财政拨款收支预算总表02-1 __b-1-0" xfId="104"/>
    <cellStyle name="政府购买服务预算表09 __b-9-0" xfId="105"/>
    <cellStyle name="上级补助项目支出预算表12 __b-4-0" xfId="106"/>
    <cellStyle name="__b-49-0" xfId="107"/>
    <cellStyle name="__b-8-0" xfId="108"/>
    <cellStyle name="一般公共预算支出预算表（按经济科目分类）02-3 __b-25-0" xfId="109"/>
    <cellStyle name="一般公共预算支出预算表（按经济科目分类）02-3 __b-30-0" xfId="110"/>
    <cellStyle name="部门收入预算表01-2 __b-15-0" xfId="111"/>
    <cellStyle name="部门收入预算表01-2 __b-20-0" xfId="112"/>
    <cellStyle name="国有资本经营预算支出表07 __b-25-0" xfId="113"/>
    <cellStyle name="政府性基金预算支出预算表06 __b-11-0" xfId="114"/>
    <cellStyle name="PercentStyle" xfId="115"/>
    <cellStyle name="项目支出绩效目标表（本级下达）05-2 __b-9-0" xfId="116"/>
    <cellStyle name="一般公共预算支出预算表（按功能科目分类）02-2 __b-3-0" xfId="117"/>
    <cellStyle name="__b-7-0" xfId="118"/>
    <cellStyle name="一般公共预算支出预算表（按经济科目分类）02-3 __b-19-0" xfId="119"/>
    <cellStyle name="一般公共预算支出预算表（按经济科目分类）02-3 __b-24-0" xfId="120"/>
    <cellStyle name="部门收入预算表01-2 __b-14-0" xfId="121"/>
    <cellStyle name="国有资本经营预算支出表07 __b-19-0" xfId="122"/>
    <cellStyle name="国有资本经营预算支出表07 __b-24-0" xfId="123"/>
    <cellStyle name="政府性基金预算支出预算表06 __b-10-0" xfId="124"/>
    <cellStyle name="__b-3-0" xfId="125"/>
    <cellStyle name="一般公共预算支出预算表（按经济科目分类）02-3 __b-15-0" xfId="126"/>
    <cellStyle name="一般公共预算支出预算表（按经济科目分类）02-3 __b-20-0" xfId="127"/>
    <cellStyle name="部门收入预算表01-2 __b-10-0" xfId="128"/>
    <cellStyle name="项目支出预算表（其他运转类.特定目标类项目）05-1 __b-10-0" xfId="129"/>
    <cellStyle name="政府购买服务预算表09 __b-5-0" xfId="130"/>
    <cellStyle name="__b-2-0" xfId="131"/>
    <cellStyle name="一般公共预算支出预算表（按经济科目分类）02-3 __b-14-0" xfId="132"/>
    <cellStyle name="一般公共预算支出预算表（按功能科目分类）02-2 __b-15-0" xfId="133"/>
    <cellStyle name="一般公共预算支出预算表（按功能科目分类）02-2 __b-20-0" xfId="134"/>
    <cellStyle name="财政拨款收支预算总表02-1 __b-9-0" xfId="135"/>
    <cellStyle name="市对下转移支付预算表10-1 __b-10-0" xfId="136"/>
    <cellStyle name="NumberStyle" xfId="137"/>
    <cellStyle name="政府购买服务预算表09 __b-15-0" xfId="138"/>
    <cellStyle name="政府购买服务预算表09 __b-20-0" xfId="139"/>
    <cellStyle name="项目支出预算表（其他运转类.特定目标类项目）05-1 __b-28-0" xfId="140"/>
    <cellStyle name="项目支出预算表（其他运转类.特定目标类项目）05-1 __b-33-0" xfId="141"/>
    <cellStyle name="国有资本经营预算支出表07 __b-29-0" xfId="142"/>
    <cellStyle name="政府性基金预算支出预算表06 __b-15-0" xfId="143"/>
    <cellStyle name="政府性基金预算支出预算表06 __b-20-0" xfId="144"/>
    <cellStyle name="TextStyle" xfId="145"/>
    <cellStyle name="MoneyStyle" xfId="146"/>
    <cellStyle name="一般公共预算支出预算表（按经济科目分类）02-3 __b-1-0" xfId="147"/>
    <cellStyle name="TimeStyle" xfId="148"/>
    <cellStyle name="IntegralNumberStyle" xfId="149"/>
    <cellStyle name="__b-4-0" xfId="150"/>
    <cellStyle name="一般公共预算支出预算表（按经济科目分类）02-3 __b-16-0" xfId="151"/>
    <cellStyle name="一般公共预算支出预算表（按经济科目分类）02-3 __b-21-0" xfId="152"/>
    <cellStyle name="部门收入预算表01-2 __b-11-0" xfId="153"/>
    <cellStyle name="__b-9-0" xfId="154"/>
    <cellStyle name="一般公共预算支出预算表（按经济科目分类）02-3 __b-26-0" xfId="155"/>
    <cellStyle name="一般公共预算支出预算表（按经济科目分类）02-3 __b-31-0" xfId="156"/>
    <cellStyle name="部门收入预算表01-2 __b-16-0" xfId="157"/>
    <cellStyle name="部门收入预算表01-2 __b-21-0" xfId="158"/>
    <cellStyle name="__b-10-0" xfId="159"/>
    <cellStyle name="一般公共预算支出预算表（按经济科目分类）02-3 __b-27-0" xfId="160"/>
    <cellStyle name="一般公共预算支出预算表（按经济科目分类）02-3 __b-32-0" xfId="161"/>
    <cellStyle name="部门收入预算表01-2 __b-17-0" xfId="162"/>
    <cellStyle name="部门收入预算表01-2 __b-22-0" xfId="163"/>
    <cellStyle name="__b-11-0" xfId="164"/>
    <cellStyle name="部门收入预算表01-2 __b-18-0" xfId="165"/>
    <cellStyle name="部门收入预算表01-2 __b-23-0" xfId="166"/>
    <cellStyle name="部门政府采购预算表08 __b-1-0" xfId="167"/>
    <cellStyle name="一般公共预算支出预算表（按经济科目分类）02-3 __b-28-0" xfId="168"/>
    <cellStyle name="一般公共预算支出预算表（按经济科目分类）02-3 __b-33-0" xfId="169"/>
    <cellStyle name="__b-12-0" xfId="170"/>
    <cellStyle name="部门收入预算表01-2 __b-19-0" xfId="171"/>
    <cellStyle name="部门收入预算表01-2 __b-24-0" xfId="172"/>
    <cellStyle name="部门政府采购预算表08 __b-2-0" xfId="173"/>
    <cellStyle name="一般公共预算支出预算表（按经济科目分类）02-3 __b-29-0" xfId="174"/>
    <cellStyle name="一般公共预算支出预算表（按经济科目分类）02-3 __b-34-0" xfId="175"/>
    <cellStyle name="__b-13-0" xfId="176"/>
    <cellStyle name="部门收入预算表01-2 __b-25-0" xfId="177"/>
    <cellStyle name="部门政府采购预算表08 __b-3-0" xfId="178"/>
    <cellStyle name="一般公共预算支出预算表（按经济科目分类）02-3 __b-35-0" xfId="179"/>
    <cellStyle name="__b-14-0" xfId="180"/>
    <cellStyle name="部门政府采购预算表08 __b-4-0" xfId="181"/>
    <cellStyle name="一般公共预算支出预算表（按经济科目分类）02-3 __b-36-0" xfId="182"/>
    <cellStyle name="__b-15-0" xfId="183"/>
    <cellStyle name="__b-20-0" xfId="184"/>
    <cellStyle name="部门政府采购预算表08 __b-5-0" xfId="185"/>
    <cellStyle name="一般公共预算支出预算表（按经济科目分类）02-3 __b-37-0" xfId="186"/>
    <cellStyle name="__b-16-0" xfId="187"/>
    <cellStyle name="__b-21-0" xfId="188"/>
    <cellStyle name="部门政府采购预算表08 __b-6-0" xfId="189"/>
    <cellStyle name="一般公共预算支出预算表（按经济科目分类）02-3 __b-38-0" xfId="190"/>
    <cellStyle name="__b-17-0" xfId="191"/>
    <cellStyle name="__b-22-0" xfId="192"/>
    <cellStyle name="部门政府采购预算表08 __b-8-0" xfId="193"/>
    <cellStyle name="__b-19-0" xfId="194"/>
    <cellStyle name="__b-24-0" xfId="195"/>
    <cellStyle name="部门政府采购预算表08 __b-9-0" xfId="196"/>
    <cellStyle name="__b-25-0" xfId="197"/>
    <cellStyle name="__b-30-0" xfId="198"/>
    <cellStyle name="一般公共预算支出预算表（按经济科目分类）02-3 __b-2-0" xfId="199"/>
    <cellStyle name="部门收入预算表01-2 __b-1-0" xfId="200"/>
    <cellStyle name="一般公共预算支出预算表（按经济科目分类）02-3 __b-3-0" xfId="201"/>
    <cellStyle name="部门收入预算表01-2 __b-2-0" xfId="202"/>
    <cellStyle name="一般公共预算支出预算表（按经济科目分类）02-3 __b-4-0" xfId="203"/>
    <cellStyle name="部门收入预算表01-2 __b-3-0" xfId="204"/>
    <cellStyle name="一般公共预算支出预算表（按经济科目分类）02-3 __b-6-0" xfId="205"/>
    <cellStyle name="部门收入预算表01-2 __b-5-0" xfId="206"/>
    <cellStyle name="一般公共预算支出预算表（按经济科目分类）02-3 __b-7-0" xfId="207"/>
    <cellStyle name="部门收入预算表01-2 __b-6-0" xfId="208"/>
    <cellStyle name="一般公共预算支出预算表（按经济科目分类）02-3 __b-8-0" xfId="209"/>
    <cellStyle name="部门收入预算表01-2 __b-7-0" xfId="210"/>
    <cellStyle name="一般公共预算支出预算表（按经济科目分类）02-3 __b-9-0" xfId="211"/>
    <cellStyle name="部门收入预算表01-2 __b-8-0" xfId="212"/>
    <cellStyle name="部门收入预算表01-2 __b-9-0" xfId="213"/>
    <cellStyle name="__b-26-0" xfId="214"/>
    <cellStyle name="__b-31-0" xfId="215"/>
    <cellStyle name="基本支出预算表（人员类.运转类公用经费项目）04 __b-1-0" xfId="216"/>
    <cellStyle name="__b-27-0" xfId="217"/>
    <cellStyle name="__b-32-0" xfId="218"/>
    <cellStyle name="基本支出预算表（人员类.运转类公用经费项目）04 __b-2-0" xfId="219"/>
    <cellStyle name="__b-28-0" xfId="220"/>
    <cellStyle name="__b-33-0" xfId="221"/>
    <cellStyle name="基本支出预算表（人员类.运转类公用经费项目）04 __b-3-0" xfId="222"/>
    <cellStyle name="__b-29-0" xfId="223"/>
    <cellStyle name="__b-34-0" xfId="224"/>
    <cellStyle name="基本支出预算表（人员类.运转类公用经费项目）04 __b-5-0" xfId="225"/>
    <cellStyle name="__b-36-0" xfId="226"/>
    <cellStyle name="__b-41-0" xfId="227"/>
    <cellStyle name="基本支出预算表（人员类.运转类公用经费项目）04 __b-6-0" xfId="228"/>
    <cellStyle name="__b-37-0" xfId="229"/>
    <cellStyle name="__b-42-0" xfId="230"/>
    <cellStyle name="基本支出预算表（人员类.运转类公用经费项目）04 __b-7-0" xfId="231"/>
    <cellStyle name="__b-38-0" xfId="232"/>
    <cellStyle name="__b-43-0" xfId="233"/>
    <cellStyle name="基本支出预算表（人员类.运转类公用经费项目）04 __b-8-0" xfId="234"/>
    <cellStyle name="__b-39-0" xfId="235"/>
    <cellStyle name="__b-44-0" xfId="236"/>
    <cellStyle name="基本支出预算表（人员类.运转类公用经费项目）04 __b-9-0" xfId="237"/>
    <cellStyle name="__b-45-0" xfId="238"/>
    <cellStyle name="__b-46-0" xfId="239"/>
    <cellStyle name="__b-47-0" xfId="240"/>
    <cellStyle name="__b-48-0" xfId="241"/>
    <cellStyle name="部门支出预算表01-03 __b-1-0" xfId="242"/>
    <cellStyle name="部门支出预算表01-03 __b-3-0" xfId="243"/>
    <cellStyle name="部门支出预算表01-03 __b-4-0" xfId="244"/>
    <cellStyle name="上级补助项目支出预算表12 __b-23-0" xfId="245"/>
    <cellStyle name="上级补助项目支出预算表12 __b-18-0" xfId="246"/>
    <cellStyle name="国有资本经营预算支出表07 __b-1-0" xfId="247"/>
    <cellStyle name="部门支出预算表01-03 __b-5-0" xfId="248"/>
    <cellStyle name="上级补助项目支出预算表12 __b-24-0" xfId="249"/>
    <cellStyle name="上级补助项目支出预算表12 __b-19-0" xfId="250"/>
    <cellStyle name="国有资本经营预算支出表07 __b-2-0" xfId="251"/>
    <cellStyle name="财政拨款收支预算总表02-1 __b-10-0" xfId="252"/>
    <cellStyle name="部门支出预算表01-03 __b-6-0" xfId="253"/>
    <cellStyle name="上级补助项目支出预算表12 __b-30-0" xfId="254"/>
    <cellStyle name="上级补助项目支出预算表12 __b-25-0" xfId="255"/>
    <cellStyle name="国有资本经营预算支出表07 __b-3-0" xfId="256"/>
    <cellStyle name="财政拨款收支预算总表02-1 __b-11-0" xfId="257"/>
    <cellStyle name="部门支出预算表01-03 __b-7-0" xfId="258"/>
    <cellStyle name="上级补助项目支出预算表12 __b-26-0" xfId="259"/>
    <cellStyle name="国有资本经营预算支出表07 __b-4-0" xfId="260"/>
    <cellStyle name="财政拨款收支预算总表02-1 __b-12-0" xfId="261"/>
    <cellStyle name="部门支出预算表01-03 __b-8-0" xfId="262"/>
    <cellStyle name="部门支出预算表01-03 __b-11-0" xfId="263"/>
    <cellStyle name="部门支出预算表01-03 __b-12-0" xfId="264"/>
    <cellStyle name="基本支出预算表（人员类.运转类公用经费项目）04 __b-10-0" xfId="265"/>
    <cellStyle name="部门支出预算表01-03 __b-13-0" xfId="266"/>
    <cellStyle name="基本支出预算表（人员类.运转类公用经费项目）04 __b-12-0" xfId="267"/>
    <cellStyle name="部门支出预算表01-03 __b-15-0" xfId="268"/>
    <cellStyle name="部门支出预算表01-03 __b-20-0" xfId="269"/>
    <cellStyle name="基本支出预算表（人员类.运转类公用经费项目）04 __b-14-0" xfId="270"/>
    <cellStyle name="部门支出预算表01-03 __b-17-0" xfId="271"/>
    <cellStyle name="部门支出预算表01-03 __b-22-0" xfId="272"/>
    <cellStyle name="基本支出预算表（人员类.运转类公用经费项目）04 __b-15-0" xfId="273"/>
    <cellStyle name="基本支出预算表（人员类.运转类公用经费项目）04 __b-20-0" xfId="274"/>
    <cellStyle name="部门支出预算表01-03 __b-18-0" xfId="275"/>
    <cellStyle name="部门支出预算表01-03 __b-23-0" xfId="276"/>
    <cellStyle name="基本支出预算表（人员类.运转类公用经费项目）04 __b-16-0" xfId="277"/>
    <cellStyle name="基本支出预算表（人员类.运转类公用经费项目）04 __b-21-0" xfId="278"/>
    <cellStyle name="部门支出预算表01-03 __b-19-0" xfId="279"/>
    <cellStyle name="部门支出预算表01-03 __b-24-0" xfId="280"/>
    <cellStyle name="基本支出预算表（人员类.运转类公用经费项目）04 __b-18-0" xfId="281"/>
    <cellStyle name="基本支出预算表（人员类.运转类公用经费项目）04 __b-23-0" xfId="282"/>
    <cellStyle name="部门支出预算表01-03 __b-26-0" xfId="283"/>
    <cellStyle name="部门支出预算表01-03 __b-31-0" xfId="284"/>
    <cellStyle name="基本支出预算表（人员类.运转类公用经费项目）04 __b-19-0" xfId="285"/>
    <cellStyle name="基本支出预算表（人员类.运转类公用经费项目）04 __b-24-0" xfId="286"/>
    <cellStyle name="部门支出预算表01-03 __b-27-0" xfId="287"/>
    <cellStyle name="部门支出预算表01-03 __b-32-0" xfId="288"/>
    <cellStyle name="基本支出预算表（人员类.运转类公用经费项目）04 __b-25-0" xfId="289"/>
    <cellStyle name="基本支出预算表（人员类.运转类公用经费项目）04 __b-30-0" xfId="290"/>
    <cellStyle name="部门支出预算表01-03 __b-28-0" xfId="291"/>
    <cellStyle name="基本支出预算表（人员类.运转类公用经费项目）04 __b-26-0" xfId="292"/>
    <cellStyle name="基本支出预算表（人员类.运转类公用经费项目）04 __b-31-0" xfId="293"/>
    <cellStyle name="部门支出预算表01-03 __b-29-0" xfId="294"/>
    <cellStyle name="财政拨款收支预算总表02-1 __b-2-0" xfId="295"/>
    <cellStyle name="财政拨款收支预算总表02-1 __b-3-0" xfId="296"/>
    <cellStyle name="财政拨款收支预算总表02-1 __b-4-0" xfId="297"/>
    <cellStyle name="财政拨款收支预算总表02-1 __b-5-0" xfId="298"/>
    <cellStyle name="财政拨款收支预算总表02-1 __b-6-0" xfId="299"/>
    <cellStyle name="财政拨款收支预算总表02-1 __b-7-0" xfId="300"/>
    <cellStyle name="财政拨款收支预算总表02-1 __b-8-0" xfId="301"/>
    <cellStyle name="上级补助项目支出预算表12 __b-28-0" xfId="302"/>
    <cellStyle name="国有资本经营预算支出表07 __b-6-0" xfId="303"/>
    <cellStyle name="财政拨款收支预算总表02-1 __b-14-0" xfId="304"/>
    <cellStyle name="上级补助项目支出预算表12 __b-29-0" xfId="305"/>
    <cellStyle name="国有资本经营预算支出表07 __b-7-0" xfId="306"/>
    <cellStyle name="财政拨款收支预算总表02-1 __b-15-0" xfId="307"/>
    <cellStyle name="财政拨款收支预算总表02-1 __b-20-0" xfId="308"/>
    <cellStyle name="国有资本经营预算支出表07 __b-8-0" xfId="309"/>
    <cellStyle name="财政拨款收支预算总表02-1 __b-16-0" xfId="310"/>
    <cellStyle name="财政拨款收支预算总表02-1 __b-21-0" xfId="311"/>
    <cellStyle name="国有资本经营预算支出表07 __b-9-0" xfId="312"/>
    <cellStyle name="财政拨款收支预算总表02-1 __b-17-0" xfId="313"/>
    <cellStyle name="财政拨款收支预算总表02-1 __b-22-0" xfId="314"/>
    <cellStyle name="财政拨款收支预算总表02-1 __b-18-0" xfId="315"/>
    <cellStyle name="财政拨款收支预算总表02-1 __b-23-0" xfId="316"/>
    <cellStyle name="财政拨款收支预算总表02-1 __b-19-0" xfId="317"/>
    <cellStyle name="财政拨款收支预算总表02-1 __b-24-0" xfId="318"/>
    <cellStyle name="一般公共预算支出预算表（按功能科目分类）02-2 __b-1-0" xfId="319"/>
    <cellStyle name="一般公共预算支出预算表（按功能科目分类）02-2 __b-2-0" xfId="320"/>
    <cellStyle name="一般公共预算支出预算表（按功能科目分类）02-2 __b-4-0" xfId="321"/>
    <cellStyle name="一般公共预算支出预算表（按功能科目分类）02-2 __b-5-0" xfId="322"/>
    <cellStyle name="一般公共预算支出预算表（按功能科目分类）02-2 __b-6-0" xfId="323"/>
    <cellStyle name="一般公共预算支出预算表（按功能科目分类）02-2 __b-7-0" xfId="324"/>
    <cellStyle name="一般公共预算支出预算表（按功能科目分类）02-2 __b-8-0" xfId="325"/>
    <cellStyle name="一般公共预算支出预算表（按功能科目分类）02-2 __b-9-0" xfId="326"/>
    <cellStyle name="一般公共预算支出预算表（按功能科目分类）02-2 __b-10-0" xfId="327"/>
    <cellStyle name="一般公共预算支出预算表（按功能科目分类）02-2 __b-11-0" xfId="328"/>
    <cellStyle name="一般公共预算支出预算表（按功能科目分类）02-2 __b-12-0" xfId="329"/>
    <cellStyle name="一般公共预算支出预算表（按功能科目分类）02-2 __b-13-0" xfId="330"/>
    <cellStyle name="一般公共预算支出预算表（按功能科目分类）02-2 __b-14-0" xfId="331"/>
    <cellStyle name="一般公共预算支出预算表（按功能科目分类）02-2 __b-17-0" xfId="332"/>
    <cellStyle name="一般公共预算支出预算表（按功能科目分类）02-2 __b-22-0" xfId="333"/>
    <cellStyle name="一般公共预算支出预算表（按功能科目分类）02-2 __b-19-0" xfId="334"/>
    <cellStyle name="一般公共预算支出预算表（按功能科目分类）02-2 __b-24-0" xfId="335"/>
    <cellStyle name="一般公共预算支出预算表（按功能科目分类）02-2 __b-25-0" xfId="336"/>
    <cellStyle name="一般公共预算支出预算表（按功能科目分类）02-2 __b-26-0" xfId="337"/>
    <cellStyle name="一般公共预算支出预算表（按功能科目分类）02-2 __b-27-0" xfId="338"/>
    <cellStyle name="一般公共预算支出预算表（按功能科目分类）02-2 __b-28-0" xfId="339"/>
    <cellStyle name="一般公共预算支出预算表（按经济科目分类）02-3 __b-10-0" xfId="340"/>
    <cellStyle name="一般公共预算支出预算表（按经济科目分类）02-3 __b-11-0" xfId="341"/>
    <cellStyle name="一般公共预算支出预算表（按经济科目分类）02-3 __b-12-0" xfId="342"/>
    <cellStyle name="一般公共预算“三公”经费支出预算表03 __b-1-0" xfId="343"/>
    <cellStyle name="一般公共预算“三公”经费支出预算表03 __b-2-0" xfId="344"/>
    <cellStyle name="一般公共预算“三公”经费支出预算表03 __b-3-0" xfId="345"/>
    <cellStyle name="一般公共预算“三公”经费支出预算表03 __b-4-0" xfId="346"/>
    <cellStyle name="一般公共预算“三公”经费支出预算表03 __b-5-0" xfId="347"/>
    <cellStyle name="一般公共预算“三公”经费支出预算表03 __b-6-0" xfId="348"/>
    <cellStyle name="一般公共预算“三公”经费支出预算表03 __b-7-0" xfId="349"/>
    <cellStyle name="一般公共预算“三公”经费支出预算表03 __b-8-0" xfId="350"/>
    <cellStyle name="一般公共预算“三公”经费支出预算表03 __b-9-0" xfId="351"/>
    <cellStyle name="一般公共预算“三公”经费支出预算表03 __b-10-0" xfId="352"/>
    <cellStyle name="一般公共预算“三公”经费支出预算表03 __b-11-0" xfId="353"/>
    <cellStyle name="一般公共预算“三公”经费支出预算表03 __b-12-0" xfId="354"/>
    <cellStyle name="一般公共预算“三公”经费支出预算表03 __b-13-0" xfId="355"/>
    <cellStyle name="一般公共预算“三公”经费支出预算表03 __b-14-0" xfId="356"/>
    <cellStyle name="一般公共预算“三公”经费支出预算表03 __b-15-0" xfId="357"/>
    <cellStyle name="一般公共预算“三公”经费支出预算表03 __b-20-0" xfId="358"/>
    <cellStyle name="一般公共预算“三公”经费支出预算表03 __b-16-0" xfId="359"/>
    <cellStyle name="一般公共预算“三公”经费支出预算表03 __b-21-0" xfId="360"/>
    <cellStyle name="一般公共预算“三公”经费支出预算表03 __b-17-0" xfId="361"/>
    <cellStyle name="一般公共预算“三公”经费支出预算表03 __b-22-0" xfId="362"/>
    <cellStyle name="一般公共预算“三公”经费支出预算表03 __b-18-0" xfId="363"/>
    <cellStyle name="一般公共预算“三公”经费支出预算表03 __b-23-0" xfId="364"/>
    <cellStyle name="一般公共预算“三公”经费支出预算表03 __b-19-0" xfId="365"/>
    <cellStyle name="基本支出预算表（人员类.运转类公用经费项目）04 __b-27-0" xfId="366"/>
    <cellStyle name="基本支出预算表（人员类.运转类公用经费项目）04 __b-32-0" xfId="367"/>
    <cellStyle name="基本支出预算表（人员类.运转类公用经费项目）04 __b-28-0" xfId="368"/>
    <cellStyle name="基本支出预算表（人员类.运转类公用经费项目）04 __b-33-0" xfId="369"/>
    <cellStyle name="基本支出预算表（人员类.运转类公用经费项目）04 __b-29-0" xfId="370"/>
    <cellStyle name="基本支出预算表（人员类.运转类公用经费项目）04 __b-34-0" xfId="371"/>
    <cellStyle name="基本支出预算表（人员类.运转类公用经费项目）04 __b-35-0" xfId="372"/>
    <cellStyle name="基本支出预算表（人员类.运转类公用经费项目）04 __b-40-0" xfId="373"/>
    <cellStyle name="基本支出预算表（人员类.运转类公用经费项目）04 __b-36-0" xfId="374"/>
    <cellStyle name="基本支出预算表（人员类.运转类公用经费项目）04 __b-41-0" xfId="375"/>
    <cellStyle name="国有资本经营预算支出表07 __b-10-0" xfId="376"/>
    <cellStyle name="基本支出预算表（人员类.运转类公用经费项目）04 __b-37-0" xfId="377"/>
    <cellStyle name="国有资本经营预算支出表07 __b-11-0" xfId="378"/>
    <cellStyle name="基本支出预算表（人员类.运转类公用经费项目）04 __b-38-0" xfId="379"/>
    <cellStyle name="国有资本经营预算支出表07 __b-12-0" xfId="380"/>
    <cellStyle name="基本支出预算表（人员类.运转类公用经费项目）04 __b-39-0" xfId="381"/>
    <cellStyle name="项目支出预算表（其他运转类.特定目标类项目）05-1 __b-1-0" xfId="382"/>
    <cellStyle name="项目支出预算表（其他运转类.特定目标类项目）05-1 __b-2-0" xfId="383"/>
    <cellStyle name="项目支出预算表（其他运转类.特定目标类项目）05-1 __b-3-0" xfId="384"/>
    <cellStyle name="项目支出预算表（其他运转类.特定目标类项目）05-1 __b-4-0" xfId="385"/>
    <cellStyle name="项目支出预算表（其他运转类.特定目标类项目）05-1 __b-5-0" xfId="386"/>
    <cellStyle name="项目支出预算表（其他运转类.特定目标类项目）05-1 __b-6-0" xfId="387"/>
    <cellStyle name="项目支出预算表（其他运转类.特定目标类项目）05-1 __b-7-0" xfId="388"/>
    <cellStyle name="项目支出预算表（其他运转类.特定目标类项目）05-1 __b-8-0" xfId="389"/>
    <cellStyle name="项目支出预算表（其他运转类.特定目标类项目）05-1 __b-9-0" xfId="390"/>
    <cellStyle name="项目支出预算表（其他运转类.特定目标类项目）05-1 __b-11-0" xfId="391"/>
    <cellStyle name="项目支出预算表（其他运转类.特定目标类项目）05-1 __b-12-0" xfId="392"/>
    <cellStyle name="项目支出预算表（其他运转类.特定目标类项目）05-1 __b-14-0" xfId="393"/>
    <cellStyle name="项目支出预算表（其他运转类.特定目标类项目）05-1 __b-15-0" xfId="394"/>
    <cellStyle name="项目支出预算表（其他运转类.特定目标类项目）05-1 __b-20-0" xfId="395"/>
    <cellStyle name="项目支出预算表（其他运转类.特定目标类项目）05-1 __b-16-0" xfId="396"/>
    <cellStyle name="项目支出预算表（其他运转类.特定目标类项目）05-1 __b-21-0" xfId="397"/>
    <cellStyle name="项目支出预算表（其他运转类.特定目标类项目）05-1 __b-17-0" xfId="398"/>
    <cellStyle name="项目支出预算表（其他运转类.特定目标类项目）05-1 __b-22-0" xfId="399"/>
    <cellStyle name="政府购买服务预算表09 __b-10-0" xfId="400"/>
    <cellStyle name="项目支出预算表（其他运转类.特定目标类项目）05-1 __b-18-0" xfId="401"/>
    <cellStyle name="项目支出预算表（其他运转类.特定目标类项目）05-1 __b-23-0" xfId="402"/>
    <cellStyle name="政府购买服务预算表09 __b-11-0" xfId="403"/>
    <cellStyle name="项目支出预算表（其他运转类.特定目标类项目）05-1 __b-19-0" xfId="404"/>
    <cellStyle name="项目支出预算表（其他运转类.特定目标类项目）05-1 __b-24-0" xfId="405"/>
    <cellStyle name="政府购买服务预算表09 __b-12-0" xfId="406"/>
    <cellStyle name="项目支出预算表（其他运转类.特定目标类项目）05-1 __b-25-0" xfId="407"/>
    <cellStyle name="项目支出预算表（其他运转类.特定目标类项目）05-1 __b-30-0" xfId="408"/>
    <cellStyle name="政府购买服务预算表09 __b-13-0" xfId="409"/>
    <cellStyle name="项目支出预算表（其他运转类.特定目标类项目）05-1 __b-26-0" xfId="410"/>
    <cellStyle name="项目支出预算表（其他运转类.特定目标类项目）05-1 __b-31-0" xfId="411"/>
    <cellStyle name="政府购买服务预算表09 __b-14-0" xfId="412"/>
    <cellStyle name="项目支出预算表（其他运转类.特定目标类项目）05-1 __b-27-0" xfId="413"/>
    <cellStyle name="项目支出预算表（其他运转类.特定目标类项目）05-1 __b-32-0" xfId="414"/>
    <cellStyle name="政府购买服务预算表09 __b-16-0" xfId="415"/>
    <cellStyle name="政府购买服务预算表09 __b-21-0" xfId="416"/>
    <cellStyle name="项目支出预算表（其他运转类.特定目标类项目）05-1 __b-29-0" xfId="417"/>
    <cellStyle name="项目支出预算表（其他运转类.特定目标类项目）05-1 __b-34-0" xfId="418"/>
    <cellStyle name="政府购买服务预算表09 __b-23-0" xfId="419"/>
    <cellStyle name="政府购买服务预算表09 __b-18-0" xfId="420"/>
    <cellStyle name="项目支出预算表（其他运转类.特定目标类项目）05-1 __b-36-0" xfId="421"/>
    <cellStyle name="项目支出预算表（其他运转类.特定目标类项目）05-1 __b-41-0" xfId="422"/>
    <cellStyle name="政府购买服务预算表09 __b-24-0" xfId="423"/>
    <cellStyle name="政府购买服务预算表09 __b-19-0" xfId="424"/>
    <cellStyle name="项目支出预算表（其他运转类.特定目标类项目）05-1 __b-37-0" xfId="425"/>
    <cellStyle name="项目支出预算表（其他运转类.特定目标类项目）05-1 __b-42-0" xfId="426"/>
    <cellStyle name="项目支出预算表（其他运转类.特定目标类项目）05-1 __b-38-0" xfId="427"/>
    <cellStyle name="项目支出预算表（其他运转类.特定目标类项目）05-1 __b-43-0" xfId="428"/>
    <cellStyle name="项目支出预算表（其他运转类.特定目标类项目）05-1 __b-39-0" xfId="429"/>
    <cellStyle name="项目支出绩效目标表（本级下达）05-2 __b-1-0" xfId="430"/>
    <cellStyle name="项目支出绩效目标表（本级下达）05-2 __b-2-0" xfId="431"/>
    <cellStyle name="项目支出绩效目标表（本级下达）05-2 __b-3-0" xfId="432"/>
    <cellStyle name="项目支出绩效目标表（本级下达）05-2 __b-4-0" xfId="433"/>
    <cellStyle name="项目支出绩效目标表（本级下达）05-2 __b-5-0" xfId="434"/>
    <cellStyle name="项目支出绩效目标表（本级下达）05-2 __b-6-0" xfId="435"/>
    <cellStyle name="项目支出绩效目标表（本级下达）05-2 __b-7-0" xfId="436"/>
    <cellStyle name="项目支出绩效目标表（本级下达）05-2 __b-8-0" xfId="437"/>
    <cellStyle name="项目支出绩效目标表（本级下达）05-2 __b-10-0" xfId="438"/>
    <cellStyle name="项目支出绩效目标表（本级下达）05-2 __b-11-0" xfId="439"/>
    <cellStyle name="项目支出绩效目标表（本级下达）05-2 __b-12-0" xfId="440"/>
    <cellStyle name="项目支出绩效目标表（本级下达）05-2 __b-14-0" xfId="441"/>
    <cellStyle name="项目支出绩效目标表（本级下达）05-2 __b-15-0" xfId="442"/>
    <cellStyle name="项目支出绩效目标表（本级下达）05-2 __b-16-0" xfId="443"/>
    <cellStyle name="项目支出绩效目标表（本级下达）05-2 __b-17-0" xfId="444"/>
    <cellStyle name="项目支出绩效目标表（本级下达）05-2 __b-18-0" xfId="445"/>
    <cellStyle name="项目支出绩效目标表（另文下达）05-3 __b-1-0" xfId="446"/>
    <cellStyle name="项目支出绩效目标表（另文下达）05-3 __b-2-0" xfId="447"/>
    <cellStyle name="项目支出绩效目标表（另文下达）05-3 __b-3-0" xfId="448"/>
    <cellStyle name="项目支出绩效目标表（另文下达）05-3 __b-4-0" xfId="449"/>
    <cellStyle name="项目支出绩效目标表（另文下达）05-3 __b-5-0" xfId="450"/>
    <cellStyle name="项目支出绩效目标表（另文下达）05-3 __b-6-0" xfId="451"/>
    <cellStyle name="项目支出绩效目标表（另文下达）05-3 __b-7-0" xfId="452"/>
    <cellStyle name="项目支出绩效目标表（另文下达）05-3 __b-8-0" xfId="453"/>
    <cellStyle name="项目支出绩效目标表（另文下达）05-3 __b-9-0" xfId="454"/>
    <cellStyle name="项目支出绩效目标表（另文下达）05-3 __b-10-0" xfId="455"/>
    <cellStyle name="政府性基金预算支出预算表06 __b-18-0" xfId="456"/>
    <cellStyle name="政府性基金预算支出预算表06 __b-23-0" xfId="457"/>
    <cellStyle name="项目支出绩效目标表（另文下达）05-3 __b-11-0" xfId="458"/>
    <cellStyle name="政府性基金预算支出预算表06 __b-19-0" xfId="459"/>
    <cellStyle name="政府性基金预算支出预算表06 __b-24-0" xfId="460"/>
    <cellStyle name="项目支出绩效目标表（另文下达）05-3 __b-13-0" xfId="461"/>
    <cellStyle name="政府性基金预算支出预算表06 __b-26-0" xfId="462"/>
    <cellStyle name="项目支出绩效目标表（另文下达）05-3 __b-15-0" xfId="463"/>
    <cellStyle name="政府性基金预算支出预算表06 __b-28-0" xfId="464"/>
    <cellStyle name="项目支出绩效目标表（另文下达）05-3 __b-16-0" xfId="465"/>
    <cellStyle name="政府性基金预算支出预算表06 __b-29-0" xfId="466"/>
    <cellStyle name="政府性基金预算支出预算表06 __b-1-0" xfId="467"/>
    <cellStyle name="政府性基金预算支出预算表06 __b-2-0" xfId="468"/>
    <cellStyle name="政府性基金预算支出预算表06 __b-3-0" xfId="469"/>
    <cellStyle name="政府性基金预算支出预算表06 __b-4-0" xfId="470"/>
    <cellStyle name="政府性基金预算支出预算表06 __b-5-0" xfId="471"/>
    <cellStyle name="政府性基金预算支出预算表06 __b-6-0" xfId="472"/>
    <cellStyle name="政府性基金预算支出预算表06 __b-7-0" xfId="473"/>
    <cellStyle name="政府性基金预算支出预算表06 __b-8-0" xfId="474"/>
    <cellStyle name="政府性基金预算支出预算表06 __b-9-0" xfId="475"/>
    <cellStyle name="国有资本经营预算支出表07 __b-26-0" xfId="476"/>
    <cellStyle name="政府性基金预算支出预算表06 __b-12-0" xfId="477"/>
    <cellStyle name="国有资本经营预算支出表07 __b-27-0" xfId="478"/>
    <cellStyle name="政府性基金预算支出预算表06 __b-13-0" xfId="479"/>
    <cellStyle name="国有资本经营预算支出表07 __b-28-0" xfId="480"/>
    <cellStyle name="政府性基金预算支出预算表06 __b-14-0" xfId="481"/>
    <cellStyle name="政府性基金预算支出预算表06 __b-16-0" xfId="482"/>
    <cellStyle name="政府性基金预算支出预算表06 __b-21-0" xfId="483"/>
    <cellStyle name="国有资本经营预算支出表07 __b-13-0" xfId="484"/>
    <cellStyle name="国有资本经营预算支出表07 __b-14-0" xfId="485"/>
    <cellStyle name="国有资本经营预算支出表07 __b-15-0" xfId="486"/>
    <cellStyle name="国有资本经营预算支出表07 __b-20-0" xfId="487"/>
    <cellStyle name="国有资本经营预算支出表07 __b-16-0" xfId="488"/>
    <cellStyle name="国有资本经营预算支出表07 __b-21-0" xfId="489"/>
    <cellStyle name="国有资本经营预算支出表07 __b-17-0" xfId="490"/>
    <cellStyle name="国有资本经营预算支出表07 __b-22-0" xfId="491"/>
    <cellStyle name="国有资本经营预算支出表07 __b-18-0" xfId="492"/>
    <cellStyle name="国有资本经营预算支出表07 __b-23-0" xfId="493"/>
    <cellStyle name="部门政府采购预算表08 __b-10-0" xfId="494"/>
    <cellStyle name="部门政府采购预算表08 __b-11-0" xfId="495"/>
    <cellStyle name="部门政府采购预算表08 __b-12-0" xfId="496"/>
    <cellStyle name="部门政府采购预算表08 __b-13-0" xfId="497"/>
    <cellStyle name="部门政府采购预算表08 __b-14-0" xfId="498"/>
    <cellStyle name="部门政府采购预算表08 __b-15-0" xfId="499"/>
    <cellStyle name="部门政府采购预算表08 __b-20-0" xfId="500"/>
    <cellStyle name="部门政府采购预算表08 __b-17-0" xfId="501"/>
    <cellStyle name="部门政府采购预算表08 __b-22-0" xfId="502"/>
    <cellStyle name="部门政府采购预算表08 __b-18-0" xfId="503"/>
    <cellStyle name="部门政府采购预算表08 __b-23-0" xfId="504"/>
    <cellStyle name="部门政府采购预算表08 __b-19-0" xfId="505"/>
    <cellStyle name="部门政府采购预算表08 __b-24-0" xfId="506"/>
    <cellStyle name="部门政府采购预算表08 __b-25-0" xfId="507"/>
    <cellStyle name="部门政府采购预算表08 __b-30-0" xfId="508"/>
    <cellStyle name="部门政府采购预算表08 __b-26-0" xfId="509"/>
    <cellStyle name="部门政府采购预算表08 __b-31-0" xfId="510"/>
    <cellStyle name="部门政府采购预算表08 __b-27-0" xfId="511"/>
    <cellStyle name="部门政府采购预算表08 __b-32-0" xfId="512"/>
    <cellStyle name="部门政府采购预算表08 __b-28-0" xfId="513"/>
    <cellStyle name="部门政府采购预算表08 __b-33-0" xfId="514"/>
    <cellStyle name="部门政府采购预算表08 __b-29-0" xfId="515"/>
    <cellStyle name="部门政府采购预算表08 __b-34-0" xfId="516"/>
    <cellStyle name="部门政府采购预算表08 __b-35-0" xfId="517"/>
    <cellStyle name="部门政府采购预算表08 __b-36-0" xfId="518"/>
    <cellStyle name="部门政府采购预算表08 __b-37-0" xfId="519"/>
    <cellStyle name="部门项目中期规划预算表13 __b-10-0" xfId="520"/>
    <cellStyle name="部门政府采购预算表08 __b-38-0" xfId="521"/>
    <cellStyle name="政府购买服务预算表09 __b-1-0" xfId="522"/>
    <cellStyle name="政府购买服务预算表09 __b-2-0" xfId="523"/>
    <cellStyle name="政府购买服务预算表09 __b-3-0" xfId="524"/>
    <cellStyle name="政府购买服务预算表09 __b-4-0" xfId="525"/>
    <cellStyle name="政府购买服务预算表09 __b-6-0" xfId="526"/>
    <cellStyle name="政府购买服务预算表09 __b-7-0" xfId="527"/>
    <cellStyle name="政府购买服务预算表09 __b-8-0" xfId="528"/>
    <cellStyle name="政府购买服务预算表09 __b-30-0" xfId="529"/>
    <cellStyle name="政府购买服务预算表09 __b-25-0" xfId="530"/>
    <cellStyle name="政府购买服务预算表09 __b-31-0" xfId="531"/>
    <cellStyle name="政府购买服务预算表09 __b-26-0" xfId="532"/>
    <cellStyle name="市对下转移支付绩效目标表10-2 __b-1-0" xfId="533"/>
    <cellStyle name="政府购买服务预算表09 __b-32-0" xfId="534"/>
    <cellStyle name="政府购买服务预算表09 __b-27-0" xfId="535"/>
    <cellStyle name="市对下转移支付绩效目标表10-2 __b-2-0" xfId="536"/>
    <cellStyle name="政府购买服务预算表09 __b-33-0" xfId="537"/>
    <cellStyle name="政府购买服务预算表09 __b-28-0" xfId="538"/>
    <cellStyle name="市对下转移支付绩效目标表10-2 __b-3-0" xfId="539"/>
    <cellStyle name="政府购买服务预算表09 __b-34-0" xfId="540"/>
    <cellStyle name="政府购买服务预算表09 __b-29-0" xfId="541"/>
    <cellStyle name="市对下转移支付绩效目标表10-2 __b-4-0" xfId="542"/>
    <cellStyle name="政府购买服务预算表09 __b-40-0" xfId="543"/>
    <cellStyle name="政府购买服务预算表09 __b-35-0" xfId="544"/>
    <cellStyle name="市对下转移支付绩效目标表10-2 __b-5-0" xfId="545"/>
    <cellStyle name="政府购买服务预算表09 __b-41-0" xfId="546"/>
    <cellStyle name="政府购买服务预算表09 __b-36-0" xfId="547"/>
    <cellStyle name="市对下转移支付绩效目标表10-2 __b-6-0" xfId="548"/>
    <cellStyle name="政府购买服务预算表09 __b-42-0" xfId="549"/>
    <cellStyle name="政府购买服务预算表09 __b-37-0" xfId="550"/>
    <cellStyle name="市对下转移支付绩效目标表10-2 __b-7-0" xfId="551"/>
    <cellStyle name="政府购买服务预算表09 __b-43-0" xfId="552"/>
    <cellStyle name="政府购买服务预算表09 __b-38-0" xfId="553"/>
    <cellStyle name="市对下转移支付绩效目标表10-2 __b-8-0" xfId="554"/>
    <cellStyle name="政府购买服务预算表09 __b-44-0" xfId="555"/>
    <cellStyle name="政府购买服务预算表09 __b-39-0" xfId="556"/>
    <cellStyle name="市对下转移支付绩效目标表10-2 __b-9-0" xfId="557"/>
    <cellStyle name="政府购买服务预算表09 __b-45-0" xfId="558"/>
    <cellStyle name="市对下转移支付预算表10-1 __b-1-0" xfId="559"/>
    <cellStyle name="市对下转移支付预算表10-1 __b-2-0" xfId="560"/>
    <cellStyle name="市对下转移支付预算表10-1 __b-3-0" xfId="561"/>
    <cellStyle name="市对下转移支付预算表10-1 __b-4-0" xfId="562"/>
    <cellStyle name="市对下转移支付预算表10-1 __b-5-0" xfId="563"/>
    <cellStyle name="市对下转移支付预算表10-1 __b-6-0" xfId="564"/>
    <cellStyle name="市对下转移支付预算表10-1 __b-7-0" xfId="565"/>
    <cellStyle name="市对下转移支付预算表10-1 __b-8-0" xfId="566"/>
    <cellStyle name="市对下转移支付预算表10-1 __b-9-0" xfId="567"/>
    <cellStyle name="市对下转移支付预算表10-1 __b-11-0" xfId="568"/>
    <cellStyle name="市对下转移支付预算表10-1 __b-12-0" xfId="569"/>
    <cellStyle name="市对下转移支付预算表10-1 __b-13-0" xfId="570"/>
    <cellStyle name="市对下转移支付预算表10-1 __b-14-0" xfId="571"/>
    <cellStyle name="市对下转移支付预算表10-1 __b-20-0" xfId="572"/>
    <cellStyle name="市对下转移支付预算表10-1 __b-15-0" xfId="573"/>
    <cellStyle name="市对下转移支付预算表10-1 __b-21-0" xfId="574"/>
    <cellStyle name="市对下转移支付预算表10-1 __b-16-0" xfId="575"/>
    <cellStyle name="市对下转移支付预算表10-1 __b-22-0" xfId="576"/>
    <cellStyle name="市对下转移支付预算表10-1 __b-17-0" xfId="577"/>
    <cellStyle name="市对下转移支付预算表10-1 __b-23-0" xfId="578"/>
    <cellStyle name="市对下转移支付预算表10-1 __b-18-0" xfId="579"/>
    <cellStyle name="市对下转移支付预算表10-1 __b-24-0" xfId="580"/>
    <cellStyle name="市对下转移支付预算表10-1 __b-19-0" xfId="581"/>
    <cellStyle name="市对下转移支付预算表10-1 __b-30-0" xfId="582"/>
    <cellStyle name="市对下转移支付预算表10-1 __b-25-0" xfId="583"/>
    <cellStyle name="市对下转移支付预算表10-1 __b-31-0" xfId="584"/>
    <cellStyle name="市对下转移支付预算表10-1 __b-26-0" xfId="585"/>
    <cellStyle name="市对下转移支付预算表10-1 __b-27-0" xfId="586"/>
    <cellStyle name="市对下转移支付预算表10-1 __b-28-0" xfId="587"/>
    <cellStyle name="市对下转移支付预算表10-1 __b-29-0" xfId="588"/>
    <cellStyle name="市对下转移支付绩效目标表10-2 __b-10-0" xfId="589"/>
    <cellStyle name="市对下转移支付绩效目标表10-2 __b-11-0" xfId="590"/>
    <cellStyle name="市对下转移支付绩效目标表10-2 __b-12-0" xfId="591"/>
    <cellStyle name="市对下转移支付绩效目标表10-2 __b-13-0" xfId="592"/>
    <cellStyle name="市对下转移支付绩效目标表10-2 __b-14-0" xfId="593"/>
    <cellStyle name="市对下转移支付绩效目标表10-2 __b-15-0" xfId="594"/>
    <cellStyle name="市对下转移支付绩效目标表10-2 __b-16-0" xfId="595"/>
    <cellStyle name="市对下转移支付绩效目标表10-2 __b-17-0" xfId="596"/>
    <cellStyle name="市对下转移支付绩效目标表10-2 __b-18-0" xfId="597"/>
    <cellStyle name="市对下转移支付绩效目标表10-2 __b-19-0" xfId="598"/>
    <cellStyle name="新增资产配置表11 __b-1-0" xfId="599"/>
    <cellStyle name="新增资产配置表11 __b-2-0" xfId="600"/>
    <cellStyle name="新增资产配置表11 __b-3-0" xfId="601"/>
    <cellStyle name="新增资产配置表11 __b-4-0" xfId="602"/>
    <cellStyle name="新增资产配置表11 __b-5-0" xfId="603"/>
    <cellStyle name="新增资产配置表11 __b-6-0" xfId="604"/>
    <cellStyle name="新增资产配置表11 __b-7-0" xfId="605"/>
    <cellStyle name="新增资产配置表11 __b-8-0" xfId="606"/>
    <cellStyle name="新增资产配置表11 __b-9-0" xfId="607"/>
    <cellStyle name="新增资产配置表11 __b-10-0" xfId="608"/>
    <cellStyle name="新增资产配置表11 __b-11-0" xfId="609"/>
    <cellStyle name="新增资产配置表11 __b-12-0" xfId="610"/>
    <cellStyle name="新增资产配置表11 __b-13-0" xfId="611"/>
    <cellStyle name="新增资产配置表11 __b-14-0" xfId="612"/>
    <cellStyle name="新增资产配置表11 __b-20-0" xfId="613"/>
    <cellStyle name="新增资产配置表11 __b-15-0" xfId="614"/>
    <cellStyle name="新增资产配置表11 __b-16-0" xfId="615"/>
    <cellStyle name="新增资产配置表11 __b-17-0" xfId="616"/>
    <cellStyle name="新增资产配置表11 __b-18-0" xfId="617"/>
    <cellStyle name="新增资产配置表11 __b-19-0" xfId="618"/>
    <cellStyle name="上级补助项目支出预算表12 __b-1-0" xfId="619"/>
    <cellStyle name="上级补助项目支出预算表12 __b-2-0" xfId="620"/>
    <cellStyle name="上级补助项目支出预算表12 __b-3-0" xfId="621"/>
    <cellStyle name="上级补助项目支出预算表12 __b-5-0" xfId="622"/>
    <cellStyle name="上级补助项目支出预算表12 __b-6-0" xfId="623"/>
    <cellStyle name="上级补助项目支出预算表12 __b-7-0" xfId="624"/>
    <cellStyle name="上级补助项目支出预算表12 __b-8-0" xfId="625"/>
    <cellStyle name="上级补助项目支出预算表12 __b-9-0" xfId="626"/>
    <cellStyle name="上级补助项目支出预算表12 __b-11-0" xfId="627"/>
    <cellStyle name="上级补助项目支出预算表12 __b-12-0" xfId="628"/>
    <cellStyle name="上级补助项目支出预算表12 __b-13-0" xfId="629"/>
    <cellStyle name="上级补助项目支出预算表12 __b-14-0" xfId="630"/>
    <cellStyle name="上级补助项目支出预算表12 __b-20-0" xfId="631"/>
    <cellStyle name="上级补助项目支出预算表12 __b-15-0" xfId="632"/>
    <cellStyle name="上级补助项目支出预算表12 __b-21-0" xfId="633"/>
    <cellStyle name="上级补助项目支出预算表12 __b-16-0" xfId="634"/>
    <cellStyle name="上级补助项目支出预算表12 __b-22-0" xfId="635"/>
    <cellStyle name="上级补助项目支出预算表12 __b-17-0" xfId="636"/>
    <cellStyle name="部门项目中期规划预算表13 __b-1-0" xfId="637"/>
    <cellStyle name="部门项目中期规划预算表13 __b-2-0" xfId="638"/>
    <cellStyle name="部门项目中期规划预算表13 __b-3-0" xfId="639"/>
    <cellStyle name="部门项目中期规划预算表13 __b-4-0" xfId="640"/>
    <cellStyle name="部门项目中期规划预算表13 __b-5-0" xfId="641"/>
    <cellStyle name="部门项目中期规划预算表13 __b-6-0" xfId="642"/>
    <cellStyle name="部门项目中期规划预算表13 __b-7-0" xfId="643"/>
    <cellStyle name="部门项目中期规划预算表13 __b-8-0" xfId="644"/>
    <cellStyle name="部门项目中期规划预算表13 __b-9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20-0" xfId="650"/>
    <cellStyle name="部门项目中期规划预算表13 __b-15-0" xfId="651"/>
    <cellStyle name="部门项目中期规划预算表13 __b-21-0" xfId="652"/>
    <cellStyle name="部门项目中期规划预算表13 __b-16-0" xfId="653"/>
    <cellStyle name="部门项目中期规划预算表13 __b-22-0" xfId="654"/>
    <cellStyle name="部门项目中期规划预算表13 __b-17-0" xfId="655"/>
    <cellStyle name="部门项目中期规划预算表13 __b-23-0" xfId="656"/>
    <cellStyle name="部门项目中期规划预算表13 __b-18-0" xfId="657"/>
    <cellStyle name="部门项目中期规划预算表13 __b-24-0" xfId="658"/>
    <cellStyle name="部门项目中期规划预算表13 __b-19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  <cellStyle name="Normal" xfId="665"/>
    <cellStyle name="常规 5" xfId="6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workbookViewId="0">
      <selection activeCell="D14" sqref="D14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083333333333" customWidth="1"/>
    <col min="4" max="4" width="42.7083333333333" customWidth="1"/>
  </cols>
  <sheetData>
    <row r="1" ht="13.5" customHeight="1" spans="4:4">
      <c r="D1" s="117" t="s">
        <v>0</v>
      </c>
    </row>
    <row r="2" ht="36" customHeight="1" spans="1:4">
      <c r="A2" s="136" t="s">
        <v>1</v>
      </c>
      <c r="B2" s="288"/>
      <c r="C2" s="288"/>
      <c r="D2" s="288"/>
    </row>
    <row r="3" ht="21" customHeight="1" spans="1:4">
      <c r="A3" s="289" t="str">
        <f>"单位名称："&amp;"罗平县妇女联合会"</f>
        <v>单位名称：罗平县妇女联合会</v>
      </c>
      <c r="B3" s="290"/>
      <c r="C3" s="290"/>
      <c r="D3" s="297" t="s">
        <v>2</v>
      </c>
    </row>
    <row r="4" ht="19.5" customHeight="1" spans="1:4">
      <c r="A4" s="291" t="s">
        <v>3</v>
      </c>
      <c r="B4" s="292"/>
      <c r="C4" s="291" t="s">
        <v>4</v>
      </c>
      <c r="D4" s="292"/>
    </row>
    <row r="5" ht="19.5" customHeight="1" spans="1:4">
      <c r="A5" s="293" t="s">
        <v>5</v>
      </c>
      <c r="B5" s="293" t="s">
        <v>6</v>
      </c>
      <c r="C5" s="293" t="s">
        <v>7</v>
      </c>
      <c r="D5" s="293" t="s">
        <v>6</v>
      </c>
    </row>
    <row r="6" ht="19.5" customHeight="1" spans="1:4">
      <c r="A6" s="294"/>
      <c r="B6" s="294"/>
      <c r="C6" s="294"/>
      <c r="D6" s="294"/>
    </row>
    <row r="7" ht="20.25" customHeight="1" spans="1:4">
      <c r="A7" s="17" t="s">
        <v>8</v>
      </c>
      <c r="B7" s="19">
        <v>105.629063</v>
      </c>
      <c r="C7" s="295" t="str">
        <f>"一"&amp;"、"&amp;"一般公共服务支出"</f>
        <v>一、一般公共服务支出</v>
      </c>
      <c r="D7" s="19">
        <v>72.355722</v>
      </c>
    </row>
    <row r="8" ht="20.25" customHeight="1" spans="1:4">
      <c r="A8" s="17" t="s">
        <v>9</v>
      </c>
      <c r="B8" s="19"/>
      <c r="C8" s="295" t="str">
        <f>"二"&amp;"、"&amp;"外交支出"</f>
        <v>二、外交支出</v>
      </c>
      <c r="D8" s="19"/>
    </row>
    <row r="9" ht="20.25" customHeight="1" spans="1:4">
      <c r="A9" s="17" t="s">
        <v>10</v>
      </c>
      <c r="B9" s="19"/>
      <c r="C9" s="295" t="str">
        <f>"三"&amp;"、"&amp;"国防支出"</f>
        <v>三、国防支出</v>
      </c>
      <c r="D9" s="19"/>
    </row>
    <row r="10" ht="20.25" customHeight="1" spans="1:4">
      <c r="A10" s="17" t="s">
        <v>11</v>
      </c>
      <c r="B10" s="19"/>
      <c r="C10" s="295" t="str">
        <f>"四"&amp;"、"&amp;"公共安全支出"</f>
        <v>四、公共安全支出</v>
      </c>
      <c r="D10" s="19"/>
    </row>
    <row r="11" ht="20.25" customHeight="1" spans="1:4">
      <c r="A11" s="17" t="s">
        <v>12</v>
      </c>
      <c r="B11" s="19"/>
      <c r="C11" s="295" t="str">
        <f>"五"&amp;"、"&amp;"教育支出"</f>
        <v>五、教育支出</v>
      </c>
      <c r="D11" s="19"/>
    </row>
    <row r="12" ht="20.25" customHeight="1" spans="1:4">
      <c r="A12" s="17" t="s">
        <v>13</v>
      </c>
      <c r="B12" s="19"/>
      <c r="C12" s="295" t="str">
        <f>"六"&amp;"、"&amp;"科学技术支出"</f>
        <v>六、科学技术支出</v>
      </c>
      <c r="D12" s="19"/>
    </row>
    <row r="13" ht="20.25" customHeight="1" spans="1:4">
      <c r="A13" s="17" t="s">
        <v>14</v>
      </c>
      <c r="B13" s="19"/>
      <c r="C13" s="295" t="str">
        <f>"七"&amp;"、"&amp;"文化旅游体育与传媒支出"</f>
        <v>七、文化旅游体育与传媒支出</v>
      </c>
      <c r="D13" s="19"/>
    </row>
    <row r="14" ht="20.25" customHeight="1" spans="1:4">
      <c r="A14" s="17" t="s">
        <v>15</v>
      </c>
      <c r="B14" s="19"/>
      <c r="C14" s="295" t="str">
        <f>"八"&amp;"、"&amp;"社会保障和就业支出"</f>
        <v>八、社会保障和就业支出</v>
      </c>
      <c r="D14" s="19">
        <v>25.23</v>
      </c>
    </row>
    <row r="15" ht="20.25" customHeight="1" spans="1:4">
      <c r="A15" s="17" t="s">
        <v>16</v>
      </c>
      <c r="B15" s="19"/>
      <c r="C15" s="295" t="str">
        <f>"九"&amp;"、"&amp;"社会保险基金支出"</f>
        <v>九、社会保险基金支出</v>
      </c>
      <c r="D15" s="19"/>
    </row>
    <row r="16" ht="20.25" customHeight="1" spans="1:4">
      <c r="A16" s="17" t="s">
        <v>17</v>
      </c>
      <c r="B16" s="19"/>
      <c r="C16" s="295" t="str">
        <f>"十"&amp;"、"&amp;"卫生健康支出"</f>
        <v>十、卫生健康支出</v>
      </c>
      <c r="D16" s="19">
        <v>2.235017</v>
      </c>
    </row>
    <row r="17" ht="20.25" customHeight="1" spans="1:4">
      <c r="A17" s="17"/>
      <c r="B17" s="19"/>
      <c r="C17" s="295" t="str">
        <f>"十一"&amp;"、"&amp;"节能环保支出"</f>
        <v>十一、节能环保支出</v>
      </c>
      <c r="D17" s="19"/>
    </row>
    <row r="18" ht="20.25" customHeight="1" spans="1:4">
      <c r="A18" s="17"/>
      <c r="B18" s="17"/>
      <c r="C18" s="295" t="str">
        <f>"十二"&amp;"、"&amp;"城乡社区支出"</f>
        <v>十二、城乡社区支出</v>
      </c>
      <c r="D18" s="19"/>
    </row>
    <row r="19" ht="20.25" customHeight="1" spans="1:4">
      <c r="A19" s="17"/>
      <c r="B19" s="17"/>
      <c r="C19" s="295" t="str">
        <f>"十三"&amp;"、"&amp;"农林水支出"</f>
        <v>十三、农林水支出</v>
      </c>
      <c r="D19" s="19"/>
    </row>
    <row r="20" ht="20.25" customHeight="1" spans="1:4">
      <c r="A20" s="17"/>
      <c r="B20" s="17"/>
      <c r="C20" s="295" t="str">
        <f>"十四"&amp;"、"&amp;"交通运输支出"</f>
        <v>十四、交通运输支出</v>
      </c>
      <c r="D20" s="19"/>
    </row>
    <row r="21" ht="20.25" customHeight="1" spans="1:4">
      <c r="A21" s="17"/>
      <c r="B21" s="17"/>
      <c r="C21" s="295" t="str">
        <f>"十五"&amp;"、"&amp;"资源勘探工业信息等支出"</f>
        <v>十五、资源勘探工业信息等支出</v>
      </c>
      <c r="D21" s="19"/>
    </row>
    <row r="22" ht="20.25" customHeight="1" spans="1:4">
      <c r="A22" s="17"/>
      <c r="B22" s="17"/>
      <c r="C22" s="295" t="str">
        <f>"十六"&amp;"、"&amp;"商业服务业等支出"</f>
        <v>十六、商业服务业等支出</v>
      </c>
      <c r="D22" s="19"/>
    </row>
    <row r="23" ht="20.25" customHeight="1" spans="1:4">
      <c r="A23" s="17"/>
      <c r="B23" s="17"/>
      <c r="C23" s="295" t="str">
        <f>"十七"&amp;"、"&amp;"金融支出"</f>
        <v>十七、金融支出</v>
      </c>
      <c r="D23" s="19"/>
    </row>
    <row r="24" ht="20.25" customHeight="1" spans="1:4">
      <c r="A24" s="17"/>
      <c r="B24" s="17"/>
      <c r="C24" s="295" t="str">
        <f>"十八"&amp;"、"&amp;"援助其他地区支出"</f>
        <v>十八、援助其他地区支出</v>
      </c>
      <c r="D24" s="19"/>
    </row>
    <row r="25" ht="20.25" customHeight="1" spans="1:4">
      <c r="A25" s="17"/>
      <c r="B25" s="17"/>
      <c r="C25" s="295" t="str">
        <f>"十九"&amp;"、"&amp;"自然资源海洋气象等支出"</f>
        <v>十九、自然资源海洋气象等支出</v>
      </c>
      <c r="D25" s="19"/>
    </row>
    <row r="26" ht="20.25" customHeight="1" spans="1:4">
      <c r="A26" s="17"/>
      <c r="B26" s="17"/>
      <c r="C26" s="295" t="str">
        <f>"二十"&amp;"、"&amp;"住房保障支出"</f>
        <v>二十、住房保障支出</v>
      </c>
      <c r="D26" s="19">
        <v>5.801472</v>
      </c>
    </row>
    <row r="27" ht="20.25" customHeight="1" spans="1:4">
      <c r="A27" s="17"/>
      <c r="B27" s="17"/>
      <c r="C27" s="295" t="str">
        <f>"二十一"&amp;"、"&amp;"粮油物资储备支出"</f>
        <v>二十一、粮油物资储备支出</v>
      </c>
      <c r="D27" s="19"/>
    </row>
    <row r="28" ht="20.25" customHeight="1" spans="1:4">
      <c r="A28" s="17"/>
      <c r="B28" s="17"/>
      <c r="C28" s="295" t="str">
        <f>"二十二"&amp;"、"&amp;"国有资本经营预算支出"</f>
        <v>二十二、国有资本经营预算支出</v>
      </c>
      <c r="D28" s="19"/>
    </row>
    <row r="29" ht="20.25" customHeight="1" spans="1:4">
      <c r="A29" s="17"/>
      <c r="B29" s="17"/>
      <c r="C29" s="295" t="str">
        <f>"二十三"&amp;"、"&amp;"灾害防治及应急管理支出"</f>
        <v>二十三、灾害防治及应急管理支出</v>
      </c>
      <c r="D29" s="19"/>
    </row>
    <row r="30" ht="20.25" customHeight="1" spans="1:4">
      <c r="A30" s="17"/>
      <c r="B30" s="17"/>
      <c r="C30" s="295" t="str">
        <f>"二十四"&amp;"、"&amp;"预备费"</f>
        <v>二十四、预备费</v>
      </c>
      <c r="D30" s="19"/>
    </row>
    <row r="31" ht="20.25" customHeight="1" spans="1:4">
      <c r="A31" s="17"/>
      <c r="B31" s="17"/>
      <c r="C31" s="295" t="str">
        <f>"二十五"&amp;"、"&amp;"其他支出"</f>
        <v>二十五、其他支出</v>
      </c>
      <c r="D31" s="19"/>
    </row>
    <row r="32" ht="20.25" customHeight="1" spans="1:4">
      <c r="A32" s="17"/>
      <c r="B32" s="17"/>
      <c r="C32" s="295" t="str">
        <f>"二十六"&amp;"、"&amp;"转移性支出"</f>
        <v>二十六、转移性支出</v>
      </c>
      <c r="D32" s="19"/>
    </row>
    <row r="33" ht="20.25" customHeight="1" spans="1:4">
      <c r="A33" s="17"/>
      <c r="B33" s="17"/>
      <c r="C33" s="295" t="str">
        <f>"二十七"&amp;"、"&amp;"债务还本支出"</f>
        <v>二十七、债务还本支出</v>
      </c>
      <c r="D33" s="19"/>
    </row>
    <row r="34" ht="20.25" customHeight="1" spans="1:4">
      <c r="A34" s="17"/>
      <c r="B34" s="17"/>
      <c r="C34" s="295" t="str">
        <f>"二十八"&amp;"、"&amp;"债务付息支出"</f>
        <v>二十八、债务付息支出</v>
      </c>
      <c r="D34" s="19"/>
    </row>
    <row r="35" ht="20.25" customHeight="1" spans="1:4">
      <c r="A35" s="17"/>
      <c r="B35" s="17"/>
      <c r="C35" s="295" t="str">
        <f>"二十九"&amp;"、"&amp;"债务发行费用支出"</f>
        <v>二十九、债务发行费用支出</v>
      </c>
      <c r="D35" s="19"/>
    </row>
    <row r="36" ht="20.25" customHeight="1" spans="1:4">
      <c r="A36" s="17"/>
      <c r="B36" s="17"/>
      <c r="C36" s="295" t="str">
        <f>"三十"&amp;"、"&amp;"抗疫特别国债安排的支出"</f>
        <v>三十、抗疫特别国债安排的支出</v>
      </c>
      <c r="D36" s="19"/>
    </row>
    <row r="37" ht="20.25" customHeight="1" spans="1:4">
      <c r="A37" s="296" t="s">
        <v>18</v>
      </c>
      <c r="B37" s="19">
        <v>105.629063</v>
      </c>
      <c r="C37" s="296" t="s">
        <v>19</v>
      </c>
      <c r="D37" s="19">
        <v>105.629063</v>
      </c>
    </row>
    <row r="38" ht="20.25" customHeight="1" spans="1:4">
      <c r="A38" s="17" t="s">
        <v>20</v>
      </c>
      <c r="B38" s="19"/>
      <c r="C38" s="17" t="s">
        <v>21</v>
      </c>
      <c r="D38" s="19"/>
    </row>
    <row r="39" ht="20.25" customHeight="1" spans="1:4">
      <c r="A39" s="296" t="s">
        <v>22</v>
      </c>
      <c r="B39" s="19">
        <v>105.629063</v>
      </c>
      <c r="C39" s="296" t="s">
        <v>23</v>
      </c>
      <c r="D39" s="19">
        <v>105.629063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C29" sqref="C29"/>
    </sheetView>
  </sheetViews>
  <sheetFormatPr defaultColWidth="9.14166666666667" defaultRowHeight="12" customHeight="1"/>
  <cols>
    <col min="1" max="1" width="30.025" customWidth="1"/>
    <col min="2" max="2" width="29" customWidth="1"/>
    <col min="3" max="3" width="23.85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833333333333" customWidth="1"/>
    <col min="11" max="11" width="15.7083333333333" customWidth="1"/>
  </cols>
  <sheetData>
    <row r="1" customHeight="1" spans="11:11">
      <c r="K1" s="57" t="s">
        <v>425</v>
      </c>
    </row>
    <row r="2" ht="28.5" customHeight="1" spans="2:11">
      <c r="B2" s="53" t="s">
        <v>426</v>
      </c>
      <c r="C2" s="3"/>
      <c r="D2" s="3"/>
      <c r="E2" s="3"/>
      <c r="F2" s="3"/>
      <c r="G2" s="54"/>
      <c r="H2" s="3"/>
      <c r="I2" s="54"/>
      <c r="J2" s="54"/>
      <c r="K2" s="3"/>
    </row>
    <row r="3" ht="17.25" customHeight="1" spans="1:2">
      <c r="A3" t="str">
        <f>"单位名称："&amp;"罗平县妇女联合会"</f>
        <v>单位名称：罗平县妇女联合会</v>
      </c>
      <c r="B3" s="4"/>
    </row>
    <row r="4" ht="44.25" customHeight="1" spans="1:11">
      <c r="A4" s="146" t="s">
        <v>350</v>
      </c>
      <c r="B4" s="50" t="s">
        <v>427</v>
      </c>
      <c r="C4" s="50" t="s">
        <v>428</v>
      </c>
      <c r="D4" s="50" t="s">
        <v>429</v>
      </c>
      <c r="E4" s="50" t="s">
        <v>430</v>
      </c>
      <c r="F4" s="50" t="s">
        <v>431</v>
      </c>
      <c r="G4" s="55" t="s">
        <v>432</v>
      </c>
      <c r="H4" s="50" t="s">
        <v>433</v>
      </c>
      <c r="I4" s="55" t="s">
        <v>434</v>
      </c>
      <c r="J4" s="55" t="s">
        <v>435</v>
      </c>
      <c r="K4" s="50" t="s">
        <v>436</v>
      </c>
    </row>
    <row r="5" ht="18.75" customHeight="1" spans="1:11">
      <c r="A5" s="147">
        <v>1</v>
      </c>
      <c r="B5" s="148">
        <v>2</v>
      </c>
      <c r="C5" s="148">
        <v>3</v>
      </c>
      <c r="D5" s="148">
        <v>4</v>
      </c>
      <c r="E5" s="148">
        <v>5</v>
      </c>
      <c r="F5" s="148">
        <v>6</v>
      </c>
      <c r="G5" s="149">
        <v>7</v>
      </c>
      <c r="H5" s="148">
        <v>8</v>
      </c>
      <c r="I5" s="149">
        <v>9</v>
      </c>
      <c r="J5" s="149">
        <v>10</v>
      </c>
      <c r="K5" s="148">
        <v>11</v>
      </c>
    </row>
    <row r="6" ht="21.75" customHeight="1" spans="1:11">
      <c r="A6" s="18"/>
      <c r="B6" s="17" t="s">
        <v>43</v>
      </c>
      <c r="C6" s="18"/>
      <c r="D6" s="18"/>
      <c r="E6" s="18"/>
      <c r="F6" s="18"/>
      <c r="G6" s="18"/>
      <c r="H6" s="18"/>
      <c r="I6" s="18"/>
      <c r="J6" s="18"/>
      <c r="K6" s="18"/>
    </row>
    <row r="7" ht="19.5" customHeight="1" spans="1:11">
      <c r="A7" s="150"/>
      <c r="B7" s="112" t="s">
        <v>43</v>
      </c>
      <c r="C7" s="17"/>
      <c r="D7" s="17"/>
      <c r="E7" s="17"/>
      <c r="F7" s="17"/>
      <c r="G7" s="17"/>
      <c r="H7" s="17"/>
      <c r="I7" s="17"/>
      <c r="J7" s="17"/>
      <c r="K7" s="17"/>
    </row>
    <row r="8" ht="19.5" customHeight="1" spans="1:11">
      <c r="A8" s="150" t="s">
        <v>424</v>
      </c>
      <c r="B8" s="17" t="s">
        <v>422</v>
      </c>
      <c r="C8" s="17" t="s">
        <v>437</v>
      </c>
      <c r="D8" s="17" t="s">
        <v>438</v>
      </c>
      <c r="E8" s="17" t="s">
        <v>439</v>
      </c>
      <c r="F8" s="17" t="s">
        <v>440</v>
      </c>
      <c r="G8" s="17" t="s">
        <v>441</v>
      </c>
      <c r="H8" s="17" t="s">
        <v>442</v>
      </c>
      <c r="I8" s="17" t="s">
        <v>443</v>
      </c>
      <c r="J8" s="17" t="s">
        <v>444</v>
      </c>
      <c r="K8" s="17" t="s">
        <v>440</v>
      </c>
    </row>
    <row r="9" ht="28" customHeight="1" spans="1:11">
      <c r="A9" s="150" t="s">
        <v>424</v>
      </c>
      <c r="B9" s="17" t="s">
        <v>422</v>
      </c>
      <c r="C9" s="17" t="s">
        <v>437</v>
      </c>
      <c r="D9" s="17" t="s">
        <v>445</v>
      </c>
      <c r="E9" s="17" t="s">
        <v>446</v>
      </c>
      <c r="F9" s="17" t="s">
        <v>447</v>
      </c>
      <c r="G9" s="17" t="s">
        <v>441</v>
      </c>
      <c r="H9" s="17" t="s">
        <v>442</v>
      </c>
      <c r="I9" s="17" t="s">
        <v>443</v>
      </c>
      <c r="J9" s="17" t="s">
        <v>444</v>
      </c>
      <c r="K9" s="17" t="s">
        <v>448</v>
      </c>
    </row>
    <row r="10" ht="19.5" customHeight="1" spans="1:11">
      <c r="A10" s="150" t="s">
        <v>424</v>
      </c>
      <c r="B10" s="17" t="s">
        <v>422</v>
      </c>
      <c r="C10" s="17" t="s">
        <v>437</v>
      </c>
      <c r="D10" s="17" t="s">
        <v>449</v>
      </c>
      <c r="E10" s="17" t="s">
        <v>450</v>
      </c>
      <c r="F10" s="17" t="s">
        <v>451</v>
      </c>
      <c r="G10" s="17" t="s">
        <v>441</v>
      </c>
      <c r="H10" s="17" t="s">
        <v>442</v>
      </c>
      <c r="I10" s="17" t="s">
        <v>443</v>
      </c>
      <c r="J10" s="17" t="s">
        <v>444</v>
      </c>
      <c r="K10" s="17" t="s">
        <v>452</v>
      </c>
    </row>
  </sheetData>
  <mergeCells count="4">
    <mergeCell ref="B2:K2"/>
    <mergeCell ref="A8:A10"/>
    <mergeCell ref="B8:B10"/>
    <mergeCell ref="C8:C10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B7" sqref="B7"/>
    </sheetView>
  </sheetViews>
  <sheetFormatPr defaultColWidth="9.14166666666667" defaultRowHeight="12" customHeight="1" outlineLevelRow="7"/>
  <cols>
    <col min="1" max="1" width="38.025" customWidth="1"/>
    <col min="2" max="2" width="22.7083333333333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73" t="s">
        <v>453</v>
      </c>
    </row>
    <row r="2" ht="28.5" customHeight="1" spans="2:11">
      <c r="B2" s="136" t="s">
        <v>454</v>
      </c>
      <c r="C2" s="24"/>
      <c r="D2" s="24"/>
      <c r="E2" s="24"/>
      <c r="F2" s="24"/>
      <c r="G2" s="84"/>
      <c r="H2" s="24"/>
      <c r="I2" s="84"/>
      <c r="J2" s="84"/>
      <c r="K2" s="24"/>
    </row>
    <row r="3" ht="17.25" customHeight="1" spans="1:2">
      <c r="A3" t="str">
        <f>"单位名称："&amp;"罗平县妇女联合会"</f>
        <v>单位名称：罗平县妇女联合会</v>
      </c>
      <c r="B3" s="137"/>
    </row>
    <row r="4" ht="44.25" customHeight="1" spans="1:11">
      <c r="A4" s="138" t="s">
        <v>350</v>
      </c>
      <c r="B4" s="50" t="s">
        <v>427</v>
      </c>
      <c r="C4" s="50" t="s">
        <v>428</v>
      </c>
      <c r="D4" s="50" t="s">
        <v>429</v>
      </c>
      <c r="E4" s="50" t="s">
        <v>430</v>
      </c>
      <c r="F4" s="50" t="s">
        <v>431</v>
      </c>
      <c r="G4" s="55" t="s">
        <v>432</v>
      </c>
      <c r="H4" s="50" t="s">
        <v>433</v>
      </c>
      <c r="I4" s="55" t="s">
        <v>434</v>
      </c>
      <c r="J4" s="55" t="s">
        <v>435</v>
      </c>
      <c r="K4" s="50" t="s">
        <v>436</v>
      </c>
    </row>
    <row r="5" ht="14.25" customHeight="1" spans="1:11">
      <c r="A5" s="139">
        <v>1</v>
      </c>
      <c r="B5" s="140">
        <v>2</v>
      </c>
      <c r="C5" s="141">
        <v>3</v>
      </c>
      <c r="D5" s="142">
        <v>4</v>
      </c>
      <c r="E5" s="142">
        <v>5</v>
      </c>
      <c r="F5" s="142">
        <v>6</v>
      </c>
      <c r="G5" s="142">
        <v>7</v>
      </c>
      <c r="H5" s="141">
        <v>8</v>
      </c>
      <c r="I5" s="142">
        <v>8</v>
      </c>
      <c r="J5" s="141">
        <v>10</v>
      </c>
      <c r="K5" s="141">
        <v>11</v>
      </c>
    </row>
    <row r="6" ht="42" customHeight="1" spans="1:11">
      <c r="A6" s="18"/>
      <c r="B6" s="17"/>
      <c r="C6" s="143"/>
      <c r="D6" s="143"/>
      <c r="E6" s="143"/>
      <c r="F6" s="144"/>
      <c r="G6" s="145"/>
      <c r="H6" s="144"/>
      <c r="I6" s="145"/>
      <c r="J6" s="145"/>
      <c r="K6" s="144"/>
    </row>
    <row r="7" ht="51.75" customHeight="1" spans="1:11">
      <c r="A7" s="139"/>
      <c r="B7" s="17"/>
      <c r="C7" s="17"/>
      <c r="D7" s="17"/>
      <c r="E7" s="17"/>
      <c r="F7" s="17"/>
      <c r="G7" s="17"/>
      <c r="H7" s="17"/>
      <c r="I7" s="17"/>
      <c r="J7" s="17"/>
      <c r="K7" s="36"/>
    </row>
    <row r="8" ht="20" customHeight="1" spans="1:1">
      <c r="A8" t="s">
        <v>455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3" sqref="A13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083333333333" customWidth="1"/>
    <col min="5" max="6" width="26.85" customWidth="1"/>
  </cols>
  <sheetData>
    <row r="1" ht="12" customHeight="1" spans="1:6">
      <c r="A1" s="114">
        <v>1</v>
      </c>
      <c r="B1" s="115">
        <v>0</v>
      </c>
      <c r="C1" s="114">
        <v>1</v>
      </c>
      <c r="D1" s="130"/>
      <c r="E1" s="130"/>
      <c r="F1" s="113" t="s">
        <v>456</v>
      </c>
    </row>
    <row r="2" ht="26.25" customHeight="1" spans="1:6">
      <c r="A2" s="118" t="s">
        <v>457</v>
      </c>
      <c r="B2" s="118" t="s">
        <v>457</v>
      </c>
      <c r="C2" s="119"/>
      <c r="D2" s="131"/>
      <c r="E2" s="131"/>
      <c r="F2" s="131"/>
    </row>
    <row r="3" ht="13.5" customHeight="1" spans="1:6">
      <c r="A3" s="4" t="str">
        <f>"单位名称："&amp;"罗平县妇女联合会"</f>
        <v>单位名称：罗平县妇女联合会</v>
      </c>
      <c r="B3" s="4" t="s">
        <v>458</v>
      </c>
      <c r="C3" s="114"/>
      <c r="D3" s="130"/>
      <c r="E3" s="130"/>
      <c r="F3" s="300" t="s">
        <v>2</v>
      </c>
    </row>
    <row r="4" ht="19.5" customHeight="1" spans="1:6">
      <c r="A4" s="71" t="s">
        <v>459</v>
      </c>
      <c r="B4" s="132" t="s">
        <v>47</v>
      </c>
      <c r="C4" s="71" t="s">
        <v>48</v>
      </c>
      <c r="D4" s="10" t="s">
        <v>460</v>
      </c>
      <c r="E4" s="10"/>
      <c r="F4" s="10"/>
    </row>
    <row r="5" ht="18.75" customHeight="1" spans="1:6">
      <c r="A5" s="71"/>
      <c r="B5" s="133"/>
      <c r="C5" s="71"/>
      <c r="D5" s="10" t="s">
        <v>29</v>
      </c>
      <c r="E5" s="10" t="s">
        <v>49</v>
      </c>
      <c r="F5" s="10" t="s">
        <v>50</v>
      </c>
    </row>
    <row r="6" ht="23.25" customHeight="1" spans="1:6">
      <c r="A6" s="55">
        <v>1</v>
      </c>
      <c r="B6" s="126" t="s">
        <v>133</v>
      </c>
      <c r="C6" s="55">
        <v>3</v>
      </c>
      <c r="D6" s="70">
        <v>4</v>
      </c>
      <c r="E6" s="70">
        <v>5</v>
      </c>
      <c r="F6" s="70">
        <v>6</v>
      </c>
    </row>
    <row r="7" ht="23.25" customHeight="1" spans="1:6">
      <c r="A7" s="17"/>
      <c r="B7" s="18"/>
      <c r="C7" s="18"/>
      <c r="D7" s="19"/>
      <c r="E7" s="19"/>
      <c r="F7" s="19"/>
    </row>
    <row r="8" ht="24" customHeight="1" spans="1:6">
      <c r="A8" s="18"/>
      <c r="B8" s="17"/>
      <c r="C8" s="17"/>
      <c r="D8" s="19"/>
      <c r="E8" s="19"/>
      <c r="F8" s="19"/>
    </row>
    <row r="9" ht="18.75" customHeight="1" spans="1:6">
      <c r="A9" s="134" t="s">
        <v>90</v>
      </c>
      <c r="B9" s="134" t="s">
        <v>90</v>
      </c>
      <c r="C9" s="135" t="s">
        <v>90</v>
      </c>
      <c r="D9" s="19"/>
      <c r="E9" s="19"/>
      <c r="F9" s="19"/>
    </row>
    <row r="10" customHeight="1" spans="1:1">
      <c r="A10" t="s">
        <v>461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3" sqref="A13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12" customHeight="1" spans="1:6">
      <c r="A1" s="114">
        <v>1</v>
      </c>
      <c r="B1" s="115">
        <v>0</v>
      </c>
      <c r="C1" s="114">
        <v>1</v>
      </c>
      <c r="D1" s="116"/>
      <c r="E1" s="116"/>
      <c r="F1" s="117" t="s">
        <v>456</v>
      </c>
    </row>
    <row r="2" ht="26.25" customHeight="1" spans="1:6">
      <c r="A2" s="118" t="s">
        <v>462</v>
      </c>
      <c r="B2" s="118" t="s">
        <v>457</v>
      </c>
      <c r="C2" s="119"/>
      <c r="D2" s="120"/>
      <c r="E2" s="120"/>
      <c r="F2" s="120"/>
    </row>
    <row r="3" ht="13.5" customHeight="1" spans="1:6">
      <c r="A3" s="4" t="str">
        <f>"单位名称："&amp;"罗平县妇女联合会"</f>
        <v>单位名称：罗平县妇女联合会</v>
      </c>
      <c r="B3" s="121" t="s">
        <v>458</v>
      </c>
      <c r="C3" s="114"/>
      <c r="D3" s="116"/>
      <c r="E3" s="116"/>
      <c r="F3" s="300" t="s">
        <v>2</v>
      </c>
    </row>
    <row r="4" ht="19.5" customHeight="1" spans="1:6">
      <c r="A4" s="122" t="s">
        <v>459</v>
      </c>
      <c r="B4" s="123" t="s">
        <v>47</v>
      </c>
      <c r="C4" s="122" t="s">
        <v>48</v>
      </c>
      <c r="D4" s="41" t="s">
        <v>463</v>
      </c>
      <c r="E4" s="42"/>
      <c r="F4" s="43"/>
    </row>
    <row r="5" ht="18.75" customHeight="1" spans="1:6">
      <c r="A5" s="124"/>
      <c r="B5" s="125"/>
      <c r="C5" s="124"/>
      <c r="D5" s="29" t="s">
        <v>29</v>
      </c>
      <c r="E5" s="41" t="s">
        <v>49</v>
      </c>
      <c r="F5" s="29" t="s">
        <v>50</v>
      </c>
    </row>
    <row r="6" ht="18.75" customHeight="1" spans="1:6">
      <c r="A6" s="55">
        <v>1</v>
      </c>
      <c r="B6" s="126" t="s">
        <v>133</v>
      </c>
      <c r="C6" s="55">
        <v>3</v>
      </c>
      <c r="D6" s="70">
        <v>4</v>
      </c>
      <c r="E6" s="70">
        <v>5</v>
      </c>
      <c r="F6" s="70">
        <v>6</v>
      </c>
    </row>
    <row r="7" ht="21" customHeight="1" spans="1:6">
      <c r="A7" s="17"/>
      <c r="B7" s="127"/>
      <c r="C7" s="127"/>
      <c r="D7" s="19"/>
      <c r="E7" s="19"/>
      <c r="F7" s="19"/>
    </row>
    <row r="8" ht="21" customHeight="1" spans="1:6">
      <c r="A8" s="127"/>
      <c r="B8" s="17"/>
      <c r="C8" s="17"/>
      <c r="D8" s="19"/>
      <c r="E8" s="19"/>
      <c r="F8" s="19"/>
    </row>
    <row r="9" ht="18.75" customHeight="1" spans="1:6">
      <c r="A9" s="128" t="s">
        <v>90</v>
      </c>
      <c r="B9" s="128" t="s">
        <v>90</v>
      </c>
      <c r="C9" s="129" t="s">
        <v>90</v>
      </c>
      <c r="D9" s="19"/>
      <c r="E9" s="19"/>
      <c r="F9" s="19"/>
    </row>
    <row r="10" customHeight="1" spans="1:1">
      <c r="A10" t="s">
        <v>464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E19" sqref="E19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customWidth="1"/>
    <col min="6" max="6" width="33.85" customWidth="1"/>
    <col min="7" max="8" width="20.1416666666667" customWidth="1"/>
    <col min="9" max="9" width="25.2833333333333" customWidth="1"/>
    <col min="10" max="12" width="27" customWidth="1"/>
    <col min="13" max="13" width="23.575" customWidth="1"/>
    <col min="14" max="14" width="30.425" customWidth="1"/>
    <col min="15" max="15" width="27" customWidth="1"/>
    <col min="16" max="16" width="30.425" customWidth="1"/>
    <col min="17" max="17" width="23.575" customWidth="1"/>
  </cols>
  <sheetData>
    <row r="1" ht="13.5" customHeight="1" spans="15:17">
      <c r="O1" s="73"/>
      <c r="P1" s="73"/>
      <c r="Q1" s="44" t="s">
        <v>465</v>
      </c>
    </row>
    <row r="2" ht="27.75" customHeight="1" spans="1:17">
      <c r="A2" s="45" t="s">
        <v>466</v>
      </c>
      <c r="B2" s="24"/>
      <c r="C2" s="24"/>
      <c r="D2" s="24"/>
      <c r="E2" s="24"/>
      <c r="F2" s="24"/>
      <c r="G2" s="24"/>
      <c r="H2" s="24"/>
      <c r="I2" s="24"/>
      <c r="J2" s="24"/>
      <c r="K2" s="84"/>
      <c r="L2" s="24"/>
      <c r="M2" s="24"/>
      <c r="N2" s="24"/>
      <c r="O2" s="84"/>
      <c r="P2" s="84"/>
      <c r="Q2" s="24"/>
    </row>
    <row r="3" ht="18.75" customHeight="1" spans="1:17">
      <c r="A3" s="46" t="str">
        <f>"单位名称："&amp;"罗平县妇女联合会"</f>
        <v>单位名称：罗平县妇女联合会</v>
      </c>
      <c r="B3" s="26"/>
      <c r="C3" s="26"/>
      <c r="D3" s="26"/>
      <c r="E3" s="26"/>
      <c r="F3" s="26"/>
      <c r="G3" s="26"/>
      <c r="H3" s="26"/>
      <c r="I3" s="26"/>
      <c r="J3" s="26"/>
      <c r="O3" s="99"/>
      <c r="P3" s="99"/>
      <c r="Q3" s="300" t="s">
        <v>2</v>
      </c>
    </row>
    <row r="4" ht="15.75" customHeight="1" spans="1:17">
      <c r="A4" s="28" t="s">
        <v>467</v>
      </c>
      <c r="B4" s="86" t="s">
        <v>468</v>
      </c>
      <c r="C4" s="86" t="s">
        <v>469</v>
      </c>
      <c r="D4" s="86" t="s">
        <v>470</v>
      </c>
      <c r="E4" s="86" t="s">
        <v>471</v>
      </c>
      <c r="F4" s="86" t="s">
        <v>472</v>
      </c>
      <c r="G4" s="48" t="s">
        <v>356</v>
      </c>
      <c r="H4" s="48"/>
      <c r="I4" s="48"/>
      <c r="J4" s="48"/>
      <c r="K4" s="100"/>
      <c r="L4" s="48"/>
      <c r="M4" s="48"/>
      <c r="N4" s="48"/>
      <c r="O4" s="101"/>
      <c r="P4" s="100"/>
      <c r="Q4" s="49"/>
    </row>
    <row r="5" ht="17.25" customHeight="1" spans="1:17">
      <c r="A5" s="31"/>
      <c r="B5" s="88"/>
      <c r="C5" s="88"/>
      <c r="D5" s="88"/>
      <c r="E5" s="88"/>
      <c r="F5" s="88"/>
      <c r="G5" s="88" t="s">
        <v>29</v>
      </c>
      <c r="H5" s="88" t="s">
        <v>32</v>
      </c>
      <c r="I5" s="88" t="s">
        <v>473</v>
      </c>
      <c r="J5" s="88" t="s">
        <v>474</v>
      </c>
      <c r="K5" s="89" t="s">
        <v>475</v>
      </c>
      <c r="L5" s="102" t="s">
        <v>36</v>
      </c>
      <c r="M5" s="102"/>
      <c r="N5" s="102"/>
      <c r="O5" s="103"/>
      <c r="P5" s="108"/>
      <c r="Q5" s="90"/>
    </row>
    <row r="6" ht="54" customHeight="1" spans="1:17">
      <c r="A6" s="34"/>
      <c r="B6" s="90"/>
      <c r="C6" s="90"/>
      <c r="D6" s="90"/>
      <c r="E6" s="90"/>
      <c r="F6" s="90"/>
      <c r="G6" s="90"/>
      <c r="H6" s="90" t="s">
        <v>31</v>
      </c>
      <c r="I6" s="90"/>
      <c r="J6" s="90"/>
      <c r="K6" s="91"/>
      <c r="L6" s="90" t="s">
        <v>31</v>
      </c>
      <c r="M6" s="90" t="s">
        <v>37</v>
      </c>
      <c r="N6" s="90" t="s">
        <v>365</v>
      </c>
      <c r="O6" s="56" t="s">
        <v>39</v>
      </c>
      <c r="P6" s="91" t="s">
        <v>40</v>
      </c>
      <c r="Q6" s="90" t="s">
        <v>41</v>
      </c>
    </row>
    <row r="7" ht="15" customHeight="1" spans="1:17">
      <c r="A7" s="35">
        <v>1</v>
      </c>
      <c r="B7" s="109">
        <v>2</v>
      </c>
      <c r="C7" s="109">
        <v>3</v>
      </c>
      <c r="D7" s="109">
        <v>4</v>
      </c>
      <c r="E7" s="109">
        <v>5</v>
      </c>
      <c r="F7" s="109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</row>
    <row r="8" ht="21" customHeight="1" spans="1:17">
      <c r="A8" s="17" t="s">
        <v>43</v>
      </c>
      <c r="B8" s="92"/>
      <c r="C8" s="92"/>
      <c r="D8" s="92"/>
      <c r="E8" s="111"/>
      <c r="F8" s="19">
        <v>0.36</v>
      </c>
      <c r="G8" s="19">
        <v>0.36</v>
      </c>
      <c r="H8" s="19">
        <v>0.36</v>
      </c>
      <c r="I8" s="19"/>
      <c r="J8" s="19"/>
      <c r="K8" s="19"/>
      <c r="L8" s="19"/>
      <c r="M8" s="19"/>
      <c r="N8" s="19"/>
      <c r="O8" s="19"/>
      <c r="P8" s="19"/>
      <c r="Q8" s="19"/>
    </row>
    <row r="9" ht="25.5" customHeight="1" spans="1:17">
      <c r="A9" s="112" t="s">
        <v>43</v>
      </c>
      <c r="B9" s="17"/>
      <c r="C9" s="17"/>
      <c r="D9" s="17"/>
      <c r="E9" s="17"/>
      <c r="F9" s="19">
        <v>0.36</v>
      </c>
      <c r="G9" s="19">
        <v>0.36</v>
      </c>
      <c r="H9" s="19">
        <v>0.36</v>
      </c>
      <c r="I9" s="19"/>
      <c r="J9" s="19"/>
      <c r="K9" s="19"/>
      <c r="L9" s="19"/>
      <c r="M9" s="19"/>
      <c r="N9" s="19"/>
      <c r="O9" s="19"/>
      <c r="P9" s="19"/>
      <c r="Q9" s="19"/>
    </row>
    <row r="10" ht="25.5" customHeight="1" spans="1:17">
      <c r="A10" s="17" t="s">
        <v>394</v>
      </c>
      <c r="B10" s="17" t="s">
        <v>476</v>
      </c>
      <c r="C10" s="17" t="s">
        <v>477</v>
      </c>
      <c r="D10" s="17" t="s">
        <v>478</v>
      </c>
      <c r="E10" s="17" t="s">
        <v>132</v>
      </c>
      <c r="F10" s="19">
        <v>0.36</v>
      </c>
      <c r="G10" s="19">
        <v>0.36</v>
      </c>
      <c r="H10" s="19">
        <v>0.36</v>
      </c>
      <c r="I10" s="19"/>
      <c r="J10" s="19"/>
      <c r="K10" s="19"/>
      <c r="L10" s="19"/>
      <c r="M10" s="19"/>
      <c r="N10" s="19"/>
      <c r="O10" s="19"/>
      <c r="P10" s="19"/>
      <c r="Q10" s="19"/>
    </row>
    <row r="11" ht="21" customHeight="1" spans="1:17">
      <c r="A11" s="94" t="s">
        <v>90</v>
      </c>
      <c r="B11" s="95"/>
      <c r="C11" s="95"/>
      <c r="D11" s="95"/>
      <c r="E11" s="111"/>
      <c r="F11" s="19">
        <v>0.36</v>
      </c>
      <c r="G11" s="19">
        <v>0.36</v>
      </c>
      <c r="H11" s="19">
        <v>0.36</v>
      </c>
      <c r="I11" s="19"/>
      <c r="J11" s="19"/>
      <c r="K11" s="19"/>
      <c r="L11" s="19"/>
      <c r="M11" s="19"/>
      <c r="N11" s="19"/>
      <c r="O11" s="19"/>
      <c r="P11" s="19"/>
      <c r="Q11" s="19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81"/>
      <c r="B1" s="81"/>
      <c r="C1" s="81"/>
      <c r="D1" s="82"/>
      <c r="E1" s="82"/>
      <c r="F1" s="82"/>
      <c r="G1" s="82"/>
      <c r="H1" s="81"/>
      <c r="I1" s="81"/>
      <c r="J1" s="81"/>
      <c r="K1" s="81"/>
      <c r="L1" s="97"/>
      <c r="M1" s="81"/>
      <c r="N1" s="81"/>
      <c r="O1" s="81"/>
      <c r="P1" s="73"/>
      <c r="Q1" s="104"/>
      <c r="R1" s="105" t="s">
        <v>479</v>
      </c>
    </row>
    <row r="2" ht="27.75" customHeight="1" spans="1:18">
      <c r="A2" s="45" t="s">
        <v>480</v>
      </c>
      <c r="B2" s="83"/>
      <c r="C2" s="83"/>
      <c r="D2" s="84"/>
      <c r="E2" s="84"/>
      <c r="F2" s="84"/>
      <c r="G2" s="84"/>
      <c r="H2" s="83"/>
      <c r="I2" s="83"/>
      <c r="J2" s="83"/>
      <c r="K2" s="83"/>
      <c r="L2" s="98"/>
      <c r="M2" s="83"/>
      <c r="N2" s="83"/>
      <c r="O2" s="83"/>
      <c r="P2" s="84"/>
      <c r="Q2" s="98"/>
      <c r="R2" s="83"/>
    </row>
    <row r="3" ht="18.75" customHeight="1" spans="1:18">
      <c r="A3" s="85" t="str">
        <f>"单位名称："&amp;"罗平县妇女联合会"</f>
        <v>单位名称：罗平县妇女联合会</v>
      </c>
      <c r="B3" s="63"/>
      <c r="C3" s="63"/>
      <c r="D3" s="65"/>
      <c r="E3" s="65"/>
      <c r="F3" s="65"/>
      <c r="G3" s="65"/>
      <c r="H3" s="63"/>
      <c r="I3" s="63"/>
      <c r="J3" s="63"/>
      <c r="K3" s="63"/>
      <c r="L3" s="97"/>
      <c r="M3" s="81"/>
      <c r="N3" s="81"/>
      <c r="O3" s="81"/>
      <c r="P3" s="99"/>
      <c r="Q3" s="106"/>
      <c r="R3" s="303" t="s">
        <v>2</v>
      </c>
    </row>
    <row r="4" ht="15.75" customHeight="1" spans="1:18">
      <c r="A4" s="28" t="s">
        <v>467</v>
      </c>
      <c r="B4" s="86" t="s">
        <v>481</v>
      </c>
      <c r="C4" s="86" t="s">
        <v>482</v>
      </c>
      <c r="D4" s="87" t="s">
        <v>483</v>
      </c>
      <c r="E4" s="87" t="s">
        <v>484</v>
      </c>
      <c r="F4" s="87" t="s">
        <v>485</v>
      </c>
      <c r="G4" s="87" t="s">
        <v>486</v>
      </c>
      <c r="H4" s="48" t="s">
        <v>356</v>
      </c>
      <c r="I4" s="48"/>
      <c r="J4" s="48"/>
      <c r="K4" s="48"/>
      <c r="L4" s="100"/>
      <c r="M4" s="48"/>
      <c r="N4" s="48"/>
      <c r="O4" s="48"/>
      <c r="P4" s="101"/>
      <c r="Q4" s="100"/>
      <c r="R4" s="49"/>
    </row>
    <row r="5" ht="17.25" customHeight="1" spans="1:18">
      <c r="A5" s="31"/>
      <c r="B5" s="88"/>
      <c r="C5" s="88"/>
      <c r="D5" s="89"/>
      <c r="E5" s="89"/>
      <c r="F5" s="89"/>
      <c r="G5" s="89"/>
      <c r="H5" s="88" t="s">
        <v>29</v>
      </c>
      <c r="I5" s="88" t="s">
        <v>32</v>
      </c>
      <c r="J5" s="88" t="s">
        <v>473</v>
      </c>
      <c r="K5" s="88" t="s">
        <v>474</v>
      </c>
      <c r="L5" s="89" t="s">
        <v>475</v>
      </c>
      <c r="M5" s="102" t="s">
        <v>487</v>
      </c>
      <c r="N5" s="102"/>
      <c r="O5" s="102"/>
      <c r="P5" s="103"/>
      <c r="Q5" s="108"/>
      <c r="R5" s="90"/>
    </row>
    <row r="6" ht="54" customHeight="1" spans="1:18">
      <c r="A6" s="34"/>
      <c r="B6" s="90"/>
      <c r="C6" s="90"/>
      <c r="D6" s="91"/>
      <c r="E6" s="91"/>
      <c r="F6" s="91"/>
      <c r="G6" s="91"/>
      <c r="H6" s="90"/>
      <c r="I6" s="90" t="s">
        <v>31</v>
      </c>
      <c r="J6" s="90"/>
      <c r="K6" s="90"/>
      <c r="L6" s="91"/>
      <c r="M6" s="90" t="s">
        <v>31</v>
      </c>
      <c r="N6" s="90" t="s">
        <v>37</v>
      </c>
      <c r="O6" s="90" t="s">
        <v>365</v>
      </c>
      <c r="P6" s="56" t="s">
        <v>39</v>
      </c>
      <c r="Q6" s="91" t="s">
        <v>40</v>
      </c>
      <c r="R6" s="90" t="s">
        <v>41</v>
      </c>
    </row>
    <row r="7" ht="15" customHeight="1" spans="1:18">
      <c r="A7" s="34">
        <v>1</v>
      </c>
      <c r="B7" s="90">
        <v>2</v>
      </c>
      <c r="C7" s="90">
        <v>3</v>
      </c>
      <c r="D7" s="91">
        <v>4</v>
      </c>
      <c r="E7" s="91">
        <v>5</v>
      </c>
      <c r="F7" s="91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  <c r="O7" s="91">
        <v>15</v>
      </c>
      <c r="P7" s="91">
        <v>16</v>
      </c>
      <c r="Q7" s="91">
        <v>17</v>
      </c>
      <c r="R7" s="91">
        <v>18</v>
      </c>
    </row>
    <row r="8" ht="21" customHeight="1" spans="1:18">
      <c r="A8" s="17"/>
      <c r="B8" s="92"/>
      <c r="C8" s="92"/>
      <c r="D8" s="93"/>
      <c r="E8" s="93"/>
      <c r="F8" s="93"/>
      <c r="G8" s="93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ht="21" customHeight="1" spans="1:18">
      <c r="A9" s="17"/>
      <c r="B9" s="17"/>
      <c r="C9" s="17"/>
      <c r="D9" s="17"/>
      <c r="E9" s="17"/>
      <c r="F9" s="17"/>
      <c r="G9" s="17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ht="21" customHeight="1" spans="1:18">
      <c r="A10" s="94" t="s">
        <v>488</v>
      </c>
      <c r="B10" s="95"/>
      <c r="C10" s="96"/>
      <c r="D10" s="93"/>
      <c r="E10" s="93"/>
      <c r="F10" s="93"/>
      <c r="G10" s="93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customHeight="1" spans="1:1">
      <c r="A11" t="s">
        <v>489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A16" sqref="A16"/>
    </sheetView>
  </sheetViews>
  <sheetFormatPr defaultColWidth="9.14166666666667" defaultRowHeight="14.25" customHeight="1"/>
  <cols>
    <col min="1" max="1" width="37.7083333333333" customWidth="1"/>
    <col min="2" max="4" width="13.425" customWidth="1"/>
    <col min="5" max="5" width="10.2833333333333" customWidth="1"/>
    <col min="7" max="14" width="10.2833333333333" customWidth="1"/>
  </cols>
  <sheetData>
    <row r="1" ht="13.5" customHeight="1" spans="4:14">
      <c r="D1" s="58"/>
      <c r="F1" s="59"/>
      <c r="N1" s="73" t="s">
        <v>490</v>
      </c>
    </row>
    <row r="2" ht="35.25" customHeight="1" spans="1:14">
      <c r="A2" s="60" t="s">
        <v>491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24" customHeight="1" spans="1:13">
      <c r="A3" s="62" t="str">
        <f>"单位名称："&amp;"罗平县妇女联合会"</f>
        <v>单位名称：罗平县妇女联合会</v>
      </c>
      <c r="B3" s="63"/>
      <c r="C3" s="63"/>
      <c r="D3" s="64"/>
      <c r="E3" s="63"/>
      <c r="F3" s="65"/>
      <c r="G3" s="63"/>
      <c r="H3" s="63"/>
      <c r="I3" s="63"/>
      <c r="J3" s="63"/>
      <c r="K3" s="26"/>
      <c r="L3" s="26"/>
      <c r="M3" s="304" t="s">
        <v>2</v>
      </c>
    </row>
    <row r="4" ht="19.5" customHeight="1" spans="1:17">
      <c r="A4" s="10" t="s">
        <v>492</v>
      </c>
      <c r="B4" s="10" t="s">
        <v>356</v>
      </c>
      <c r="C4" s="10"/>
      <c r="D4" s="10"/>
      <c r="E4" s="66" t="s">
        <v>493</v>
      </c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80"/>
    </row>
    <row r="5" ht="40.5" customHeight="1" spans="1:17">
      <c r="A5" s="10"/>
      <c r="B5" s="10" t="s">
        <v>29</v>
      </c>
      <c r="C5" s="9" t="s">
        <v>32</v>
      </c>
      <c r="D5" s="68" t="s">
        <v>494</v>
      </c>
      <c r="E5" s="69" t="s">
        <v>495</v>
      </c>
      <c r="F5" s="69" t="s">
        <v>496</v>
      </c>
      <c r="G5" s="69" t="s">
        <v>497</v>
      </c>
      <c r="H5" s="69" t="s">
        <v>498</v>
      </c>
      <c r="I5" s="69" t="s">
        <v>499</v>
      </c>
      <c r="J5" s="69" t="s">
        <v>500</v>
      </c>
      <c r="K5" s="69" t="s">
        <v>501</v>
      </c>
      <c r="L5" s="75" t="s">
        <v>502</v>
      </c>
      <c r="M5" s="75" t="s">
        <v>503</v>
      </c>
      <c r="N5" s="69" t="s">
        <v>504</v>
      </c>
      <c r="O5" s="75" t="s">
        <v>505</v>
      </c>
      <c r="P5" s="69" t="s">
        <v>506</v>
      </c>
      <c r="Q5" s="69" t="s">
        <v>507</v>
      </c>
    </row>
    <row r="6" ht="19.5" customHeight="1" spans="1:17">
      <c r="A6" s="70">
        <v>1</v>
      </c>
      <c r="B6" s="70">
        <v>2</v>
      </c>
      <c r="C6" s="70">
        <v>3</v>
      </c>
      <c r="D6" s="10">
        <v>4</v>
      </c>
      <c r="E6" s="55">
        <v>5</v>
      </c>
      <c r="F6" s="70">
        <v>6</v>
      </c>
      <c r="G6" s="55">
        <v>7</v>
      </c>
      <c r="H6" s="71">
        <v>8</v>
      </c>
      <c r="I6" s="55">
        <v>9</v>
      </c>
      <c r="J6" s="55">
        <v>10</v>
      </c>
      <c r="K6" s="55">
        <v>11</v>
      </c>
      <c r="L6" s="71">
        <v>12</v>
      </c>
      <c r="M6" s="55">
        <v>13</v>
      </c>
      <c r="N6" s="76">
        <v>14</v>
      </c>
      <c r="O6" s="77">
        <v>15</v>
      </c>
      <c r="P6" s="77">
        <v>16</v>
      </c>
      <c r="Q6" s="77">
        <v>17</v>
      </c>
    </row>
    <row r="7" ht="18.75" customHeight="1" spans="1:17">
      <c r="A7" s="72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78"/>
      <c r="O7" s="79"/>
      <c r="P7" s="79"/>
      <c r="Q7" s="79"/>
    </row>
    <row r="8" ht="18.75" customHeight="1" spans="1:17">
      <c r="A8" s="72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78"/>
      <c r="O8" s="79"/>
      <c r="P8" s="79"/>
      <c r="Q8" s="79"/>
    </row>
    <row r="9" customHeight="1" spans="1:1">
      <c r="A9" t="s">
        <v>508</v>
      </c>
    </row>
  </sheetData>
  <mergeCells count="6">
    <mergeCell ref="A2:N2"/>
    <mergeCell ref="A3:J3"/>
    <mergeCell ref="M3:N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17" sqref="A17"/>
    </sheetView>
  </sheetViews>
  <sheetFormatPr defaultColWidth="9.14166666666667" defaultRowHeight="12" customHeight="1" outlineLevelRow="7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57" t="s">
        <v>509</v>
      </c>
    </row>
    <row r="2" ht="28.5" customHeight="1" spans="1:10">
      <c r="A2" s="53" t="s">
        <v>510</v>
      </c>
      <c r="B2" s="3"/>
      <c r="C2" s="3"/>
      <c r="D2" s="3"/>
      <c r="E2" s="3"/>
      <c r="F2" s="54"/>
      <c r="G2" s="3"/>
      <c r="H2" s="54"/>
      <c r="I2" s="54"/>
      <c r="J2" s="3"/>
    </row>
    <row r="3" ht="17.25" customHeight="1" spans="1:1">
      <c r="A3" s="4" t="str">
        <f>"单位名称："&amp;"罗平县妇女联合会"</f>
        <v>单位名称：罗平县妇女联合会</v>
      </c>
    </row>
    <row r="4" ht="44.25" customHeight="1" spans="1:10">
      <c r="A4" s="50" t="s">
        <v>427</v>
      </c>
      <c r="B4" s="50" t="s">
        <v>428</v>
      </c>
      <c r="C4" s="50" t="s">
        <v>429</v>
      </c>
      <c r="D4" s="50" t="s">
        <v>430</v>
      </c>
      <c r="E4" s="50" t="s">
        <v>431</v>
      </c>
      <c r="F4" s="55" t="s">
        <v>432</v>
      </c>
      <c r="G4" s="50" t="s">
        <v>433</v>
      </c>
      <c r="H4" s="55" t="s">
        <v>434</v>
      </c>
      <c r="I4" s="55" t="s">
        <v>435</v>
      </c>
      <c r="J4" s="50" t="s">
        <v>436</v>
      </c>
    </row>
    <row r="5" ht="14.25" customHeight="1" spans="1:10">
      <c r="A5" s="50">
        <v>1</v>
      </c>
      <c r="B5" s="55">
        <v>2</v>
      </c>
      <c r="C5" s="56">
        <v>3</v>
      </c>
      <c r="D5" s="56">
        <v>4</v>
      </c>
      <c r="E5" s="56">
        <v>5</v>
      </c>
      <c r="F5" s="56">
        <v>6</v>
      </c>
      <c r="G5" s="55">
        <v>7</v>
      </c>
      <c r="H5" s="56">
        <v>8</v>
      </c>
      <c r="I5" s="55">
        <v>9</v>
      </c>
      <c r="J5" s="55">
        <v>10</v>
      </c>
    </row>
    <row r="6" ht="27.75" customHeight="1" spans="1:10">
      <c r="A6" s="17"/>
      <c r="B6" s="18"/>
      <c r="C6" s="18"/>
      <c r="D6" s="18"/>
      <c r="E6" s="18"/>
      <c r="F6" s="18"/>
      <c r="G6" s="18"/>
      <c r="H6" s="18"/>
      <c r="I6" s="18"/>
      <c r="J6" s="18"/>
    </row>
    <row r="7" ht="26.25" customHeight="1" spans="1:10">
      <c r="A7" s="17"/>
      <c r="B7" s="17"/>
      <c r="C7" s="17"/>
      <c r="D7" s="17"/>
      <c r="E7" s="17"/>
      <c r="F7" s="17"/>
      <c r="G7" s="17"/>
      <c r="H7" s="17"/>
      <c r="I7" s="17"/>
      <c r="J7" s="17"/>
    </row>
    <row r="8" ht="20" customHeight="1" spans="1:1">
      <c r="A8" t="s">
        <v>508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A17" sqref="A17"/>
    </sheetView>
  </sheetViews>
  <sheetFormatPr defaultColWidth="9.14166666666667" defaultRowHeight="12" customHeight="1" outlineLevelCol="7"/>
  <cols>
    <col min="1" max="1" width="22.7083333333333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4" t="s">
        <v>511</v>
      </c>
    </row>
    <row r="2" ht="28.5" customHeight="1" spans="1:8">
      <c r="A2" s="45" t="s">
        <v>512</v>
      </c>
      <c r="B2" s="24"/>
      <c r="C2" s="24"/>
      <c r="D2" s="24"/>
      <c r="E2" s="24"/>
      <c r="F2" s="24"/>
      <c r="G2" s="24"/>
      <c r="H2" s="24"/>
    </row>
    <row r="3" ht="13.5" customHeight="1" spans="1:2">
      <c r="A3" s="46" t="str">
        <f>"单位名称："&amp;"罗平县妇女联合会"</f>
        <v>单位名称：罗平县妇女联合会</v>
      </c>
      <c r="B3" s="25"/>
    </row>
    <row r="4" ht="18" customHeight="1" spans="1:8">
      <c r="A4" s="28" t="s">
        <v>459</v>
      </c>
      <c r="B4" s="28" t="s">
        <v>513</v>
      </c>
      <c r="C4" s="28" t="s">
        <v>514</v>
      </c>
      <c r="D4" s="28" t="s">
        <v>515</v>
      </c>
      <c r="E4" s="28" t="s">
        <v>516</v>
      </c>
      <c r="F4" s="47" t="s">
        <v>517</v>
      </c>
      <c r="G4" s="48"/>
      <c r="H4" s="49"/>
    </row>
    <row r="5" ht="18" customHeight="1" spans="1:8">
      <c r="A5" s="34"/>
      <c r="B5" s="34"/>
      <c r="C5" s="34"/>
      <c r="D5" s="34"/>
      <c r="E5" s="34"/>
      <c r="F5" s="50" t="s">
        <v>471</v>
      </c>
      <c r="G5" s="50" t="s">
        <v>518</v>
      </c>
      <c r="H5" s="50" t="s">
        <v>519</v>
      </c>
    </row>
    <row r="6" ht="21" customHeight="1" spans="1:8">
      <c r="A6" s="50">
        <v>1</v>
      </c>
      <c r="B6" s="50">
        <v>2</v>
      </c>
      <c r="C6" s="50">
        <v>3</v>
      </c>
      <c r="D6" s="50">
        <v>4</v>
      </c>
      <c r="E6" s="50">
        <v>5</v>
      </c>
      <c r="F6" s="50">
        <v>6</v>
      </c>
      <c r="G6" s="50">
        <v>7</v>
      </c>
      <c r="H6" s="50">
        <v>8</v>
      </c>
    </row>
    <row r="7" ht="33" customHeight="1" spans="1:8">
      <c r="A7" s="17"/>
      <c r="B7" s="17"/>
      <c r="C7" s="17"/>
      <c r="D7" s="17"/>
      <c r="E7" s="17"/>
      <c r="F7" s="17"/>
      <c r="G7" s="19"/>
      <c r="H7" s="19"/>
    </row>
    <row r="8" ht="24" customHeight="1" spans="1:8">
      <c r="A8" s="51" t="s">
        <v>29</v>
      </c>
      <c r="B8" s="52"/>
      <c r="C8" s="52"/>
      <c r="D8" s="52"/>
      <c r="E8" s="52"/>
      <c r="F8" s="17"/>
      <c r="G8" s="19"/>
      <c r="H8" s="19"/>
    </row>
    <row r="9" ht="19" customHeight="1" spans="1:1">
      <c r="A9" t="s">
        <v>520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21" sqref="B21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23"/>
      <c r="E1" s="23"/>
      <c r="F1" s="23"/>
      <c r="G1" s="23"/>
      <c r="K1" s="40" t="s">
        <v>521</v>
      </c>
    </row>
    <row r="2" ht="27.75" customHeight="1" spans="1:11">
      <c r="A2" s="24" t="s">
        <v>522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3.5" customHeight="1" spans="1:11">
      <c r="A3" s="4" t="str">
        <f>"单位名称："&amp;"罗平县妇女联合会"</f>
        <v>单位名称：罗平县妇女联合会</v>
      </c>
      <c r="B3" s="25"/>
      <c r="C3" s="25"/>
      <c r="D3" s="25"/>
      <c r="E3" s="25"/>
      <c r="F3" s="25"/>
      <c r="G3" s="25"/>
      <c r="H3" s="26"/>
      <c r="I3" s="26"/>
      <c r="J3" s="26"/>
      <c r="K3" s="305" t="s">
        <v>2</v>
      </c>
    </row>
    <row r="4" ht="21.75" customHeight="1" spans="1:11">
      <c r="A4" s="27" t="s">
        <v>417</v>
      </c>
      <c r="B4" s="27" t="s">
        <v>351</v>
      </c>
      <c r="C4" s="27" t="s">
        <v>349</v>
      </c>
      <c r="D4" s="28" t="s">
        <v>352</v>
      </c>
      <c r="E4" s="28" t="s">
        <v>353</v>
      </c>
      <c r="F4" s="28" t="s">
        <v>418</v>
      </c>
      <c r="G4" s="28" t="s">
        <v>419</v>
      </c>
      <c r="H4" s="29" t="s">
        <v>29</v>
      </c>
      <c r="I4" s="41" t="s">
        <v>523</v>
      </c>
      <c r="J4" s="42"/>
      <c r="K4" s="43"/>
    </row>
    <row r="5" ht="21.75" customHeight="1" spans="1:11">
      <c r="A5" s="30"/>
      <c r="B5" s="30"/>
      <c r="C5" s="30"/>
      <c r="D5" s="31"/>
      <c r="E5" s="31"/>
      <c r="F5" s="31"/>
      <c r="G5" s="31"/>
      <c r="H5" s="32"/>
      <c r="I5" s="28" t="s">
        <v>32</v>
      </c>
      <c r="J5" s="28" t="s">
        <v>33</v>
      </c>
      <c r="K5" s="28" t="s">
        <v>34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31</v>
      </c>
      <c r="J6" s="34"/>
      <c r="K6" s="34"/>
    </row>
    <row r="7" ht="15" customHeight="1" spans="1:11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6">
        <v>10</v>
      </c>
      <c r="K7" s="16">
        <v>11</v>
      </c>
    </row>
    <row r="8" ht="18.75" customHeight="1" spans="1:11">
      <c r="A8" s="36"/>
      <c r="B8" s="17"/>
      <c r="C8" s="36"/>
      <c r="D8" s="36"/>
      <c r="E8" s="36"/>
      <c r="F8" s="36"/>
      <c r="G8" s="36"/>
      <c r="H8" s="19"/>
      <c r="I8" s="19"/>
      <c r="J8" s="19"/>
      <c r="K8" s="19"/>
    </row>
    <row r="9" ht="18.75" customHeight="1" spans="1:11">
      <c r="A9" s="17"/>
      <c r="B9" s="17"/>
      <c r="C9" s="17"/>
      <c r="D9" s="17"/>
      <c r="E9" s="17"/>
      <c r="F9" s="17"/>
      <c r="G9" s="17"/>
      <c r="H9" s="19"/>
      <c r="I9" s="19"/>
      <c r="J9" s="19"/>
      <c r="K9" s="19"/>
    </row>
    <row r="10" ht="18.75" customHeight="1" spans="1:11">
      <c r="A10" s="37" t="s">
        <v>90</v>
      </c>
      <c r="B10" s="38"/>
      <c r="C10" s="38"/>
      <c r="D10" s="38"/>
      <c r="E10" s="38"/>
      <c r="F10" s="38"/>
      <c r="G10" s="39"/>
      <c r="H10" s="19"/>
      <c r="I10" s="19"/>
      <c r="J10" s="19"/>
      <c r="K10" s="19"/>
    </row>
    <row r="11" customHeight="1" spans="1:1">
      <c r="A11" t="s">
        <v>524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workbookViewId="0">
      <selection activeCell="A1" sqref="A1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083333333333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82"/>
      <c r="O1" s="82"/>
      <c r="P1" s="82"/>
      <c r="Q1" s="82"/>
      <c r="R1" s="82"/>
      <c r="S1" s="106" t="s">
        <v>24</v>
      </c>
      <c r="T1" s="40" t="s">
        <v>24</v>
      </c>
    </row>
    <row r="2" ht="36" customHeight="1" spans="1:20">
      <c r="A2" s="260" t="s">
        <v>25</v>
      </c>
      <c r="B2" s="24"/>
      <c r="C2" s="24"/>
      <c r="D2" s="24"/>
      <c r="E2" s="24"/>
      <c r="F2" s="24"/>
      <c r="G2" s="24"/>
      <c r="H2" s="24"/>
      <c r="I2" s="84"/>
      <c r="J2" s="24"/>
      <c r="K2" s="24"/>
      <c r="L2" s="24"/>
      <c r="M2" s="24"/>
      <c r="N2" s="24"/>
      <c r="O2" s="84"/>
      <c r="P2" s="84"/>
      <c r="Q2" s="84"/>
      <c r="R2" s="84"/>
      <c r="S2" s="24"/>
      <c r="T2" s="84"/>
    </row>
    <row r="3" ht="20.25" customHeight="1" spans="1:20">
      <c r="A3" s="46" t="str">
        <f>"单位名称："&amp;"罗平县妇女联合会"</f>
        <v>单位名称：罗平县妇女联合会</v>
      </c>
      <c r="B3" s="26"/>
      <c r="C3" s="26"/>
      <c r="D3" s="26"/>
      <c r="E3" s="26"/>
      <c r="F3" s="26"/>
      <c r="G3" s="26"/>
      <c r="H3" s="26"/>
      <c r="I3" s="65"/>
      <c r="J3" s="26"/>
      <c r="K3" s="26"/>
      <c r="L3" s="26"/>
      <c r="M3" s="26"/>
      <c r="N3" s="26"/>
      <c r="O3" s="65"/>
      <c r="P3" s="65"/>
      <c r="Q3" s="65"/>
      <c r="R3" s="65"/>
      <c r="S3" s="298" t="s">
        <v>2</v>
      </c>
      <c r="T3" s="282" t="s">
        <v>26</v>
      </c>
    </row>
    <row r="4" ht="18.75" customHeight="1" spans="1:20">
      <c r="A4" s="261" t="s">
        <v>27</v>
      </c>
      <c r="B4" s="262" t="s">
        <v>28</v>
      </c>
      <c r="C4" s="262" t="s">
        <v>29</v>
      </c>
      <c r="D4" s="263" t="s">
        <v>30</v>
      </c>
      <c r="E4" s="264"/>
      <c r="F4" s="264"/>
      <c r="G4" s="264"/>
      <c r="H4" s="264"/>
      <c r="I4" s="274"/>
      <c r="J4" s="264"/>
      <c r="K4" s="264"/>
      <c r="L4" s="264"/>
      <c r="M4" s="264"/>
      <c r="N4" s="275"/>
      <c r="O4" s="263" t="s">
        <v>20</v>
      </c>
      <c r="P4" s="263"/>
      <c r="Q4" s="263"/>
      <c r="R4" s="263"/>
      <c r="S4" s="264"/>
      <c r="T4" s="283"/>
    </row>
    <row r="5" ht="24.75" customHeight="1" spans="1:20">
      <c r="A5" s="265"/>
      <c r="B5" s="266"/>
      <c r="C5" s="266"/>
      <c r="D5" s="266" t="s">
        <v>31</v>
      </c>
      <c r="E5" s="266" t="s">
        <v>32</v>
      </c>
      <c r="F5" s="266" t="s">
        <v>33</v>
      </c>
      <c r="G5" s="266" t="s">
        <v>34</v>
      </c>
      <c r="H5" s="266" t="s">
        <v>35</v>
      </c>
      <c r="I5" s="276" t="s">
        <v>36</v>
      </c>
      <c r="J5" s="277"/>
      <c r="K5" s="277"/>
      <c r="L5" s="277"/>
      <c r="M5" s="277"/>
      <c r="N5" s="278"/>
      <c r="O5" s="279" t="s">
        <v>31</v>
      </c>
      <c r="P5" s="279" t="s">
        <v>32</v>
      </c>
      <c r="Q5" s="261" t="s">
        <v>33</v>
      </c>
      <c r="R5" s="262" t="s">
        <v>34</v>
      </c>
      <c r="S5" s="284" t="s">
        <v>35</v>
      </c>
      <c r="T5" s="262" t="s">
        <v>36</v>
      </c>
    </row>
    <row r="6" ht="24.75" customHeight="1" spans="1:20">
      <c r="A6" s="267"/>
      <c r="B6" s="268"/>
      <c r="C6" s="268"/>
      <c r="D6" s="268"/>
      <c r="E6" s="268"/>
      <c r="F6" s="268"/>
      <c r="G6" s="268"/>
      <c r="H6" s="268"/>
      <c r="I6" s="16" t="s">
        <v>31</v>
      </c>
      <c r="J6" s="280" t="s">
        <v>37</v>
      </c>
      <c r="K6" s="280" t="s">
        <v>38</v>
      </c>
      <c r="L6" s="280" t="s">
        <v>39</v>
      </c>
      <c r="M6" s="280" t="s">
        <v>40</v>
      </c>
      <c r="N6" s="280" t="s">
        <v>41</v>
      </c>
      <c r="O6" s="281"/>
      <c r="P6" s="281"/>
      <c r="Q6" s="285"/>
      <c r="R6" s="281"/>
      <c r="S6" s="268"/>
      <c r="T6" s="268"/>
    </row>
    <row r="7" ht="16.5" customHeight="1" spans="1:20">
      <c r="A7" s="269">
        <v>1</v>
      </c>
      <c r="B7" s="15">
        <v>2</v>
      </c>
      <c r="C7" s="15">
        <v>3</v>
      </c>
      <c r="D7" s="15">
        <v>4</v>
      </c>
      <c r="E7" s="270">
        <v>5</v>
      </c>
      <c r="F7" s="271">
        <v>6</v>
      </c>
      <c r="G7" s="271">
        <v>7</v>
      </c>
      <c r="H7" s="270">
        <v>8</v>
      </c>
      <c r="I7" s="270">
        <v>9</v>
      </c>
      <c r="J7" s="271">
        <v>10</v>
      </c>
      <c r="K7" s="271">
        <v>11</v>
      </c>
      <c r="L7" s="270">
        <v>12</v>
      </c>
      <c r="M7" s="270">
        <v>13</v>
      </c>
      <c r="N7" s="271">
        <v>14</v>
      </c>
      <c r="O7" s="271">
        <v>15</v>
      </c>
      <c r="P7" s="270">
        <v>16</v>
      </c>
      <c r="Q7" s="286">
        <v>17</v>
      </c>
      <c r="R7" s="287">
        <v>18</v>
      </c>
      <c r="S7" s="287">
        <v>19</v>
      </c>
      <c r="T7" s="287">
        <v>20</v>
      </c>
    </row>
    <row r="8" ht="16.5" customHeight="1" spans="1:20">
      <c r="A8" s="17" t="s">
        <v>42</v>
      </c>
      <c r="B8" s="17" t="s">
        <v>43</v>
      </c>
      <c r="C8" s="19">
        <v>105.629063</v>
      </c>
      <c r="D8" s="19">
        <v>105.629063</v>
      </c>
      <c r="E8" s="19">
        <v>105.629063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16.5" customHeight="1" outlineLevel="1" spans="1:20">
      <c r="A9" s="112" t="s">
        <v>44</v>
      </c>
      <c r="B9" s="112" t="s">
        <v>43</v>
      </c>
      <c r="C9" s="19">
        <v>105.629063</v>
      </c>
      <c r="D9" s="19">
        <v>105.629063</v>
      </c>
      <c r="E9" s="19">
        <v>105.629063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7"/>
      <c r="T9" s="17"/>
    </row>
    <row r="10" ht="12.75" customHeight="1" spans="1:20">
      <c r="A10" s="272" t="s">
        <v>29</v>
      </c>
      <c r="B10" s="273"/>
      <c r="C10" s="19">
        <v>105.629063</v>
      </c>
      <c r="D10" s="19">
        <v>105.629063</v>
      </c>
      <c r="E10" s="19">
        <v>105.629063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workbookViewId="0">
      <selection activeCell="A26" sqref="A26"/>
    </sheetView>
  </sheetViews>
  <sheetFormatPr defaultColWidth="9.14166666666667" defaultRowHeight="14.25" customHeight="1" outlineLevelCol="6"/>
  <cols>
    <col min="1" max="1" width="27.425" customWidth="1"/>
    <col min="2" max="2" width="30.7083333333333" customWidth="1"/>
    <col min="3" max="3" width="27.4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525</v>
      </c>
    </row>
    <row r="2" ht="27.75" customHeight="1" spans="1:7">
      <c r="A2" s="3" t="s">
        <v>526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"单位名称："&amp;"罗平县妇女联合会"</f>
        <v>单位名称：罗平县妇女联合会</v>
      </c>
      <c r="B3" s="5"/>
      <c r="C3" s="5"/>
      <c r="D3" s="5"/>
      <c r="E3" s="6"/>
      <c r="F3" s="6"/>
      <c r="G3" s="305" t="s">
        <v>2</v>
      </c>
    </row>
    <row r="4" ht="21.75" customHeight="1" spans="1:7">
      <c r="A4" s="8" t="s">
        <v>349</v>
      </c>
      <c r="B4" s="8" t="s">
        <v>417</v>
      </c>
      <c r="C4" s="8" t="s">
        <v>351</v>
      </c>
      <c r="D4" s="9" t="s">
        <v>527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1" t="s">
        <v>528</v>
      </c>
      <c r="F5" s="12" t="s">
        <v>529</v>
      </c>
      <c r="G5" s="12" t="s">
        <v>530</v>
      </c>
    </row>
    <row r="6" ht="40.5" customHeight="1" spans="1:7">
      <c r="A6" s="8"/>
      <c r="B6" s="8"/>
      <c r="C6" s="8"/>
      <c r="D6" s="9"/>
      <c r="E6" s="13"/>
      <c r="F6" s="14"/>
      <c r="G6" s="14"/>
    </row>
    <row r="7" ht="15.75" customHeight="1" spans="1:7">
      <c r="A7" s="15">
        <v>1</v>
      </c>
      <c r="B7" s="15">
        <v>2</v>
      </c>
      <c r="C7" s="15">
        <v>3</v>
      </c>
      <c r="D7" s="15">
        <v>4</v>
      </c>
      <c r="E7" s="15">
        <v>8</v>
      </c>
      <c r="F7" s="15">
        <v>9</v>
      </c>
      <c r="G7" s="16">
        <v>10</v>
      </c>
    </row>
    <row r="8" ht="26.25" customHeight="1" spans="1:7">
      <c r="A8" s="17" t="s">
        <v>43</v>
      </c>
      <c r="B8" s="18"/>
      <c r="C8" s="18"/>
      <c r="D8" s="18"/>
      <c r="E8" s="19">
        <v>5</v>
      </c>
      <c r="F8" s="19"/>
      <c r="G8" s="19"/>
    </row>
    <row r="9" ht="24.75" customHeight="1" spans="1:7">
      <c r="A9" s="18"/>
      <c r="B9" s="17" t="s">
        <v>531</v>
      </c>
      <c r="C9" s="17" t="s">
        <v>422</v>
      </c>
      <c r="D9" s="17" t="s">
        <v>532</v>
      </c>
      <c r="E9" s="19">
        <v>5</v>
      </c>
      <c r="F9" s="19"/>
      <c r="G9" s="19"/>
    </row>
    <row r="10" ht="18.75" customHeight="1" spans="1:7">
      <c r="A10" s="20" t="s">
        <v>29</v>
      </c>
      <c r="B10" s="21" t="s">
        <v>97</v>
      </c>
      <c r="C10" s="21"/>
      <c r="D10" s="22"/>
      <c r="E10" s="19">
        <v>5</v>
      </c>
      <c r="F10" s="19"/>
      <c r="G10" s="19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3"/>
  <sheetViews>
    <sheetView showZeros="0" workbookViewId="0">
      <selection activeCell="C13" sqref="C13"/>
    </sheetView>
  </sheetViews>
  <sheetFormatPr defaultColWidth="9.14166666666667" defaultRowHeight="14.25" customHeight="1"/>
  <cols>
    <col min="1" max="1" width="30.425" customWidth="1"/>
    <col min="2" max="2" width="37.7083333333333" customWidth="1"/>
    <col min="3" max="3" width="18.8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833333333333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44" t="s">
        <v>45</v>
      </c>
    </row>
    <row r="2" ht="28.5" customHeight="1" spans="1:17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41" t="str">
        <f>"单位名称："&amp;"罗平县妇女联合会"</f>
        <v>单位名称：罗平县妇女联合会</v>
      </c>
      <c r="B3" s="242"/>
      <c r="C3" s="63"/>
      <c r="D3" s="6"/>
      <c r="E3" s="63"/>
      <c r="F3" s="6"/>
      <c r="G3" s="63"/>
      <c r="H3" s="6"/>
      <c r="I3" s="6"/>
      <c r="J3" s="6"/>
      <c r="K3" s="63"/>
      <c r="L3" s="6"/>
      <c r="M3" s="63"/>
      <c r="N3" s="63"/>
      <c r="O3" s="6"/>
      <c r="P3" s="6"/>
      <c r="Q3" s="299" t="s">
        <v>2</v>
      </c>
    </row>
    <row r="4" ht="17.25" customHeight="1" spans="1:17">
      <c r="A4" s="243" t="s">
        <v>47</v>
      </c>
      <c r="B4" s="244" t="s">
        <v>48</v>
      </c>
      <c r="C4" s="245" t="s">
        <v>29</v>
      </c>
      <c r="D4" s="246" t="s">
        <v>49</v>
      </c>
      <c r="E4" s="10"/>
      <c r="F4" s="246" t="s">
        <v>50</v>
      </c>
      <c r="G4" s="10"/>
      <c r="H4" s="247" t="s">
        <v>32</v>
      </c>
      <c r="I4" s="253" t="s">
        <v>33</v>
      </c>
      <c r="J4" s="244" t="s">
        <v>51</v>
      </c>
      <c r="K4" s="254" t="s">
        <v>34</v>
      </c>
      <c r="L4" s="246" t="s">
        <v>36</v>
      </c>
      <c r="M4" s="255"/>
      <c r="N4" s="255"/>
      <c r="O4" s="255"/>
      <c r="P4" s="255"/>
      <c r="Q4" s="259"/>
    </row>
    <row r="5" ht="26.25" customHeight="1" spans="1:17">
      <c r="A5" s="10"/>
      <c r="B5" s="248"/>
      <c r="C5" s="248"/>
      <c r="D5" s="248" t="s">
        <v>29</v>
      </c>
      <c r="E5" s="248" t="s">
        <v>52</v>
      </c>
      <c r="F5" s="248" t="s">
        <v>29</v>
      </c>
      <c r="G5" s="249" t="s">
        <v>52</v>
      </c>
      <c r="H5" s="248"/>
      <c r="I5" s="248"/>
      <c r="J5" s="248"/>
      <c r="K5" s="249"/>
      <c r="L5" s="248" t="s">
        <v>31</v>
      </c>
      <c r="M5" s="256" t="s">
        <v>53</v>
      </c>
      <c r="N5" s="256" t="s">
        <v>54</v>
      </c>
      <c r="O5" s="256" t="s">
        <v>55</v>
      </c>
      <c r="P5" s="256" t="s">
        <v>56</v>
      </c>
      <c r="Q5" s="256" t="s">
        <v>57</v>
      </c>
    </row>
    <row r="6" ht="16.5" customHeight="1" spans="1:17">
      <c r="A6" s="10">
        <v>1</v>
      </c>
      <c r="B6" s="248">
        <v>2</v>
      </c>
      <c r="C6" s="248">
        <v>3</v>
      </c>
      <c r="D6" s="248">
        <v>4</v>
      </c>
      <c r="E6" s="250">
        <v>5</v>
      </c>
      <c r="F6" s="251">
        <v>6</v>
      </c>
      <c r="G6" s="250">
        <v>7</v>
      </c>
      <c r="H6" s="251">
        <v>8</v>
      </c>
      <c r="I6" s="250">
        <v>9</v>
      </c>
      <c r="J6" s="250">
        <v>10</v>
      </c>
      <c r="K6" s="250">
        <v>11</v>
      </c>
      <c r="L6" s="250">
        <v>12</v>
      </c>
      <c r="M6" s="257">
        <v>13</v>
      </c>
      <c r="N6" s="258">
        <v>14</v>
      </c>
      <c r="O6" s="258">
        <v>15</v>
      </c>
      <c r="P6" s="258">
        <v>16</v>
      </c>
      <c r="Q6" s="258">
        <v>17</v>
      </c>
    </row>
    <row r="7" ht="19.5" customHeight="1" spans="1:17">
      <c r="A7" s="17" t="s">
        <v>58</v>
      </c>
      <c r="B7" s="17" t="s">
        <v>59</v>
      </c>
      <c r="C7" s="19">
        <v>72.355722</v>
      </c>
      <c r="D7" s="19">
        <v>67.355722</v>
      </c>
      <c r="E7" s="19">
        <v>67.355722</v>
      </c>
      <c r="F7" s="19">
        <v>5</v>
      </c>
      <c r="G7" s="19">
        <v>5</v>
      </c>
      <c r="H7" s="19">
        <v>72.355722</v>
      </c>
      <c r="I7" s="19"/>
      <c r="J7" s="19"/>
      <c r="K7" s="19"/>
      <c r="L7" s="19"/>
      <c r="M7" s="19"/>
      <c r="N7" s="19"/>
      <c r="O7" s="19"/>
      <c r="P7" s="19"/>
      <c r="Q7" s="19"/>
    </row>
    <row r="8" ht="19.5" customHeight="1" spans="1:17">
      <c r="A8" s="112" t="s">
        <v>60</v>
      </c>
      <c r="B8" s="112" t="s">
        <v>61</v>
      </c>
      <c r="C8" s="19">
        <v>72.355722</v>
      </c>
      <c r="D8" s="19">
        <v>67.355722</v>
      </c>
      <c r="E8" s="19">
        <v>67.355722</v>
      </c>
      <c r="F8" s="19">
        <v>5</v>
      </c>
      <c r="G8" s="19">
        <v>5</v>
      </c>
      <c r="H8" s="19">
        <v>72.355722</v>
      </c>
      <c r="I8" s="19"/>
      <c r="J8" s="19"/>
      <c r="K8" s="19"/>
      <c r="L8" s="19"/>
      <c r="M8" s="19"/>
      <c r="N8" s="19"/>
      <c r="O8" s="19"/>
      <c r="P8" s="19"/>
      <c r="Q8" s="19"/>
    </row>
    <row r="9" ht="19.5" customHeight="1" spans="1:17">
      <c r="A9" s="170" t="s">
        <v>62</v>
      </c>
      <c r="B9" s="170" t="s">
        <v>63</v>
      </c>
      <c r="C9" s="19">
        <v>67.355722</v>
      </c>
      <c r="D9" s="19">
        <v>67.355722</v>
      </c>
      <c r="E9" s="19">
        <v>67.355722</v>
      </c>
      <c r="F9" s="19"/>
      <c r="G9" s="19"/>
      <c r="H9" s="19">
        <v>67.355722</v>
      </c>
      <c r="I9" s="19"/>
      <c r="J9" s="19"/>
      <c r="K9" s="19"/>
      <c r="L9" s="19"/>
      <c r="M9" s="19"/>
      <c r="N9" s="19"/>
      <c r="O9" s="19"/>
      <c r="P9" s="19"/>
      <c r="Q9" s="19"/>
    </row>
    <row r="10" ht="19.5" customHeight="1" spans="1:17">
      <c r="A10" s="170" t="s">
        <v>64</v>
      </c>
      <c r="B10" s="170" t="s">
        <v>65</v>
      </c>
      <c r="C10" s="19">
        <v>5</v>
      </c>
      <c r="D10" s="19"/>
      <c r="E10" s="19"/>
      <c r="F10" s="19">
        <v>5</v>
      </c>
      <c r="G10" s="19">
        <v>5</v>
      </c>
      <c r="H10" s="19">
        <v>5</v>
      </c>
      <c r="I10" s="19"/>
      <c r="J10" s="19"/>
      <c r="K10" s="19"/>
      <c r="L10" s="19"/>
      <c r="M10" s="19"/>
      <c r="N10" s="19"/>
      <c r="O10" s="19"/>
      <c r="P10" s="19"/>
      <c r="Q10" s="19"/>
    </row>
    <row r="11" ht="19.5" customHeight="1" spans="1:17">
      <c r="A11" s="17" t="s">
        <v>66</v>
      </c>
      <c r="B11" s="17" t="s">
        <v>67</v>
      </c>
      <c r="C11" s="19">
        <v>25.23</v>
      </c>
      <c r="D11" s="19">
        <v>25.23</v>
      </c>
      <c r="E11" s="19">
        <v>25.23</v>
      </c>
      <c r="F11" s="19"/>
      <c r="G11" s="19"/>
      <c r="H11" s="19">
        <v>25.23</v>
      </c>
      <c r="I11" s="19"/>
      <c r="J11" s="19"/>
      <c r="K11" s="19"/>
      <c r="L11" s="19"/>
      <c r="M11" s="19"/>
      <c r="N11" s="19"/>
      <c r="O11" s="19"/>
      <c r="P11" s="19"/>
      <c r="Q11" s="19"/>
    </row>
    <row r="12" ht="19.5" customHeight="1" spans="1:17">
      <c r="A12" s="112" t="s">
        <v>68</v>
      </c>
      <c r="B12" s="112" t="s">
        <v>69</v>
      </c>
      <c r="C12" s="19">
        <v>25.23</v>
      </c>
      <c r="D12" s="19">
        <v>25.23</v>
      </c>
      <c r="E12" s="19">
        <v>25.23</v>
      </c>
      <c r="F12" s="19"/>
      <c r="G12" s="19"/>
      <c r="H12" s="19">
        <v>25.23</v>
      </c>
      <c r="I12" s="19"/>
      <c r="J12" s="19"/>
      <c r="K12" s="19"/>
      <c r="L12" s="19"/>
      <c r="M12" s="19"/>
      <c r="N12" s="19"/>
      <c r="O12" s="19"/>
      <c r="P12" s="19"/>
      <c r="Q12" s="19"/>
    </row>
    <row r="13" ht="19.5" customHeight="1" spans="1:17">
      <c r="A13" s="170" t="s">
        <v>70</v>
      </c>
      <c r="B13" s="170" t="s">
        <v>71</v>
      </c>
      <c r="C13" s="19">
        <v>13.1943</v>
      </c>
      <c r="D13" s="19">
        <v>13.1943</v>
      </c>
      <c r="E13" s="19">
        <v>13.1943</v>
      </c>
      <c r="F13" s="19"/>
      <c r="G13" s="19"/>
      <c r="H13" s="19">
        <v>13.1943</v>
      </c>
      <c r="I13" s="19"/>
      <c r="J13" s="19"/>
      <c r="K13" s="19"/>
      <c r="L13" s="19"/>
      <c r="M13" s="19"/>
      <c r="N13" s="19"/>
      <c r="O13" s="19"/>
      <c r="P13" s="19"/>
      <c r="Q13" s="19"/>
    </row>
    <row r="14" ht="19.5" customHeight="1" spans="1:17">
      <c r="A14" s="170" t="s">
        <v>72</v>
      </c>
      <c r="B14" s="170" t="s">
        <v>73</v>
      </c>
      <c r="C14" s="19">
        <v>8.028368</v>
      </c>
      <c r="D14" s="19">
        <v>8.028368</v>
      </c>
      <c r="E14" s="19">
        <v>8.028368</v>
      </c>
      <c r="F14" s="19"/>
      <c r="G14" s="19"/>
      <c r="H14" s="19">
        <v>8.028368</v>
      </c>
      <c r="I14" s="19"/>
      <c r="J14" s="19"/>
      <c r="K14" s="19"/>
      <c r="L14" s="19"/>
      <c r="M14" s="19"/>
      <c r="N14" s="19"/>
      <c r="O14" s="19"/>
      <c r="P14" s="19"/>
      <c r="Q14" s="19"/>
    </row>
    <row r="15" ht="19.5" customHeight="1" spans="1:17">
      <c r="A15" s="170" t="s">
        <v>74</v>
      </c>
      <c r="B15" s="170" t="s">
        <v>75</v>
      </c>
      <c r="C15" s="19">
        <v>4.014184</v>
      </c>
      <c r="D15" s="19">
        <v>4.014184</v>
      </c>
      <c r="E15" s="19">
        <v>4.014184</v>
      </c>
      <c r="F15" s="19"/>
      <c r="G15" s="19"/>
      <c r="H15" s="19">
        <v>4.014184</v>
      </c>
      <c r="I15" s="19"/>
      <c r="J15" s="19"/>
      <c r="K15" s="19"/>
      <c r="L15" s="19"/>
      <c r="M15" s="19"/>
      <c r="N15" s="19"/>
      <c r="O15" s="19"/>
      <c r="P15" s="19"/>
      <c r="Q15" s="19"/>
    </row>
    <row r="16" ht="19.5" customHeight="1" spans="1:17">
      <c r="A16" s="17" t="s">
        <v>76</v>
      </c>
      <c r="B16" s="17" t="s">
        <v>77</v>
      </c>
      <c r="C16" s="19">
        <v>2.235017</v>
      </c>
      <c r="D16" s="19">
        <v>2.235017</v>
      </c>
      <c r="E16" s="19">
        <v>2.235017</v>
      </c>
      <c r="F16" s="19"/>
      <c r="G16" s="19"/>
      <c r="H16" s="19">
        <v>2.235017</v>
      </c>
      <c r="I16" s="19"/>
      <c r="J16" s="19"/>
      <c r="K16" s="19"/>
      <c r="L16" s="19"/>
      <c r="M16" s="19"/>
      <c r="N16" s="19"/>
      <c r="O16" s="19"/>
      <c r="P16" s="19"/>
      <c r="Q16" s="19"/>
    </row>
    <row r="17" ht="19.5" customHeight="1" spans="1:17">
      <c r="A17" s="112" t="s">
        <v>78</v>
      </c>
      <c r="B17" s="112" t="s">
        <v>79</v>
      </c>
      <c r="C17" s="19">
        <v>2.235017</v>
      </c>
      <c r="D17" s="19">
        <v>2.235017</v>
      </c>
      <c r="E17" s="19">
        <v>2.235017</v>
      </c>
      <c r="F17" s="19"/>
      <c r="G17" s="19"/>
      <c r="H17" s="19">
        <v>2.235017</v>
      </c>
      <c r="I17" s="19"/>
      <c r="J17" s="19"/>
      <c r="K17" s="19"/>
      <c r="L17" s="19"/>
      <c r="M17" s="19"/>
      <c r="N17" s="19"/>
      <c r="O17" s="19"/>
      <c r="P17" s="19"/>
      <c r="Q17" s="19"/>
    </row>
    <row r="18" ht="19.5" customHeight="1" spans="1:17">
      <c r="A18" s="170" t="s">
        <v>80</v>
      </c>
      <c r="B18" s="170" t="s">
        <v>81</v>
      </c>
      <c r="C18" s="19">
        <v>2.186671</v>
      </c>
      <c r="D18" s="19">
        <v>2.186671</v>
      </c>
      <c r="E18" s="19">
        <v>2.186671</v>
      </c>
      <c r="F18" s="19"/>
      <c r="G18" s="19"/>
      <c r="H18" s="19">
        <v>2.186671</v>
      </c>
      <c r="I18" s="19"/>
      <c r="J18" s="19"/>
      <c r="K18" s="19"/>
      <c r="L18" s="19"/>
      <c r="M18" s="19"/>
      <c r="N18" s="19"/>
      <c r="O18" s="19"/>
      <c r="P18" s="19"/>
      <c r="Q18" s="19"/>
    </row>
    <row r="19" ht="19.5" customHeight="1" spans="1:17">
      <c r="A19" s="170" t="s">
        <v>82</v>
      </c>
      <c r="B19" s="170" t="s">
        <v>83</v>
      </c>
      <c r="C19" s="19">
        <v>0.048346</v>
      </c>
      <c r="D19" s="19">
        <v>0.048346</v>
      </c>
      <c r="E19" s="19">
        <v>0.048346</v>
      </c>
      <c r="F19" s="19"/>
      <c r="G19" s="19"/>
      <c r="H19" s="19">
        <v>0.048346</v>
      </c>
      <c r="I19" s="19"/>
      <c r="J19" s="19"/>
      <c r="K19" s="19"/>
      <c r="L19" s="19"/>
      <c r="M19" s="19"/>
      <c r="N19" s="19"/>
      <c r="O19" s="19"/>
      <c r="P19" s="19"/>
      <c r="Q19" s="19"/>
    </row>
    <row r="20" ht="19.5" customHeight="1" spans="1:17">
      <c r="A20" s="17" t="s">
        <v>84</v>
      </c>
      <c r="B20" s="17" t="s">
        <v>85</v>
      </c>
      <c r="C20" s="19">
        <v>5.801472</v>
      </c>
      <c r="D20" s="19">
        <v>5.801472</v>
      </c>
      <c r="E20" s="19">
        <v>5.801472</v>
      </c>
      <c r="F20" s="19"/>
      <c r="G20" s="19"/>
      <c r="H20" s="19">
        <v>5.801472</v>
      </c>
      <c r="I20" s="19"/>
      <c r="J20" s="19"/>
      <c r="K20" s="19"/>
      <c r="L20" s="19"/>
      <c r="M20" s="19"/>
      <c r="N20" s="19"/>
      <c r="O20" s="19"/>
      <c r="P20" s="19"/>
      <c r="Q20" s="19"/>
    </row>
    <row r="21" ht="19.5" customHeight="1" spans="1:17">
      <c r="A21" s="112" t="s">
        <v>86</v>
      </c>
      <c r="B21" s="112" t="s">
        <v>87</v>
      </c>
      <c r="C21" s="19">
        <v>5.801472</v>
      </c>
      <c r="D21" s="19">
        <v>5.801472</v>
      </c>
      <c r="E21" s="19">
        <v>5.801472</v>
      </c>
      <c r="F21" s="19"/>
      <c r="G21" s="19"/>
      <c r="H21" s="19">
        <v>5.801472</v>
      </c>
      <c r="I21" s="19"/>
      <c r="J21" s="19"/>
      <c r="K21" s="19"/>
      <c r="L21" s="19"/>
      <c r="M21" s="19"/>
      <c r="N21" s="19"/>
      <c r="O21" s="19"/>
      <c r="P21" s="19"/>
      <c r="Q21" s="19"/>
    </row>
    <row r="22" ht="19.5" customHeight="1" spans="1:17">
      <c r="A22" s="170" t="s">
        <v>88</v>
      </c>
      <c r="B22" s="170" t="s">
        <v>89</v>
      </c>
      <c r="C22" s="19">
        <v>5.801472</v>
      </c>
      <c r="D22" s="19">
        <v>5.801472</v>
      </c>
      <c r="E22" s="19">
        <v>5.801472</v>
      </c>
      <c r="F22" s="19"/>
      <c r="G22" s="19"/>
      <c r="H22" s="19">
        <v>5.801472</v>
      </c>
      <c r="I22" s="19"/>
      <c r="J22" s="19"/>
      <c r="K22" s="19"/>
      <c r="L22" s="19"/>
      <c r="M22" s="19"/>
      <c r="N22" s="19"/>
      <c r="O22" s="19"/>
      <c r="P22" s="19"/>
      <c r="Q22" s="19"/>
    </row>
    <row r="23" ht="17.25" customHeight="1" spans="1:17">
      <c r="A23" s="252" t="s">
        <v>90</v>
      </c>
      <c r="B23" s="253" t="s">
        <v>90</v>
      </c>
      <c r="C23" s="19">
        <v>105.629063</v>
      </c>
      <c r="D23" s="19">
        <v>100.629063</v>
      </c>
      <c r="E23" s="19">
        <v>100.629063</v>
      </c>
      <c r="F23" s="19">
        <v>5</v>
      </c>
      <c r="G23" s="19">
        <v>5</v>
      </c>
      <c r="H23" s="19">
        <v>105.629063</v>
      </c>
      <c r="I23" s="19"/>
      <c r="J23" s="19"/>
      <c r="K23" s="19"/>
      <c r="L23" s="19"/>
      <c r="M23" s="19"/>
      <c r="N23" s="19"/>
      <c r="O23" s="19"/>
      <c r="P23" s="19"/>
      <c r="Q23" s="19"/>
    </row>
  </sheetData>
  <mergeCells count="13">
    <mergeCell ref="A2:Q2"/>
    <mergeCell ref="A3:N3"/>
    <mergeCell ref="D4:E4"/>
    <mergeCell ref="F4:G4"/>
    <mergeCell ref="L4:Q4"/>
    <mergeCell ref="A23:B23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zoomScaleSheetLayoutView="60" workbookViewId="0">
      <pane xSplit="4" ySplit="6" topLeftCell="E11" activePane="bottomRight" state="frozen"/>
      <selection/>
      <selection pane="topRight"/>
      <selection pane="bottomLeft"/>
      <selection pane="bottomRight" activeCell="A13" sqref="A13"/>
    </sheetView>
  </sheetViews>
  <sheetFormatPr defaultColWidth="7.76666666666667" defaultRowHeight="14.25" customHeight="1" outlineLevelCol="3"/>
  <cols>
    <col min="1" max="1" width="43.125" style="218" customWidth="1"/>
    <col min="2" max="2" width="33.9833333333333" style="218" customWidth="1"/>
    <col min="3" max="3" width="42.5" style="218" customWidth="1"/>
    <col min="4" max="4" width="31.875" style="218" customWidth="1"/>
    <col min="5" max="5" width="7.99166666666667" style="219" customWidth="1"/>
    <col min="6" max="16384" width="7.99166666666667" style="219"/>
  </cols>
  <sheetData>
    <row r="1" customHeight="1" spans="1:4">
      <c r="A1" s="220"/>
      <c r="B1" s="220"/>
      <c r="C1" s="220"/>
      <c r="D1" s="221" t="s">
        <v>91</v>
      </c>
    </row>
    <row r="2" ht="31.5" customHeight="1" spans="1:4">
      <c r="A2" s="222" t="s">
        <v>92</v>
      </c>
      <c r="B2" s="223"/>
      <c r="C2" s="223"/>
      <c r="D2" s="223"/>
    </row>
    <row r="3" ht="17.25" customHeight="1" spans="1:4">
      <c r="A3" s="194" t="s">
        <v>93</v>
      </c>
      <c r="B3" s="224"/>
      <c r="C3" s="224"/>
      <c r="D3" s="225" t="s">
        <v>26</v>
      </c>
    </row>
    <row r="4" ht="19.5" customHeight="1" spans="1:4">
      <c r="A4" s="226" t="s">
        <v>3</v>
      </c>
      <c r="B4" s="227"/>
      <c r="C4" s="226" t="s">
        <v>4</v>
      </c>
      <c r="D4" s="227"/>
    </row>
    <row r="5" ht="21.75" customHeight="1" spans="1:4">
      <c r="A5" s="11" t="s">
        <v>5</v>
      </c>
      <c r="B5" s="228" t="s">
        <v>6</v>
      </c>
      <c r="C5" s="11" t="s">
        <v>94</v>
      </c>
      <c r="D5" s="228" t="s">
        <v>6</v>
      </c>
    </row>
    <row r="6" ht="17.25" customHeight="1" spans="1:4">
      <c r="A6" s="13"/>
      <c r="B6" s="14"/>
      <c r="C6" s="13"/>
      <c r="D6" s="14"/>
    </row>
    <row r="7" ht="17.25" customHeight="1" spans="1:4">
      <c r="A7" s="229" t="s">
        <v>95</v>
      </c>
      <c r="B7" s="19">
        <v>105.629063</v>
      </c>
      <c r="C7" s="230" t="s">
        <v>96</v>
      </c>
      <c r="D7" s="231" t="s">
        <v>97</v>
      </c>
    </row>
    <row r="8" ht="17.25" customHeight="1" spans="1:4">
      <c r="A8" s="232" t="s">
        <v>98</v>
      </c>
      <c r="B8" s="19">
        <v>105.629063</v>
      </c>
      <c r="C8" s="230" t="s">
        <v>99</v>
      </c>
      <c r="D8" s="231">
        <v>72.36</v>
      </c>
    </row>
    <row r="9" ht="17.25" customHeight="1" spans="1:4">
      <c r="A9" s="232" t="s">
        <v>100</v>
      </c>
      <c r="B9" s="233"/>
      <c r="C9" s="230" t="s">
        <v>101</v>
      </c>
      <c r="D9" s="231"/>
    </row>
    <row r="10" ht="17.25" customHeight="1" spans="1:4">
      <c r="A10" s="232" t="s">
        <v>102</v>
      </c>
      <c r="B10" s="233"/>
      <c r="C10" s="230" t="s">
        <v>103</v>
      </c>
      <c r="D10" s="231"/>
    </row>
    <row r="11" ht="17.25" customHeight="1" spans="1:4">
      <c r="A11" s="232" t="s">
        <v>104</v>
      </c>
      <c r="B11" s="233"/>
      <c r="C11" s="230" t="s">
        <v>105</v>
      </c>
      <c r="D11" s="231"/>
    </row>
    <row r="12" ht="17.25" customHeight="1" spans="1:4">
      <c r="A12" s="232" t="s">
        <v>98</v>
      </c>
      <c r="B12" s="233"/>
      <c r="C12" s="230" t="s">
        <v>106</v>
      </c>
      <c r="D12" s="231"/>
    </row>
    <row r="13" ht="17.25" customHeight="1" spans="1:4">
      <c r="A13" s="234" t="s">
        <v>100</v>
      </c>
      <c r="B13" s="231"/>
      <c r="C13" s="230" t="s">
        <v>107</v>
      </c>
      <c r="D13" s="231"/>
    </row>
    <row r="14" ht="17.25" customHeight="1" spans="1:4">
      <c r="A14" s="234" t="s">
        <v>102</v>
      </c>
      <c r="B14" s="231"/>
      <c r="C14" s="230" t="s">
        <v>108</v>
      </c>
      <c r="D14" s="231"/>
    </row>
    <row r="15" ht="17.25" customHeight="1" spans="1:4">
      <c r="A15" s="232"/>
      <c r="B15" s="231"/>
      <c r="C15" s="230" t="s">
        <v>109</v>
      </c>
      <c r="D15" s="231">
        <v>25.23</v>
      </c>
    </row>
    <row r="16" ht="17.25" customHeight="1" spans="1:4">
      <c r="A16" s="232"/>
      <c r="B16" s="233"/>
      <c r="C16" s="230" t="s">
        <v>110</v>
      </c>
      <c r="D16" s="231">
        <v>2.24</v>
      </c>
    </row>
    <row r="17" ht="17.25" customHeight="1" spans="1:4">
      <c r="A17" s="232"/>
      <c r="B17" s="235"/>
      <c r="C17" s="230" t="s">
        <v>111</v>
      </c>
      <c r="D17" s="231"/>
    </row>
    <row r="18" ht="17.25" customHeight="1" spans="1:4">
      <c r="A18" s="234"/>
      <c r="B18" s="235"/>
      <c r="C18" s="230" t="s">
        <v>112</v>
      </c>
      <c r="D18" s="231"/>
    </row>
    <row r="19" ht="17.25" customHeight="1" spans="1:4">
      <c r="A19" s="234"/>
      <c r="B19" s="236"/>
      <c r="C19" s="230" t="s">
        <v>113</v>
      </c>
      <c r="D19" s="231"/>
    </row>
    <row r="20" ht="17.25" customHeight="1" spans="1:4">
      <c r="A20" s="236"/>
      <c r="B20" s="236"/>
      <c r="C20" s="230" t="s">
        <v>114</v>
      </c>
      <c r="D20" s="231"/>
    </row>
    <row r="21" ht="17.25" customHeight="1" spans="1:4">
      <c r="A21" s="236"/>
      <c r="B21" s="236"/>
      <c r="C21" s="230" t="s">
        <v>115</v>
      </c>
      <c r="D21" s="231"/>
    </row>
    <row r="22" ht="17.25" customHeight="1" spans="1:4">
      <c r="A22" s="236"/>
      <c r="B22" s="236"/>
      <c r="C22" s="230" t="s">
        <v>116</v>
      </c>
      <c r="D22" s="231"/>
    </row>
    <row r="23" ht="17.25" customHeight="1" spans="1:4">
      <c r="A23" s="236"/>
      <c r="B23" s="236"/>
      <c r="C23" s="230" t="s">
        <v>117</v>
      </c>
      <c r="D23" s="231"/>
    </row>
    <row r="24" ht="17.25" customHeight="1" spans="1:4">
      <c r="A24" s="236"/>
      <c r="B24" s="236"/>
      <c r="C24" s="230" t="s">
        <v>118</v>
      </c>
      <c r="D24" s="231"/>
    </row>
    <row r="25" ht="17.25" customHeight="1" spans="1:4">
      <c r="A25" s="236"/>
      <c r="B25" s="236"/>
      <c r="C25" s="230" t="s">
        <v>119</v>
      </c>
      <c r="D25" s="231"/>
    </row>
    <row r="26" ht="17.25" customHeight="1" spans="1:4">
      <c r="A26" s="236"/>
      <c r="B26" s="236"/>
      <c r="C26" s="230" t="s">
        <v>120</v>
      </c>
      <c r="D26" s="231">
        <v>5.8</v>
      </c>
    </row>
    <row r="27" ht="17.25" customHeight="1" spans="1:4">
      <c r="A27" s="236"/>
      <c r="B27" s="236"/>
      <c r="C27" s="230" t="s">
        <v>121</v>
      </c>
      <c r="D27" s="231"/>
    </row>
    <row r="28" ht="17.25" customHeight="1" spans="1:4">
      <c r="A28" s="236"/>
      <c r="B28" s="236"/>
      <c r="C28" s="230" t="s">
        <v>122</v>
      </c>
      <c r="D28" s="231"/>
    </row>
    <row r="29" ht="17.25" customHeight="1" spans="1:4">
      <c r="A29" s="236"/>
      <c r="B29" s="236"/>
      <c r="C29" s="230" t="s">
        <v>123</v>
      </c>
      <c r="D29" s="231"/>
    </row>
    <row r="30" ht="17.25" customHeight="1" spans="1:4">
      <c r="A30" s="236"/>
      <c r="B30" s="236"/>
      <c r="C30" s="230" t="s">
        <v>124</v>
      </c>
      <c r="D30" s="231"/>
    </row>
    <row r="31" customHeight="1" spans="1:4">
      <c r="A31" s="237"/>
      <c r="B31" s="235"/>
      <c r="C31" s="234" t="s">
        <v>125</v>
      </c>
      <c r="D31" s="235"/>
    </row>
    <row r="32" ht="17.25" customHeight="1" spans="1:4">
      <c r="A32" s="238" t="s">
        <v>126</v>
      </c>
      <c r="B32" s="239">
        <v>105.63</v>
      </c>
      <c r="C32" s="237" t="s">
        <v>23</v>
      </c>
      <c r="D32" s="240">
        <v>105.63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0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C13" sqref="C1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211"/>
      <c r="F1" s="58"/>
      <c r="G1" s="44" t="s">
        <v>127</v>
      </c>
    </row>
    <row r="2" ht="39" customHeight="1" spans="1:7">
      <c r="A2" s="120" t="s">
        <v>128</v>
      </c>
      <c r="B2" s="120"/>
      <c r="C2" s="120"/>
      <c r="D2" s="120"/>
      <c r="E2" s="120"/>
      <c r="F2" s="120"/>
      <c r="G2" s="120"/>
    </row>
    <row r="3" ht="18" customHeight="1" spans="1:7">
      <c r="A3" s="4" t="str">
        <f>"单位名称："&amp;"罗平县妇女联合会"</f>
        <v>单位名称：罗平县妇女联合会</v>
      </c>
      <c r="F3" s="116"/>
      <c r="G3" s="300" t="s">
        <v>2</v>
      </c>
    </row>
    <row r="4" ht="20.25" customHeight="1" spans="1:7">
      <c r="A4" s="212" t="s">
        <v>129</v>
      </c>
      <c r="B4" s="213"/>
      <c r="C4" s="71" t="s">
        <v>29</v>
      </c>
      <c r="D4" s="214" t="s">
        <v>49</v>
      </c>
      <c r="E4" s="10"/>
      <c r="F4" s="10"/>
      <c r="G4" s="10" t="s">
        <v>50</v>
      </c>
    </row>
    <row r="5" ht="20.25" customHeight="1" spans="1:7">
      <c r="A5" s="215" t="s">
        <v>47</v>
      </c>
      <c r="B5" s="215" t="s">
        <v>48</v>
      </c>
      <c r="C5" s="10"/>
      <c r="D5" s="70" t="s">
        <v>31</v>
      </c>
      <c r="E5" s="70" t="s">
        <v>130</v>
      </c>
      <c r="F5" s="70" t="s">
        <v>131</v>
      </c>
      <c r="G5" s="10"/>
    </row>
    <row r="6" ht="13.5" customHeight="1" spans="1:7">
      <c r="A6" s="215" t="s">
        <v>132</v>
      </c>
      <c r="B6" s="215" t="s">
        <v>133</v>
      </c>
      <c r="C6" s="215" t="s">
        <v>134</v>
      </c>
      <c r="D6" s="126" t="s">
        <v>135</v>
      </c>
      <c r="E6" s="126" t="s">
        <v>136</v>
      </c>
      <c r="F6" s="126" t="s">
        <v>137</v>
      </c>
      <c r="G6" s="178">
        <v>7</v>
      </c>
    </row>
    <row r="7" ht="18" customHeight="1" spans="1:7">
      <c r="A7" s="17" t="s">
        <v>58</v>
      </c>
      <c r="B7" s="17" t="s">
        <v>59</v>
      </c>
      <c r="C7" s="19">
        <v>72.355722</v>
      </c>
      <c r="D7" s="19">
        <v>67.355722</v>
      </c>
      <c r="E7" s="19">
        <v>56.4593</v>
      </c>
      <c r="F7" s="19">
        <v>10.896422</v>
      </c>
      <c r="G7" s="19">
        <v>5</v>
      </c>
    </row>
    <row r="8" ht="18" customHeight="1" spans="1:7">
      <c r="A8" s="112" t="s">
        <v>60</v>
      </c>
      <c r="B8" s="112" t="s">
        <v>61</v>
      </c>
      <c r="C8" s="19">
        <v>72.355722</v>
      </c>
      <c r="D8" s="19">
        <v>67.355722</v>
      </c>
      <c r="E8" s="19">
        <v>56.4593</v>
      </c>
      <c r="F8" s="19">
        <v>10.896422</v>
      </c>
      <c r="G8" s="19">
        <v>5</v>
      </c>
    </row>
    <row r="9" ht="18" customHeight="1" spans="1:7">
      <c r="A9" s="170" t="s">
        <v>62</v>
      </c>
      <c r="B9" s="170" t="s">
        <v>63</v>
      </c>
      <c r="C9" s="19">
        <v>67.355722</v>
      </c>
      <c r="D9" s="19">
        <v>67.355722</v>
      </c>
      <c r="E9" s="19">
        <v>56.4593</v>
      </c>
      <c r="F9" s="19">
        <v>10.896422</v>
      </c>
      <c r="G9" s="19"/>
    </row>
    <row r="10" ht="18" customHeight="1" spans="1:7">
      <c r="A10" s="170" t="s">
        <v>64</v>
      </c>
      <c r="B10" s="170" t="s">
        <v>65</v>
      </c>
      <c r="C10" s="19">
        <v>5</v>
      </c>
      <c r="D10" s="19"/>
      <c r="E10" s="19"/>
      <c r="F10" s="19"/>
      <c r="G10" s="19">
        <v>5</v>
      </c>
    </row>
    <row r="11" ht="18" customHeight="1" spans="1:7">
      <c r="A11" s="17" t="s">
        <v>66</v>
      </c>
      <c r="B11" s="17" t="s">
        <v>67</v>
      </c>
      <c r="C11" s="19">
        <v>25.23</v>
      </c>
      <c r="D11" s="19">
        <v>25.23</v>
      </c>
      <c r="E11" s="19">
        <v>24.996852</v>
      </c>
      <c r="F11" s="19">
        <v>0.23</v>
      </c>
      <c r="G11" s="19"/>
    </row>
    <row r="12" ht="18" customHeight="1" spans="1:7">
      <c r="A12" s="112" t="s">
        <v>68</v>
      </c>
      <c r="B12" s="112" t="s">
        <v>69</v>
      </c>
      <c r="C12" s="19">
        <v>25.23</v>
      </c>
      <c r="D12" s="19">
        <v>25.23</v>
      </c>
      <c r="E12" s="19">
        <v>24.996852</v>
      </c>
      <c r="F12" s="19">
        <v>0.23</v>
      </c>
      <c r="G12" s="19"/>
    </row>
    <row r="13" ht="18" customHeight="1" spans="1:7">
      <c r="A13" s="170" t="s">
        <v>70</v>
      </c>
      <c r="B13" s="170" t="s">
        <v>71</v>
      </c>
      <c r="C13" s="19">
        <v>13.1943</v>
      </c>
      <c r="D13" s="19">
        <v>13.1943</v>
      </c>
      <c r="E13" s="19">
        <v>12.9543</v>
      </c>
      <c r="F13" s="19">
        <v>0.24</v>
      </c>
      <c r="G13" s="19"/>
    </row>
    <row r="14" ht="18" customHeight="1" spans="1:7">
      <c r="A14" s="170" t="s">
        <v>72</v>
      </c>
      <c r="B14" s="170" t="s">
        <v>73</v>
      </c>
      <c r="C14" s="19">
        <v>8.028368</v>
      </c>
      <c r="D14" s="19">
        <v>8.028368</v>
      </c>
      <c r="E14" s="19">
        <v>8.028368</v>
      </c>
      <c r="F14" s="19"/>
      <c r="G14" s="19"/>
    </row>
    <row r="15" ht="18" customHeight="1" spans="1:7">
      <c r="A15" s="170" t="s">
        <v>74</v>
      </c>
      <c r="B15" s="170" t="s">
        <v>75</v>
      </c>
      <c r="C15" s="19">
        <v>4.014184</v>
      </c>
      <c r="D15" s="19">
        <v>4.014184</v>
      </c>
      <c r="E15" s="19">
        <v>4.014184</v>
      </c>
      <c r="F15" s="19"/>
      <c r="G15" s="19"/>
    </row>
    <row r="16" ht="18" customHeight="1" spans="1:7">
      <c r="A16" s="17" t="s">
        <v>76</v>
      </c>
      <c r="B16" s="17" t="s">
        <v>77</v>
      </c>
      <c r="C16" s="19">
        <v>2.235017</v>
      </c>
      <c r="D16" s="19">
        <v>2.235017</v>
      </c>
      <c r="E16" s="19">
        <v>2.235017</v>
      </c>
      <c r="F16" s="19"/>
      <c r="G16" s="19"/>
    </row>
    <row r="17" ht="18" customHeight="1" spans="1:7">
      <c r="A17" s="112" t="s">
        <v>78</v>
      </c>
      <c r="B17" s="112" t="s">
        <v>79</v>
      </c>
      <c r="C17" s="19">
        <v>2.235017</v>
      </c>
      <c r="D17" s="19">
        <v>2.235017</v>
      </c>
      <c r="E17" s="19">
        <v>2.235017</v>
      </c>
      <c r="F17" s="19"/>
      <c r="G17" s="19"/>
    </row>
    <row r="18" ht="18" customHeight="1" spans="1:7">
      <c r="A18" s="170" t="s">
        <v>80</v>
      </c>
      <c r="B18" s="170" t="s">
        <v>81</v>
      </c>
      <c r="C18" s="19">
        <v>2.186671</v>
      </c>
      <c r="D18" s="19">
        <v>2.186671</v>
      </c>
      <c r="E18" s="19">
        <v>2.186671</v>
      </c>
      <c r="F18" s="19"/>
      <c r="G18" s="19"/>
    </row>
    <row r="19" ht="18" customHeight="1" spans="1:7">
      <c r="A19" s="170" t="s">
        <v>82</v>
      </c>
      <c r="B19" s="170" t="s">
        <v>83</v>
      </c>
      <c r="C19" s="19">
        <v>0.048346</v>
      </c>
      <c r="D19" s="19">
        <v>0.048346</v>
      </c>
      <c r="E19" s="19">
        <v>0.048346</v>
      </c>
      <c r="F19" s="19"/>
      <c r="G19" s="19"/>
    </row>
    <row r="20" ht="18" customHeight="1" spans="1:7">
      <c r="A20" s="17" t="s">
        <v>84</v>
      </c>
      <c r="B20" s="17" t="s">
        <v>85</v>
      </c>
      <c r="C20" s="19">
        <v>5.801472</v>
      </c>
      <c r="D20" s="19">
        <v>5.801472</v>
      </c>
      <c r="E20" s="19">
        <v>5.801472</v>
      </c>
      <c r="F20" s="19"/>
      <c r="G20" s="19"/>
    </row>
    <row r="21" ht="18" customHeight="1" spans="1:7">
      <c r="A21" s="112" t="s">
        <v>86</v>
      </c>
      <c r="B21" s="112" t="s">
        <v>87</v>
      </c>
      <c r="C21" s="19">
        <v>5.801472</v>
      </c>
      <c r="D21" s="19">
        <v>5.801472</v>
      </c>
      <c r="E21" s="19">
        <v>5.801472</v>
      </c>
      <c r="F21" s="19"/>
      <c r="G21" s="19"/>
    </row>
    <row r="22" ht="18" customHeight="1" spans="1:7">
      <c r="A22" s="170" t="s">
        <v>88</v>
      </c>
      <c r="B22" s="170" t="s">
        <v>89</v>
      </c>
      <c r="C22" s="19">
        <v>5.801472</v>
      </c>
      <c r="D22" s="19">
        <v>5.801472</v>
      </c>
      <c r="E22" s="19">
        <v>5.801472</v>
      </c>
      <c r="F22" s="19"/>
      <c r="G22" s="19"/>
    </row>
    <row r="23" ht="18" customHeight="1" spans="1:7">
      <c r="A23" s="216" t="s">
        <v>90</v>
      </c>
      <c r="B23" s="217" t="s">
        <v>90</v>
      </c>
      <c r="C23" s="19">
        <v>105.629063</v>
      </c>
      <c r="D23" s="19">
        <v>100.629063</v>
      </c>
      <c r="E23" s="19">
        <v>89.492641</v>
      </c>
      <c r="F23" s="19">
        <v>11.136422</v>
      </c>
      <c r="G23" s="19">
        <v>5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17"/>
  <sheetViews>
    <sheetView topLeftCell="A12" workbookViewId="0">
      <selection activeCell="I12" sqref="I12"/>
    </sheetView>
  </sheetViews>
  <sheetFormatPr defaultColWidth="7.625" defaultRowHeight="12.75"/>
  <cols>
    <col min="1" max="2" width="7.625" style="189"/>
    <col min="3" max="3" width="28.5" style="189" customWidth="1"/>
    <col min="4" max="4" width="12.625" style="189" customWidth="1"/>
    <col min="5" max="5" width="9.45833333333333" style="189" customWidth="1"/>
    <col min="6" max="6" width="9.625" style="189" customWidth="1"/>
    <col min="7" max="7" width="10.5" style="189" customWidth="1"/>
    <col min="8" max="8" width="9.45833333333333" style="189"/>
    <col min="9" max="9" width="9.25" style="189" customWidth="1"/>
    <col min="10" max="10" width="9.45833333333333" style="189"/>
    <col min="11" max="11" width="8.86666666666667" style="189" customWidth="1"/>
    <col min="12" max="12" width="7.625" style="189"/>
    <col min="13" max="13" width="9.125" style="189" customWidth="1"/>
    <col min="14" max="14" width="7.375" style="189" customWidth="1"/>
    <col min="15" max="15" width="7.625" style="189"/>
    <col min="16" max="16" width="22.125" style="189" customWidth="1"/>
    <col min="17" max="17" width="11.75" style="189" customWidth="1"/>
    <col min="18" max="18" width="10.125" style="189" customWidth="1"/>
    <col min="19" max="19" width="11.4916666666667" style="189" customWidth="1"/>
    <col min="20" max="20" width="12.625" style="189" customWidth="1"/>
    <col min="21" max="21" width="9" style="189" customWidth="1"/>
    <col min="22" max="22" width="7.625" style="189"/>
    <col min="23" max="23" width="10.25" style="189" customWidth="1"/>
    <col min="24" max="26" width="7.625" style="189"/>
    <col min="27" max="27" width="8.375" style="189"/>
    <col min="28" max="16384" width="7.625" style="189"/>
  </cols>
  <sheetData>
    <row r="1" s="185" customFormat="1" ht="12" spans="1:26">
      <c r="A1" s="190"/>
      <c r="B1" s="191"/>
      <c r="C1" s="190"/>
      <c r="D1" s="190"/>
      <c r="E1" s="192"/>
      <c r="F1" s="192"/>
      <c r="G1" s="192"/>
      <c r="H1" s="192"/>
      <c r="I1" s="192"/>
      <c r="J1" s="192"/>
      <c r="K1" s="192"/>
      <c r="L1" s="192"/>
      <c r="M1" s="192"/>
      <c r="N1" s="190"/>
      <c r="O1" s="191"/>
      <c r="Q1" s="190"/>
      <c r="R1" s="192"/>
      <c r="S1" s="192"/>
      <c r="T1" s="192"/>
      <c r="U1" s="192"/>
      <c r="V1" s="192"/>
      <c r="W1" s="204"/>
      <c r="X1" s="192"/>
      <c r="Z1" s="209" t="s">
        <v>138</v>
      </c>
    </row>
    <row r="2" s="185" customFormat="1" ht="39" customHeight="1" spans="1:26">
      <c r="A2" s="193" t="s">
        <v>139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205"/>
      <c r="Y2" s="205"/>
      <c r="Z2" s="205"/>
    </row>
    <row r="3" s="186" customFormat="1" ht="19.5" customHeight="1" spans="1:26">
      <c r="A3" s="194" t="s">
        <v>93</v>
      </c>
      <c r="B3" s="195"/>
      <c r="C3" s="196"/>
      <c r="D3" s="196"/>
      <c r="E3" s="196"/>
      <c r="F3" s="197"/>
      <c r="G3" s="197"/>
      <c r="H3" s="197"/>
      <c r="I3" s="197"/>
      <c r="J3" s="197"/>
      <c r="K3" s="197"/>
      <c r="L3" s="197"/>
      <c r="M3" s="197"/>
      <c r="N3" s="201"/>
      <c r="O3" s="202"/>
      <c r="P3" s="201"/>
      <c r="Q3" s="201"/>
      <c r="R3" s="197"/>
      <c r="S3" s="197"/>
      <c r="T3" s="197"/>
      <c r="U3" s="197"/>
      <c r="V3" s="197"/>
      <c r="W3" s="206"/>
      <c r="X3" s="197"/>
      <c r="Z3" s="206" t="s">
        <v>26</v>
      </c>
    </row>
    <row r="4" s="186" customFormat="1" ht="18" customHeight="1" spans="1:26">
      <c r="A4" s="198" t="s">
        <v>140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203"/>
      <c r="N4" s="198" t="s">
        <v>4</v>
      </c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203"/>
    </row>
    <row r="5" s="186" customFormat="1" ht="18" customHeight="1" spans="1:26">
      <c r="A5" s="200" t="s">
        <v>141</v>
      </c>
      <c r="B5" s="200"/>
      <c r="C5" s="200"/>
      <c r="D5" s="200" t="s">
        <v>29</v>
      </c>
      <c r="E5" s="200" t="s">
        <v>32</v>
      </c>
      <c r="F5" s="200"/>
      <c r="G5" s="200"/>
      <c r="H5" s="200" t="s">
        <v>33</v>
      </c>
      <c r="I5" s="200"/>
      <c r="J5" s="200"/>
      <c r="K5" s="200" t="s">
        <v>34</v>
      </c>
      <c r="L5" s="200"/>
      <c r="M5" s="200"/>
      <c r="N5" s="200" t="s">
        <v>142</v>
      </c>
      <c r="O5" s="200"/>
      <c r="P5" s="200"/>
      <c r="Q5" s="200" t="s">
        <v>29</v>
      </c>
      <c r="R5" s="200" t="s">
        <v>32</v>
      </c>
      <c r="S5" s="200"/>
      <c r="T5" s="200"/>
      <c r="U5" s="200" t="s">
        <v>33</v>
      </c>
      <c r="V5" s="200"/>
      <c r="W5" s="200"/>
      <c r="X5" s="198" t="s">
        <v>34</v>
      </c>
      <c r="Y5" s="199"/>
      <c r="Z5" s="203"/>
    </row>
    <row r="6" s="186" customFormat="1" ht="18" customHeight="1" spans="1:26">
      <c r="A6" s="200" t="s">
        <v>143</v>
      </c>
      <c r="B6" s="200" t="s">
        <v>144</v>
      </c>
      <c r="C6" s="200" t="s">
        <v>48</v>
      </c>
      <c r="D6" s="200"/>
      <c r="E6" s="200" t="s">
        <v>31</v>
      </c>
      <c r="F6" s="200" t="s">
        <v>49</v>
      </c>
      <c r="G6" s="200" t="s">
        <v>50</v>
      </c>
      <c r="H6" s="200" t="s">
        <v>31</v>
      </c>
      <c r="I6" s="200" t="s">
        <v>49</v>
      </c>
      <c r="J6" s="200" t="s">
        <v>50</v>
      </c>
      <c r="K6" s="200" t="s">
        <v>31</v>
      </c>
      <c r="L6" s="200" t="s">
        <v>49</v>
      </c>
      <c r="M6" s="200" t="s">
        <v>50</v>
      </c>
      <c r="N6" s="200" t="s">
        <v>143</v>
      </c>
      <c r="O6" s="200" t="s">
        <v>144</v>
      </c>
      <c r="P6" s="200" t="s">
        <v>48</v>
      </c>
      <c r="Q6" s="200"/>
      <c r="R6" s="200" t="s">
        <v>31</v>
      </c>
      <c r="S6" s="200" t="s">
        <v>49</v>
      </c>
      <c r="T6" s="200" t="s">
        <v>50</v>
      </c>
      <c r="U6" s="200" t="s">
        <v>31</v>
      </c>
      <c r="V6" s="200" t="s">
        <v>49</v>
      </c>
      <c r="W6" s="200" t="s">
        <v>50</v>
      </c>
      <c r="X6" s="207" t="s">
        <v>31</v>
      </c>
      <c r="Y6" s="207" t="s">
        <v>49</v>
      </c>
      <c r="Z6" s="207" t="s">
        <v>50</v>
      </c>
    </row>
    <row r="7" s="186" customFormat="1" ht="13" customHeight="1" spans="1:26">
      <c r="A7" s="200" t="s">
        <v>132</v>
      </c>
      <c r="B7" s="200" t="s">
        <v>133</v>
      </c>
      <c r="C7" s="200" t="s">
        <v>134</v>
      </c>
      <c r="D7" s="200" t="s">
        <v>135</v>
      </c>
      <c r="E7" s="200" t="s">
        <v>136</v>
      </c>
      <c r="F7" s="200" t="s">
        <v>137</v>
      </c>
      <c r="G7" s="200" t="s">
        <v>145</v>
      </c>
      <c r="H7" s="200" t="s">
        <v>146</v>
      </c>
      <c r="I7" s="200" t="s">
        <v>147</v>
      </c>
      <c r="J7" s="200" t="s">
        <v>148</v>
      </c>
      <c r="K7" s="200" t="s">
        <v>149</v>
      </c>
      <c r="L7" s="200" t="s">
        <v>150</v>
      </c>
      <c r="M7" s="200" t="s">
        <v>151</v>
      </c>
      <c r="N7" s="200" t="s">
        <v>152</v>
      </c>
      <c r="O7" s="200" t="s">
        <v>153</v>
      </c>
      <c r="P7" s="200" t="s">
        <v>154</v>
      </c>
      <c r="Q7" s="200" t="s">
        <v>155</v>
      </c>
      <c r="R7" s="200" t="s">
        <v>156</v>
      </c>
      <c r="S7" s="200" t="s">
        <v>157</v>
      </c>
      <c r="T7" s="200" t="s">
        <v>158</v>
      </c>
      <c r="U7" s="200" t="s">
        <v>159</v>
      </c>
      <c r="V7" s="200" t="s">
        <v>160</v>
      </c>
      <c r="W7" s="200" t="s">
        <v>161</v>
      </c>
      <c r="X7" s="208" t="s">
        <v>162</v>
      </c>
      <c r="Y7" s="208" t="s">
        <v>163</v>
      </c>
      <c r="Z7" s="208" t="s">
        <v>164</v>
      </c>
    </row>
    <row r="8" s="187" customFormat="1" ht="18" customHeight="1" spans="1:26">
      <c r="A8" s="200" t="s">
        <v>165</v>
      </c>
      <c r="B8" s="200" t="s">
        <v>97</v>
      </c>
      <c r="C8" s="200" t="s">
        <v>166</v>
      </c>
      <c r="D8" s="19">
        <v>76.538341</v>
      </c>
      <c r="E8" s="19">
        <v>76.538341</v>
      </c>
      <c r="F8" s="19">
        <v>76.538341</v>
      </c>
      <c r="G8" s="200"/>
      <c r="H8" s="200"/>
      <c r="I8" s="200"/>
      <c r="J8" s="200"/>
      <c r="K8" s="200"/>
      <c r="L8" s="200"/>
      <c r="M8" s="200"/>
      <c r="N8" s="200" t="s">
        <v>167</v>
      </c>
      <c r="O8" s="200" t="s">
        <v>97</v>
      </c>
      <c r="P8" s="200" t="s">
        <v>168</v>
      </c>
      <c r="Q8" s="19">
        <v>76.538341</v>
      </c>
      <c r="R8" s="19">
        <v>76.538341</v>
      </c>
      <c r="S8" s="19">
        <v>76.538341</v>
      </c>
      <c r="T8" s="200"/>
      <c r="U8" s="200"/>
      <c r="V8" s="200"/>
      <c r="W8" s="200"/>
      <c r="X8" s="200"/>
      <c r="Y8" s="200"/>
      <c r="Z8" s="210"/>
    </row>
    <row r="9" s="188" customFormat="1" ht="18" customHeight="1" spans="1:26">
      <c r="A9" s="200" t="s">
        <v>97</v>
      </c>
      <c r="B9" s="200" t="s">
        <v>169</v>
      </c>
      <c r="C9" s="200" t="s">
        <v>170</v>
      </c>
      <c r="D9" s="19">
        <v>56.4593</v>
      </c>
      <c r="E9" s="19">
        <v>56.4593</v>
      </c>
      <c r="F9" s="19">
        <v>56.4593</v>
      </c>
      <c r="G9" s="200"/>
      <c r="H9" s="200"/>
      <c r="I9" s="200"/>
      <c r="J9" s="200"/>
      <c r="K9" s="200"/>
      <c r="L9" s="200"/>
      <c r="M9" s="200"/>
      <c r="N9" s="200" t="s">
        <v>97</v>
      </c>
      <c r="O9" s="200" t="s">
        <v>169</v>
      </c>
      <c r="P9" s="200" t="s">
        <v>171</v>
      </c>
      <c r="Q9" s="19">
        <v>21.9804</v>
      </c>
      <c r="R9" s="19">
        <v>21.9804</v>
      </c>
      <c r="S9" s="19">
        <v>21.9804</v>
      </c>
      <c r="T9" s="200"/>
      <c r="U9" s="200"/>
      <c r="V9" s="200"/>
      <c r="W9" s="200"/>
      <c r="X9" s="200"/>
      <c r="Y9" s="200"/>
      <c r="Z9" s="210"/>
    </row>
    <row r="10" ht="13.5" spans="1:26">
      <c r="A10" s="200" t="s">
        <v>97</v>
      </c>
      <c r="B10" s="200" t="s">
        <v>172</v>
      </c>
      <c r="C10" s="200" t="s">
        <v>173</v>
      </c>
      <c r="D10" s="19">
        <v>14.277569</v>
      </c>
      <c r="E10" s="19">
        <v>14.277569</v>
      </c>
      <c r="F10" s="19">
        <v>14.277569</v>
      </c>
      <c r="G10" s="200"/>
      <c r="H10" s="200"/>
      <c r="I10" s="200"/>
      <c r="J10" s="200"/>
      <c r="K10" s="200"/>
      <c r="L10" s="200"/>
      <c r="M10" s="200"/>
      <c r="N10" s="200" t="s">
        <v>97</v>
      </c>
      <c r="O10" s="200" t="s">
        <v>172</v>
      </c>
      <c r="P10" s="200" t="s">
        <v>174</v>
      </c>
      <c r="Q10" s="19">
        <v>32.4672</v>
      </c>
      <c r="R10" s="19">
        <v>32.4672</v>
      </c>
      <c r="S10" s="19">
        <v>32.4672</v>
      </c>
      <c r="T10" s="200"/>
      <c r="U10" s="200"/>
      <c r="V10" s="200"/>
      <c r="W10" s="200"/>
      <c r="X10" s="200"/>
      <c r="Y10" s="200"/>
      <c r="Z10" s="210"/>
    </row>
    <row r="11" ht="13.5" spans="1:26">
      <c r="A11" s="200" t="s">
        <v>97</v>
      </c>
      <c r="B11" s="200" t="s">
        <v>175</v>
      </c>
      <c r="C11" s="200" t="s">
        <v>176</v>
      </c>
      <c r="D11" s="19">
        <v>5.801472</v>
      </c>
      <c r="E11" s="19">
        <v>5.801472</v>
      </c>
      <c r="F11" s="19">
        <v>5.801472</v>
      </c>
      <c r="G11" s="200"/>
      <c r="H11" s="200" t="s">
        <v>97</v>
      </c>
      <c r="I11" s="200"/>
      <c r="J11" s="200"/>
      <c r="K11" s="200" t="s">
        <v>97</v>
      </c>
      <c r="L11" s="200"/>
      <c r="M11" s="200"/>
      <c r="N11" s="200" t="s">
        <v>97</v>
      </c>
      <c r="O11" s="200" t="s">
        <v>175</v>
      </c>
      <c r="P11" s="200" t="s">
        <v>177</v>
      </c>
      <c r="Q11" s="19">
        <v>2.0117</v>
      </c>
      <c r="R11" s="19">
        <v>2.0117</v>
      </c>
      <c r="S11" s="19">
        <v>2.0117</v>
      </c>
      <c r="T11" s="200"/>
      <c r="U11" s="200"/>
      <c r="V11" s="200"/>
      <c r="W11" s="200"/>
      <c r="X11" s="200"/>
      <c r="Y11" s="200"/>
      <c r="Z11" s="210"/>
    </row>
    <row r="12" ht="13.5" spans="1:26">
      <c r="A12" s="200" t="s">
        <v>97</v>
      </c>
      <c r="B12" s="200" t="s">
        <v>178</v>
      </c>
      <c r="C12" s="200" t="s">
        <v>179</v>
      </c>
      <c r="D12" s="200"/>
      <c r="E12" s="200" t="s">
        <v>97</v>
      </c>
      <c r="F12" s="200"/>
      <c r="G12" s="200"/>
      <c r="H12" s="200" t="s">
        <v>97</v>
      </c>
      <c r="I12" s="200"/>
      <c r="J12" s="200"/>
      <c r="K12" s="200" t="s">
        <v>97</v>
      </c>
      <c r="L12" s="200"/>
      <c r="M12" s="200"/>
      <c r="N12" s="200" t="s">
        <v>97</v>
      </c>
      <c r="O12" s="200" t="s">
        <v>180</v>
      </c>
      <c r="P12" s="200" t="s">
        <v>181</v>
      </c>
      <c r="Q12" s="200"/>
      <c r="R12" s="200"/>
      <c r="S12" s="200"/>
      <c r="T12" s="200"/>
      <c r="U12" s="200" t="s">
        <v>97</v>
      </c>
      <c r="V12" s="200"/>
      <c r="W12" s="200"/>
      <c r="X12" s="200" t="s">
        <v>97</v>
      </c>
      <c r="Y12" s="200"/>
      <c r="Z12" s="210"/>
    </row>
    <row r="13" ht="13.5" spans="1:26">
      <c r="A13" s="200" t="s">
        <v>182</v>
      </c>
      <c r="B13" s="200" t="s">
        <v>97</v>
      </c>
      <c r="C13" s="200" t="s">
        <v>183</v>
      </c>
      <c r="D13" s="19">
        <v>16.136422</v>
      </c>
      <c r="E13" s="19">
        <v>16.136422</v>
      </c>
      <c r="F13" s="19">
        <v>11.136422</v>
      </c>
      <c r="G13" s="19">
        <v>5</v>
      </c>
      <c r="H13" s="200" t="s">
        <v>97</v>
      </c>
      <c r="I13" s="200"/>
      <c r="J13" s="200"/>
      <c r="K13" s="200" t="s">
        <v>97</v>
      </c>
      <c r="L13" s="200"/>
      <c r="M13" s="200"/>
      <c r="N13" s="200" t="s">
        <v>97</v>
      </c>
      <c r="O13" s="200" t="s">
        <v>184</v>
      </c>
      <c r="P13" s="200" t="s">
        <v>185</v>
      </c>
      <c r="Q13" s="200"/>
      <c r="R13" s="200"/>
      <c r="S13" s="200"/>
      <c r="T13" s="200"/>
      <c r="U13" s="200"/>
      <c r="V13" s="200"/>
      <c r="W13" s="200"/>
      <c r="X13" s="200"/>
      <c r="Y13" s="200"/>
      <c r="Z13" s="210"/>
    </row>
    <row r="14" ht="13.5" spans="1:26">
      <c r="A14" s="200" t="s">
        <v>97</v>
      </c>
      <c r="B14" s="200" t="s">
        <v>169</v>
      </c>
      <c r="C14" s="200" t="s">
        <v>186</v>
      </c>
      <c r="D14" s="19">
        <v>13.396422</v>
      </c>
      <c r="E14" s="19">
        <v>13.396422</v>
      </c>
      <c r="F14" s="19">
        <v>8.396422</v>
      </c>
      <c r="G14" s="19">
        <v>5</v>
      </c>
      <c r="H14" s="200" t="s">
        <v>97</v>
      </c>
      <c r="I14" s="200"/>
      <c r="J14" s="200"/>
      <c r="K14" s="200" t="s">
        <v>97</v>
      </c>
      <c r="L14" s="200"/>
      <c r="M14" s="200"/>
      <c r="N14" s="200" t="s">
        <v>97</v>
      </c>
      <c r="O14" s="200" t="s">
        <v>187</v>
      </c>
      <c r="P14" s="200" t="s">
        <v>188</v>
      </c>
      <c r="Q14" s="19">
        <v>8.028368</v>
      </c>
      <c r="R14" s="19">
        <v>8.028368</v>
      </c>
      <c r="S14" s="19">
        <v>8.028368</v>
      </c>
      <c r="T14" s="200"/>
      <c r="U14" s="200"/>
      <c r="V14" s="200"/>
      <c r="W14" s="200"/>
      <c r="X14" s="200"/>
      <c r="Y14" s="200"/>
      <c r="Z14" s="210"/>
    </row>
    <row r="15" ht="13.5" spans="1:26">
      <c r="A15" s="200" t="s">
        <v>97</v>
      </c>
      <c r="B15" s="200" t="s">
        <v>172</v>
      </c>
      <c r="C15" s="200" t="s">
        <v>189</v>
      </c>
      <c r="D15" s="19">
        <v>1</v>
      </c>
      <c r="E15" s="19">
        <v>1</v>
      </c>
      <c r="F15" s="19">
        <v>1</v>
      </c>
      <c r="G15" s="19"/>
      <c r="H15" s="200" t="s">
        <v>97</v>
      </c>
      <c r="I15" s="200"/>
      <c r="J15" s="200"/>
      <c r="K15" s="200" t="s">
        <v>97</v>
      </c>
      <c r="L15" s="200"/>
      <c r="M15" s="200"/>
      <c r="N15" s="200" t="s">
        <v>97</v>
      </c>
      <c r="O15" s="200" t="s">
        <v>190</v>
      </c>
      <c r="P15" s="200" t="s">
        <v>191</v>
      </c>
      <c r="Q15" s="19">
        <v>4.014184</v>
      </c>
      <c r="R15" s="19">
        <v>4.014184</v>
      </c>
      <c r="S15" s="19">
        <v>4.014184</v>
      </c>
      <c r="T15" s="200"/>
      <c r="U15" s="200"/>
      <c r="V15" s="200"/>
      <c r="W15" s="200"/>
      <c r="X15" s="200"/>
      <c r="Y15" s="200"/>
      <c r="Z15" s="210"/>
    </row>
    <row r="16" ht="13.5" spans="1:26">
      <c r="A16" s="200" t="s">
        <v>97</v>
      </c>
      <c r="B16" s="200" t="s">
        <v>175</v>
      </c>
      <c r="C16" s="200" t="s">
        <v>192</v>
      </c>
      <c r="D16" s="19">
        <v>0.5</v>
      </c>
      <c r="E16" s="19">
        <v>0.5</v>
      </c>
      <c r="F16" s="19">
        <v>0.5</v>
      </c>
      <c r="G16" s="19"/>
      <c r="H16" s="200" t="s">
        <v>97</v>
      </c>
      <c r="I16" s="200"/>
      <c r="J16" s="200"/>
      <c r="K16" s="200" t="s">
        <v>97</v>
      </c>
      <c r="L16" s="200"/>
      <c r="M16" s="200"/>
      <c r="N16" s="200" t="s">
        <v>97</v>
      </c>
      <c r="O16" s="200" t="s">
        <v>148</v>
      </c>
      <c r="P16" s="200" t="s">
        <v>193</v>
      </c>
      <c r="Q16" s="19">
        <v>2.186671</v>
      </c>
      <c r="R16" s="19">
        <v>2.186671</v>
      </c>
      <c r="S16" s="19">
        <v>2.186671</v>
      </c>
      <c r="T16" s="200"/>
      <c r="U16" s="200"/>
      <c r="V16" s="200"/>
      <c r="W16" s="200"/>
      <c r="X16" s="200"/>
      <c r="Y16" s="200"/>
      <c r="Z16" s="210"/>
    </row>
    <row r="17" ht="13.5" spans="1:26">
      <c r="A17" s="200" t="s">
        <v>97</v>
      </c>
      <c r="B17" s="200" t="s">
        <v>194</v>
      </c>
      <c r="C17" s="200" t="s">
        <v>195</v>
      </c>
      <c r="D17" s="200"/>
      <c r="E17" s="200" t="s">
        <v>97</v>
      </c>
      <c r="F17" s="200"/>
      <c r="G17" s="200"/>
      <c r="H17" s="200" t="s">
        <v>97</v>
      </c>
      <c r="I17" s="200"/>
      <c r="J17" s="200"/>
      <c r="K17" s="200" t="s">
        <v>97</v>
      </c>
      <c r="L17" s="200"/>
      <c r="M17" s="200"/>
      <c r="N17" s="200" t="s">
        <v>97</v>
      </c>
      <c r="O17" s="200" t="s">
        <v>149</v>
      </c>
      <c r="P17" s="200" t="s">
        <v>196</v>
      </c>
      <c r="Q17" s="200"/>
      <c r="R17" s="200"/>
      <c r="S17" s="200"/>
      <c r="T17" s="200"/>
      <c r="U17" s="200"/>
      <c r="V17" s="200"/>
      <c r="W17" s="200"/>
      <c r="X17" s="200"/>
      <c r="Y17" s="200"/>
      <c r="Z17" s="210"/>
    </row>
    <row r="18" ht="13.5" spans="1:26">
      <c r="A18" s="200" t="s">
        <v>97</v>
      </c>
      <c r="B18" s="200" t="s">
        <v>197</v>
      </c>
      <c r="C18" s="200" t="s">
        <v>198</v>
      </c>
      <c r="D18" s="200"/>
      <c r="E18" s="200" t="s">
        <v>97</v>
      </c>
      <c r="F18" s="200"/>
      <c r="G18" s="200"/>
      <c r="H18" s="200" t="s">
        <v>97</v>
      </c>
      <c r="I18" s="200"/>
      <c r="J18" s="200"/>
      <c r="K18" s="200" t="s">
        <v>97</v>
      </c>
      <c r="L18" s="200"/>
      <c r="M18" s="200"/>
      <c r="N18" s="200" t="s">
        <v>97</v>
      </c>
      <c r="O18" s="200" t="s">
        <v>150</v>
      </c>
      <c r="P18" s="200" t="s">
        <v>199</v>
      </c>
      <c r="Q18" s="19">
        <v>0.048346</v>
      </c>
      <c r="R18" s="19">
        <v>0.048346</v>
      </c>
      <c r="S18" s="19">
        <v>0.048346</v>
      </c>
      <c r="T18" s="200"/>
      <c r="U18" s="200"/>
      <c r="V18" s="200"/>
      <c r="W18" s="200"/>
      <c r="X18" s="200"/>
      <c r="Y18" s="200"/>
      <c r="Z18" s="210"/>
    </row>
    <row r="19" ht="13.5" spans="1:26">
      <c r="A19" s="200" t="s">
        <v>97</v>
      </c>
      <c r="B19" s="200" t="s">
        <v>180</v>
      </c>
      <c r="C19" s="200" t="s">
        <v>200</v>
      </c>
      <c r="D19" s="19">
        <v>0.5</v>
      </c>
      <c r="E19" s="19">
        <v>0.5</v>
      </c>
      <c r="F19" s="19">
        <v>0.5</v>
      </c>
      <c r="G19" s="200"/>
      <c r="H19" s="200" t="s">
        <v>97</v>
      </c>
      <c r="I19" s="200"/>
      <c r="J19" s="200"/>
      <c r="K19" s="200" t="s">
        <v>97</v>
      </c>
      <c r="L19" s="200"/>
      <c r="M19" s="200"/>
      <c r="N19" s="200" t="s">
        <v>97</v>
      </c>
      <c r="O19" s="200" t="s">
        <v>151</v>
      </c>
      <c r="P19" s="200" t="s">
        <v>176</v>
      </c>
      <c r="Q19" s="19">
        <v>5.801472</v>
      </c>
      <c r="R19" s="19">
        <v>5.801472</v>
      </c>
      <c r="S19" s="19">
        <v>5.801472</v>
      </c>
      <c r="T19" s="200"/>
      <c r="U19" s="200"/>
      <c r="V19" s="200"/>
      <c r="W19" s="200"/>
      <c r="X19" s="200"/>
      <c r="Y19" s="200"/>
      <c r="Z19" s="210"/>
    </row>
    <row r="20" ht="13.5" spans="1:26">
      <c r="A20" s="200" t="s">
        <v>97</v>
      </c>
      <c r="B20" s="200" t="s">
        <v>184</v>
      </c>
      <c r="C20" s="200" t="s">
        <v>201</v>
      </c>
      <c r="D20" s="200"/>
      <c r="E20" s="200" t="s">
        <v>97</v>
      </c>
      <c r="F20" s="200"/>
      <c r="G20" s="200"/>
      <c r="H20" s="200" t="s">
        <v>97</v>
      </c>
      <c r="I20" s="200"/>
      <c r="J20" s="200"/>
      <c r="K20" s="200" t="s">
        <v>97</v>
      </c>
      <c r="L20" s="200"/>
      <c r="M20" s="200"/>
      <c r="N20" s="200" t="s">
        <v>97</v>
      </c>
      <c r="O20" s="200" t="s">
        <v>152</v>
      </c>
      <c r="P20" s="200" t="s">
        <v>202</v>
      </c>
      <c r="Q20" s="200"/>
      <c r="R20" s="200"/>
      <c r="S20" s="200"/>
      <c r="T20" s="200"/>
      <c r="U20" s="200" t="s">
        <v>97</v>
      </c>
      <c r="V20" s="200"/>
      <c r="W20" s="200"/>
      <c r="X20" s="200" t="s">
        <v>97</v>
      </c>
      <c r="Y20" s="200"/>
      <c r="Z20" s="210"/>
    </row>
    <row r="21" ht="13.5" spans="1:26">
      <c r="A21" s="200" t="s">
        <v>97</v>
      </c>
      <c r="B21" s="200" t="s">
        <v>187</v>
      </c>
      <c r="C21" s="200" t="s">
        <v>203</v>
      </c>
      <c r="D21" s="200"/>
      <c r="E21" s="200" t="s">
        <v>97</v>
      </c>
      <c r="F21" s="200"/>
      <c r="G21" s="200"/>
      <c r="H21" s="200" t="s">
        <v>97</v>
      </c>
      <c r="I21" s="200"/>
      <c r="J21" s="200"/>
      <c r="K21" s="200" t="s">
        <v>97</v>
      </c>
      <c r="L21" s="200"/>
      <c r="M21" s="200"/>
      <c r="N21" s="200" t="s">
        <v>97</v>
      </c>
      <c r="O21" s="200" t="s">
        <v>178</v>
      </c>
      <c r="P21" s="200" t="s">
        <v>179</v>
      </c>
      <c r="Q21" s="200"/>
      <c r="R21" s="200"/>
      <c r="S21" s="200"/>
      <c r="T21" s="200"/>
      <c r="U21" s="200"/>
      <c r="V21" s="200"/>
      <c r="W21" s="200"/>
      <c r="X21" s="200"/>
      <c r="Y21" s="200"/>
      <c r="Z21" s="210"/>
    </row>
    <row r="22" ht="13.5" spans="1:26">
      <c r="A22" s="200" t="s">
        <v>97</v>
      </c>
      <c r="B22" s="200" t="s">
        <v>190</v>
      </c>
      <c r="C22" s="200" t="s">
        <v>204</v>
      </c>
      <c r="D22" s="200"/>
      <c r="E22" s="200" t="s">
        <v>97</v>
      </c>
      <c r="F22" s="200"/>
      <c r="G22" s="200"/>
      <c r="H22" s="200" t="s">
        <v>97</v>
      </c>
      <c r="I22" s="200"/>
      <c r="J22" s="200"/>
      <c r="K22" s="200" t="s">
        <v>97</v>
      </c>
      <c r="L22" s="200"/>
      <c r="M22" s="200"/>
      <c r="N22" s="200" t="s">
        <v>205</v>
      </c>
      <c r="O22" s="200" t="s">
        <v>97</v>
      </c>
      <c r="P22" s="200" t="s">
        <v>206</v>
      </c>
      <c r="Q22" s="19">
        <v>16.136422</v>
      </c>
      <c r="R22" s="19">
        <v>16.136422</v>
      </c>
      <c r="S22" s="19">
        <v>11.136422</v>
      </c>
      <c r="T22" s="19">
        <v>5</v>
      </c>
      <c r="U22" s="200"/>
      <c r="V22" s="200"/>
      <c r="W22" s="200"/>
      <c r="X22" s="200"/>
      <c r="Y22" s="200"/>
      <c r="Z22" s="210"/>
    </row>
    <row r="23" ht="13.5" spans="1:26">
      <c r="A23" s="200" t="s">
        <v>97</v>
      </c>
      <c r="B23" s="200" t="s">
        <v>178</v>
      </c>
      <c r="C23" s="200" t="s">
        <v>207</v>
      </c>
      <c r="D23" s="19">
        <v>0.74</v>
      </c>
      <c r="E23" s="19">
        <v>0.74</v>
      </c>
      <c r="F23" s="19">
        <v>0.74</v>
      </c>
      <c r="G23" s="200"/>
      <c r="H23" s="200" t="s">
        <v>97</v>
      </c>
      <c r="I23" s="200"/>
      <c r="J23" s="200"/>
      <c r="K23" s="200" t="s">
        <v>97</v>
      </c>
      <c r="L23" s="200"/>
      <c r="M23" s="200"/>
      <c r="N23" s="200" t="s">
        <v>97</v>
      </c>
      <c r="O23" s="200" t="s">
        <v>169</v>
      </c>
      <c r="P23" s="200" t="s">
        <v>208</v>
      </c>
      <c r="Q23" s="19">
        <v>7</v>
      </c>
      <c r="R23" s="19">
        <v>7</v>
      </c>
      <c r="S23" s="19">
        <v>2</v>
      </c>
      <c r="T23" s="19">
        <v>5</v>
      </c>
      <c r="U23" s="200"/>
      <c r="V23" s="200"/>
      <c r="W23" s="200"/>
      <c r="X23" s="200"/>
      <c r="Y23" s="200"/>
      <c r="Z23" s="210"/>
    </row>
    <row r="24" ht="13.5" spans="1:26">
      <c r="A24" s="200" t="s">
        <v>209</v>
      </c>
      <c r="B24" s="200" t="s">
        <v>97</v>
      </c>
      <c r="C24" s="200" t="s">
        <v>210</v>
      </c>
      <c r="D24" s="200"/>
      <c r="E24" s="200" t="s">
        <v>97</v>
      </c>
      <c r="F24" s="200"/>
      <c r="G24" s="200"/>
      <c r="H24" s="200" t="s">
        <v>97</v>
      </c>
      <c r="I24" s="200"/>
      <c r="J24" s="200"/>
      <c r="K24" s="200" t="s">
        <v>97</v>
      </c>
      <c r="L24" s="200"/>
      <c r="M24" s="200"/>
      <c r="N24" s="200" t="s">
        <v>97</v>
      </c>
      <c r="O24" s="200" t="s">
        <v>172</v>
      </c>
      <c r="P24" s="200" t="s">
        <v>211</v>
      </c>
      <c r="Q24" s="200"/>
      <c r="R24" s="200" t="s">
        <v>97</v>
      </c>
      <c r="S24" s="200"/>
      <c r="T24" s="200"/>
      <c r="U24" s="200" t="s">
        <v>97</v>
      </c>
      <c r="V24" s="200"/>
      <c r="W24" s="200"/>
      <c r="X24" s="200" t="s">
        <v>97</v>
      </c>
      <c r="Y24" s="200"/>
      <c r="Z24" s="210"/>
    </row>
    <row r="25" ht="13.5" spans="1:26">
      <c r="A25" s="200" t="s">
        <v>97</v>
      </c>
      <c r="B25" s="200" t="s">
        <v>169</v>
      </c>
      <c r="C25" s="200" t="s">
        <v>212</v>
      </c>
      <c r="D25" s="200"/>
      <c r="E25" s="200" t="s">
        <v>97</v>
      </c>
      <c r="F25" s="200"/>
      <c r="G25" s="200"/>
      <c r="H25" s="200" t="s">
        <v>97</v>
      </c>
      <c r="I25" s="200"/>
      <c r="J25" s="200"/>
      <c r="K25" s="200" t="s">
        <v>97</v>
      </c>
      <c r="L25" s="200"/>
      <c r="M25" s="200"/>
      <c r="N25" s="200" t="s">
        <v>97</v>
      </c>
      <c r="O25" s="200" t="s">
        <v>175</v>
      </c>
      <c r="P25" s="200" t="s">
        <v>213</v>
      </c>
      <c r="Q25" s="200"/>
      <c r="R25" s="200" t="s">
        <v>97</v>
      </c>
      <c r="S25" s="200"/>
      <c r="T25" s="200"/>
      <c r="U25" s="200" t="s">
        <v>97</v>
      </c>
      <c r="V25" s="200"/>
      <c r="W25" s="200"/>
      <c r="X25" s="200" t="s">
        <v>97</v>
      </c>
      <c r="Y25" s="200"/>
      <c r="Z25" s="210"/>
    </row>
    <row r="26" ht="13.5" spans="1:26">
      <c r="A26" s="200" t="s">
        <v>97</v>
      </c>
      <c r="B26" s="200" t="s">
        <v>172</v>
      </c>
      <c r="C26" s="200" t="s">
        <v>214</v>
      </c>
      <c r="D26" s="200"/>
      <c r="E26" s="200" t="s">
        <v>97</v>
      </c>
      <c r="F26" s="200"/>
      <c r="G26" s="200"/>
      <c r="H26" s="200" t="s">
        <v>97</v>
      </c>
      <c r="I26" s="200"/>
      <c r="J26" s="200"/>
      <c r="K26" s="200" t="s">
        <v>97</v>
      </c>
      <c r="L26" s="200"/>
      <c r="M26" s="200"/>
      <c r="N26" s="200" t="s">
        <v>97</v>
      </c>
      <c r="O26" s="200" t="s">
        <v>194</v>
      </c>
      <c r="P26" s="200" t="s">
        <v>215</v>
      </c>
      <c r="Q26" s="200"/>
      <c r="R26" s="200" t="s">
        <v>97</v>
      </c>
      <c r="S26" s="200"/>
      <c r="T26" s="200"/>
      <c r="U26" s="200" t="s">
        <v>97</v>
      </c>
      <c r="V26" s="200"/>
      <c r="W26" s="200"/>
      <c r="X26" s="200" t="s">
        <v>97</v>
      </c>
      <c r="Y26" s="200"/>
      <c r="Z26" s="210"/>
    </row>
    <row r="27" ht="13.5" spans="1:26">
      <c r="A27" s="200" t="s">
        <v>97</v>
      </c>
      <c r="B27" s="200" t="s">
        <v>175</v>
      </c>
      <c r="C27" s="200" t="s">
        <v>216</v>
      </c>
      <c r="D27" s="200"/>
      <c r="E27" s="200" t="s">
        <v>97</v>
      </c>
      <c r="F27" s="200"/>
      <c r="G27" s="200"/>
      <c r="H27" s="200" t="s">
        <v>97</v>
      </c>
      <c r="I27" s="200"/>
      <c r="J27" s="200"/>
      <c r="K27" s="200" t="s">
        <v>97</v>
      </c>
      <c r="L27" s="200"/>
      <c r="M27" s="200"/>
      <c r="N27" s="200" t="s">
        <v>97</v>
      </c>
      <c r="O27" s="200" t="s">
        <v>197</v>
      </c>
      <c r="P27" s="200" t="s">
        <v>217</v>
      </c>
      <c r="Q27" s="200"/>
      <c r="R27" s="200" t="s">
        <v>97</v>
      </c>
      <c r="S27" s="200"/>
      <c r="T27" s="200"/>
      <c r="U27" s="200" t="s">
        <v>97</v>
      </c>
      <c r="V27" s="200"/>
      <c r="W27" s="200"/>
      <c r="X27" s="200" t="s">
        <v>97</v>
      </c>
      <c r="Y27" s="200"/>
      <c r="Z27" s="210"/>
    </row>
    <row r="28" ht="13.5" spans="1:26">
      <c r="A28" s="200" t="s">
        <v>97</v>
      </c>
      <c r="B28" s="200" t="s">
        <v>197</v>
      </c>
      <c r="C28" s="200" t="s">
        <v>218</v>
      </c>
      <c r="D28" s="200"/>
      <c r="E28" s="200" t="s">
        <v>97</v>
      </c>
      <c r="F28" s="200"/>
      <c r="G28" s="200"/>
      <c r="H28" s="200" t="s">
        <v>97</v>
      </c>
      <c r="I28" s="200"/>
      <c r="J28" s="200"/>
      <c r="K28" s="200" t="s">
        <v>97</v>
      </c>
      <c r="L28" s="200"/>
      <c r="M28" s="200"/>
      <c r="N28" s="200" t="s">
        <v>97</v>
      </c>
      <c r="O28" s="200" t="s">
        <v>180</v>
      </c>
      <c r="P28" s="200" t="s">
        <v>219</v>
      </c>
      <c r="Q28" s="200"/>
      <c r="R28" s="200" t="s">
        <v>97</v>
      </c>
      <c r="S28" s="200"/>
      <c r="T28" s="200"/>
      <c r="U28" s="200" t="s">
        <v>97</v>
      </c>
      <c r="V28" s="200"/>
      <c r="W28" s="200"/>
      <c r="X28" s="200" t="s">
        <v>97</v>
      </c>
      <c r="Y28" s="200"/>
      <c r="Z28" s="210"/>
    </row>
    <row r="29" ht="13.5" spans="1:26">
      <c r="A29" s="200" t="s">
        <v>97</v>
      </c>
      <c r="B29" s="200" t="s">
        <v>180</v>
      </c>
      <c r="C29" s="200" t="s">
        <v>220</v>
      </c>
      <c r="D29" s="200"/>
      <c r="E29" s="200" t="s">
        <v>97</v>
      </c>
      <c r="F29" s="200"/>
      <c r="G29" s="200"/>
      <c r="H29" s="200" t="s">
        <v>97</v>
      </c>
      <c r="I29" s="200"/>
      <c r="J29" s="200"/>
      <c r="K29" s="200" t="s">
        <v>97</v>
      </c>
      <c r="L29" s="200"/>
      <c r="M29" s="200"/>
      <c r="N29" s="200" t="s">
        <v>97</v>
      </c>
      <c r="O29" s="200" t="s">
        <v>184</v>
      </c>
      <c r="P29" s="200" t="s">
        <v>221</v>
      </c>
      <c r="Q29" s="200"/>
      <c r="R29" s="200" t="s">
        <v>97</v>
      </c>
      <c r="S29" s="200"/>
      <c r="T29" s="200"/>
      <c r="U29" s="200" t="s">
        <v>97</v>
      </c>
      <c r="V29" s="200"/>
      <c r="W29" s="200"/>
      <c r="X29" s="200" t="s">
        <v>97</v>
      </c>
      <c r="Y29" s="200"/>
      <c r="Z29" s="210"/>
    </row>
    <row r="30" ht="13.5" spans="1:26">
      <c r="A30" s="200" t="s">
        <v>97</v>
      </c>
      <c r="B30" s="200" t="s">
        <v>184</v>
      </c>
      <c r="C30" s="200" t="s">
        <v>222</v>
      </c>
      <c r="D30" s="200"/>
      <c r="E30" s="200" t="s">
        <v>97</v>
      </c>
      <c r="F30" s="200"/>
      <c r="G30" s="200"/>
      <c r="H30" s="200" t="s">
        <v>97</v>
      </c>
      <c r="I30" s="200"/>
      <c r="J30" s="200"/>
      <c r="K30" s="200" t="s">
        <v>97</v>
      </c>
      <c r="L30" s="200"/>
      <c r="M30" s="200"/>
      <c r="N30" s="200" t="s">
        <v>97</v>
      </c>
      <c r="O30" s="200" t="s">
        <v>187</v>
      </c>
      <c r="P30" s="200" t="s">
        <v>223</v>
      </c>
      <c r="Q30" s="200"/>
      <c r="R30" s="200" t="s">
        <v>97</v>
      </c>
      <c r="S30" s="200"/>
      <c r="T30" s="200"/>
      <c r="U30" s="200" t="s">
        <v>97</v>
      </c>
      <c r="V30" s="200"/>
      <c r="W30" s="200"/>
      <c r="X30" s="200" t="s">
        <v>97</v>
      </c>
      <c r="Y30" s="200"/>
      <c r="Z30" s="210"/>
    </row>
    <row r="31" ht="13.5" spans="1:26">
      <c r="A31" s="200" t="s">
        <v>97</v>
      </c>
      <c r="B31" s="200" t="s">
        <v>178</v>
      </c>
      <c r="C31" s="200" t="s">
        <v>224</v>
      </c>
      <c r="D31" s="200"/>
      <c r="E31" s="200" t="s">
        <v>97</v>
      </c>
      <c r="F31" s="200"/>
      <c r="G31" s="200"/>
      <c r="H31" s="200" t="s">
        <v>97</v>
      </c>
      <c r="I31" s="200"/>
      <c r="J31" s="200"/>
      <c r="K31" s="200" t="s">
        <v>97</v>
      </c>
      <c r="L31" s="200"/>
      <c r="M31" s="200"/>
      <c r="N31" s="200" t="s">
        <v>97</v>
      </c>
      <c r="O31" s="200" t="s">
        <v>190</v>
      </c>
      <c r="P31" s="200" t="s">
        <v>225</v>
      </c>
      <c r="Q31" s="200"/>
      <c r="R31" s="200" t="s">
        <v>97</v>
      </c>
      <c r="S31" s="200"/>
      <c r="T31" s="200"/>
      <c r="U31" s="200" t="s">
        <v>97</v>
      </c>
      <c r="V31" s="200"/>
      <c r="W31" s="200"/>
      <c r="X31" s="200" t="s">
        <v>97</v>
      </c>
      <c r="Y31" s="200"/>
      <c r="Z31" s="210"/>
    </row>
    <row r="32" ht="13.5" spans="1:26">
      <c r="A32" s="200" t="s">
        <v>226</v>
      </c>
      <c r="B32" s="200" t="s">
        <v>97</v>
      </c>
      <c r="C32" s="200" t="s">
        <v>227</v>
      </c>
      <c r="D32" s="200"/>
      <c r="E32" s="200" t="s">
        <v>97</v>
      </c>
      <c r="F32" s="200"/>
      <c r="G32" s="200"/>
      <c r="H32" s="200" t="s">
        <v>97</v>
      </c>
      <c r="I32" s="200"/>
      <c r="J32" s="200"/>
      <c r="K32" s="200" t="s">
        <v>97</v>
      </c>
      <c r="L32" s="200"/>
      <c r="M32" s="200"/>
      <c r="N32" s="200" t="s">
        <v>97</v>
      </c>
      <c r="O32" s="200" t="s">
        <v>149</v>
      </c>
      <c r="P32" s="200" t="s">
        <v>228</v>
      </c>
      <c r="Q32" s="19">
        <v>0.5</v>
      </c>
      <c r="R32" s="19">
        <v>0.5</v>
      </c>
      <c r="S32" s="19">
        <v>0.5</v>
      </c>
      <c r="T32" s="200"/>
      <c r="U32" s="200"/>
      <c r="V32" s="200"/>
      <c r="W32" s="200"/>
      <c r="X32" s="200"/>
      <c r="Y32" s="200"/>
      <c r="Z32" s="210"/>
    </row>
    <row r="33" ht="13.5" spans="1:26">
      <c r="A33" s="200" t="s">
        <v>97</v>
      </c>
      <c r="B33" s="200" t="s">
        <v>169</v>
      </c>
      <c r="C33" s="200" t="s">
        <v>212</v>
      </c>
      <c r="D33" s="200"/>
      <c r="E33" s="200" t="s">
        <v>97</v>
      </c>
      <c r="F33" s="200"/>
      <c r="G33" s="200"/>
      <c r="H33" s="200" t="s">
        <v>97</v>
      </c>
      <c r="I33" s="200"/>
      <c r="J33" s="200"/>
      <c r="K33" s="200" t="s">
        <v>97</v>
      </c>
      <c r="L33" s="200"/>
      <c r="M33" s="200"/>
      <c r="N33" s="200" t="s">
        <v>97</v>
      </c>
      <c r="O33" s="200" t="s">
        <v>150</v>
      </c>
      <c r="P33" s="200" t="s">
        <v>201</v>
      </c>
      <c r="Q33" s="200"/>
      <c r="R33" s="200" t="s">
        <v>97</v>
      </c>
      <c r="S33" s="200"/>
      <c r="T33" s="200"/>
      <c r="U33" s="200" t="s">
        <v>97</v>
      </c>
      <c r="V33" s="200"/>
      <c r="W33" s="200"/>
      <c r="X33" s="200" t="s">
        <v>97</v>
      </c>
      <c r="Y33" s="200"/>
      <c r="Z33" s="210"/>
    </row>
    <row r="34" ht="13.5" spans="1:26">
      <c r="A34" s="200" t="s">
        <v>97</v>
      </c>
      <c r="B34" s="200" t="s">
        <v>172</v>
      </c>
      <c r="C34" s="200" t="s">
        <v>214</v>
      </c>
      <c r="D34" s="200"/>
      <c r="E34" s="200" t="s">
        <v>97</v>
      </c>
      <c r="F34" s="200"/>
      <c r="G34" s="200"/>
      <c r="H34" s="200" t="s">
        <v>97</v>
      </c>
      <c r="I34" s="200"/>
      <c r="J34" s="200"/>
      <c r="K34" s="200" t="s">
        <v>97</v>
      </c>
      <c r="L34" s="200"/>
      <c r="M34" s="200"/>
      <c r="N34" s="200" t="s">
        <v>97</v>
      </c>
      <c r="O34" s="200" t="s">
        <v>151</v>
      </c>
      <c r="P34" s="200" t="s">
        <v>204</v>
      </c>
      <c r="Q34" s="200"/>
      <c r="R34" s="200" t="s">
        <v>97</v>
      </c>
      <c r="S34" s="200"/>
      <c r="T34" s="200"/>
      <c r="U34" s="200" t="s">
        <v>97</v>
      </c>
      <c r="V34" s="200"/>
      <c r="W34" s="200"/>
      <c r="X34" s="200" t="s">
        <v>97</v>
      </c>
      <c r="Y34" s="200"/>
      <c r="Z34" s="210"/>
    </row>
    <row r="35" ht="13.5" spans="1:26">
      <c r="A35" s="200" t="s">
        <v>97</v>
      </c>
      <c r="B35" s="200" t="s">
        <v>175</v>
      </c>
      <c r="C35" s="200" t="s">
        <v>216</v>
      </c>
      <c r="D35" s="200"/>
      <c r="E35" s="200" t="s">
        <v>97</v>
      </c>
      <c r="F35" s="200"/>
      <c r="G35" s="200"/>
      <c r="H35" s="200" t="s">
        <v>97</v>
      </c>
      <c r="I35" s="200"/>
      <c r="J35" s="200"/>
      <c r="K35" s="200" t="s">
        <v>97</v>
      </c>
      <c r="L35" s="200"/>
      <c r="M35" s="200"/>
      <c r="N35" s="200" t="s">
        <v>97</v>
      </c>
      <c r="O35" s="200" t="s">
        <v>152</v>
      </c>
      <c r="P35" s="200" t="s">
        <v>229</v>
      </c>
      <c r="Q35" s="200"/>
      <c r="R35" s="200" t="s">
        <v>97</v>
      </c>
      <c r="S35" s="200"/>
      <c r="T35" s="200"/>
      <c r="U35" s="200" t="s">
        <v>97</v>
      </c>
      <c r="V35" s="200"/>
      <c r="W35" s="200"/>
      <c r="X35" s="200" t="s">
        <v>97</v>
      </c>
      <c r="Y35" s="200"/>
      <c r="Z35" s="210"/>
    </row>
    <row r="36" ht="13.5" spans="1:26">
      <c r="A36" s="200" t="s">
        <v>97</v>
      </c>
      <c r="B36" s="200" t="s">
        <v>194</v>
      </c>
      <c r="C36" s="200" t="s">
        <v>220</v>
      </c>
      <c r="D36" s="200"/>
      <c r="E36" s="200" t="s">
        <v>97</v>
      </c>
      <c r="F36" s="200"/>
      <c r="G36" s="200"/>
      <c r="H36" s="200" t="s">
        <v>97</v>
      </c>
      <c r="I36" s="200"/>
      <c r="J36" s="200"/>
      <c r="K36" s="200" t="s">
        <v>97</v>
      </c>
      <c r="L36" s="200"/>
      <c r="M36" s="200"/>
      <c r="N36" s="200" t="s">
        <v>97</v>
      </c>
      <c r="O36" s="200" t="s">
        <v>153</v>
      </c>
      <c r="P36" s="200" t="s">
        <v>189</v>
      </c>
      <c r="Q36" s="19">
        <v>1</v>
      </c>
      <c r="R36" s="19">
        <v>1</v>
      </c>
      <c r="S36" s="19">
        <v>1</v>
      </c>
      <c r="T36" s="200"/>
      <c r="U36" s="200"/>
      <c r="V36" s="200"/>
      <c r="W36" s="200"/>
      <c r="X36" s="200"/>
      <c r="Y36" s="200"/>
      <c r="Z36" s="210"/>
    </row>
    <row r="37" ht="13.5" spans="1:26">
      <c r="A37" s="200" t="s">
        <v>97</v>
      </c>
      <c r="B37" s="200" t="s">
        <v>197</v>
      </c>
      <c r="C37" s="200" t="s">
        <v>222</v>
      </c>
      <c r="D37" s="200"/>
      <c r="E37" s="200" t="s">
        <v>97</v>
      </c>
      <c r="F37" s="200"/>
      <c r="G37" s="200"/>
      <c r="H37" s="200" t="s">
        <v>97</v>
      </c>
      <c r="I37" s="200"/>
      <c r="J37" s="200"/>
      <c r="K37" s="200" t="s">
        <v>97</v>
      </c>
      <c r="L37" s="200"/>
      <c r="M37" s="200"/>
      <c r="N37" s="200" t="s">
        <v>97</v>
      </c>
      <c r="O37" s="200" t="s">
        <v>154</v>
      </c>
      <c r="P37" s="200" t="s">
        <v>192</v>
      </c>
      <c r="Q37" s="19">
        <v>0.5</v>
      </c>
      <c r="R37" s="19">
        <v>0.5</v>
      </c>
      <c r="S37" s="19">
        <v>0.5</v>
      </c>
      <c r="T37" s="200"/>
      <c r="U37" s="200"/>
      <c r="V37" s="200"/>
      <c r="W37" s="200"/>
      <c r="X37" s="200"/>
      <c r="Y37" s="200"/>
      <c r="Z37" s="210"/>
    </row>
    <row r="38" ht="13.5" spans="1:26">
      <c r="A38" s="200" t="s">
        <v>97</v>
      </c>
      <c r="B38" s="200" t="s">
        <v>178</v>
      </c>
      <c r="C38" s="200" t="s">
        <v>224</v>
      </c>
      <c r="D38" s="200"/>
      <c r="E38" s="200"/>
      <c r="F38" s="200"/>
      <c r="G38" s="200"/>
      <c r="H38" s="200" t="s">
        <v>97</v>
      </c>
      <c r="I38" s="200"/>
      <c r="J38" s="200"/>
      <c r="K38" s="200" t="s">
        <v>97</v>
      </c>
      <c r="L38" s="200"/>
      <c r="M38" s="200"/>
      <c r="N38" s="200" t="s">
        <v>97</v>
      </c>
      <c r="O38" s="200" t="s">
        <v>155</v>
      </c>
      <c r="P38" s="200" t="s">
        <v>200</v>
      </c>
      <c r="Q38" s="19">
        <v>0.5</v>
      </c>
      <c r="R38" s="19">
        <v>0.5</v>
      </c>
      <c r="S38" s="19">
        <v>0.5</v>
      </c>
      <c r="T38" s="200"/>
      <c r="U38" s="200" t="s">
        <v>97</v>
      </c>
      <c r="V38" s="200"/>
      <c r="W38" s="200"/>
      <c r="X38" s="200" t="s">
        <v>97</v>
      </c>
      <c r="Y38" s="200"/>
      <c r="Z38" s="210"/>
    </row>
    <row r="39" ht="13.5" spans="1:26">
      <c r="A39" s="200" t="s">
        <v>230</v>
      </c>
      <c r="B39" s="200" t="s">
        <v>97</v>
      </c>
      <c r="C39" s="200" t="s">
        <v>231</v>
      </c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 t="s">
        <v>97</v>
      </c>
      <c r="O39" s="200" t="s">
        <v>156</v>
      </c>
      <c r="P39" s="200" t="s">
        <v>232</v>
      </c>
      <c r="Q39" s="200"/>
      <c r="R39" s="200"/>
      <c r="S39" s="200"/>
      <c r="T39" s="200"/>
      <c r="U39" s="200" t="s">
        <v>97</v>
      </c>
      <c r="V39" s="200"/>
      <c r="W39" s="200"/>
      <c r="X39" s="200" t="s">
        <v>97</v>
      </c>
      <c r="Y39" s="200"/>
      <c r="Z39" s="210"/>
    </row>
    <row r="40" ht="13.5" spans="1:26">
      <c r="A40" s="200" t="s">
        <v>97</v>
      </c>
      <c r="B40" s="200" t="s">
        <v>169</v>
      </c>
      <c r="C40" s="200" t="s">
        <v>233</v>
      </c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 t="s">
        <v>97</v>
      </c>
      <c r="O40" s="200" t="s">
        <v>162</v>
      </c>
      <c r="P40" s="200" t="s">
        <v>234</v>
      </c>
      <c r="Q40" s="200"/>
      <c r="R40" s="200"/>
      <c r="S40" s="200"/>
      <c r="T40" s="200"/>
      <c r="U40" s="200" t="s">
        <v>97</v>
      </c>
      <c r="V40" s="200"/>
      <c r="W40" s="200"/>
      <c r="X40" s="200" t="s">
        <v>97</v>
      </c>
      <c r="Y40" s="200"/>
      <c r="Z40" s="210"/>
    </row>
    <row r="41" ht="13.5" spans="1:26">
      <c r="A41" s="200" t="s">
        <v>97</v>
      </c>
      <c r="B41" s="200" t="s">
        <v>172</v>
      </c>
      <c r="C41" s="200" t="s">
        <v>235</v>
      </c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 t="s">
        <v>97</v>
      </c>
      <c r="O41" s="200" t="s">
        <v>163</v>
      </c>
      <c r="P41" s="200" t="s">
        <v>236</v>
      </c>
      <c r="Q41" s="200"/>
      <c r="R41" s="200"/>
      <c r="S41" s="200"/>
      <c r="T41" s="200"/>
      <c r="U41" s="200" t="s">
        <v>97</v>
      </c>
      <c r="V41" s="200"/>
      <c r="W41" s="200"/>
      <c r="X41" s="200" t="s">
        <v>97</v>
      </c>
      <c r="Y41" s="200"/>
      <c r="Z41" s="210"/>
    </row>
    <row r="42" ht="13.5" spans="1:26">
      <c r="A42" s="200" t="s">
        <v>97</v>
      </c>
      <c r="B42" s="200" t="s">
        <v>178</v>
      </c>
      <c r="C42" s="200" t="s">
        <v>237</v>
      </c>
      <c r="D42" s="200"/>
      <c r="E42" s="200"/>
      <c r="F42" s="200"/>
      <c r="G42" s="200"/>
      <c r="H42" s="200" t="s">
        <v>97</v>
      </c>
      <c r="I42" s="200"/>
      <c r="J42" s="200"/>
      <c r="K42" s="200" t="s">
        <v>97</v>
      </c>
      <c r="L42" s="200"/>
      <c r="M42" s="200"/>
      <c r="N42" s="200" t="s">
        <v>97</v>
      </c>
      <c r="O42" s="200" t="s">
        <v>164</v>
      </c>
      <c r="P42" s="200" t="s">
        <v>238</v>
      </c>
      <c r="Q42" s="200"/>
      <c r="R42" s="200"/>
      <c r="S42" s="200"/>
      <c r="T42" s="200"/>
      <c r="U42" s="200" t="s">
        <v>97</v>
      </c>
      <c r="V42" s="200"/>
      <c r="W42" s="200"/>
      <c r="X42" s="200" t="s">
        <v>97</v>
      </c>
      <c r="Y42" s="200"/>
      <c r="Z42" s="210"/>
    </row>
    <row r="43" ht="13.5" spans="1:26">
      <c r="A43" s="200" t="s">
        <v>239</v>
      </c>
      <c r="B43" s="200" t="s">
        <v>97</v>
      </c>
      <c r="C43" s="200" t="s">
        <v>240</v>
      </c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 t="s">
        <v>97</v>
      </c>
      <c r="O43" s="200" t="s">
        <v>241</v>
      </c>
      <c r="P43" s="200" t="s">
        <v>198</v>
      </c>
      <c r="Q43" s="200"/>
      <c r="R43" s="200"/>
      <c r="S43" s="200"/>
      <c r="T43" s="200"/>
      <c r="U43" s="200" t="s">
        <v>97</v>
      </c>
      <c r="V43" s="200"/>
      <c r="W43" s="200"/>
      <c r="X43" s="200" t="s">
        <v>97</v>
      </c>
      <c r="Y43" s="200"/>
      <c r="Z43" s="210"/>
    </row>
    <row r="44" ht="13.5" spans="1:26">
      <c r="A44" s="200" t="s">
        <v>97</v>
      </c>
      <c r="B44" s="200" t="s">
        <v>169</v>
      </c>
      <c r="C44" s="200" t="s">
        <v>242</v>
      </c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 t="s">
        <v>97</v>
      </c>
      <c r="O44" s="200" t="s">
        <v>243</v>
      </c>
      <c r="P44" s="200" t="s">
        <v>244</v>
      </c>
      <c r="Q44" s="19">
        <v>0.966912</v>
      </c>
      <c r="R44" s="19">
        <v>0.966912</v>
      </c>
      <c r="S44" s="19">
        <v>0.966912</v>
      </c>
      <c r="T44" s="200"/>
      <c r="U44" s="200"/>
      <c r="V44" s="200"/>
      <c r="W44" s="200"/>
      <c r="X44" s="200"/>
      <c r="Y44" s="200"/>
      <c r="Z44" s="210"/>
    </row>
    <row r="45" ht="13.5" spans="1:26">
      <c r="A45" s="200" t="s">
        <v>97</v>
      </c>
      <c r="B45" s="200" t="s">
        <v>172</v>
      </c>
      <c r="C45" s="200" t="s">
        <v>245</v>
      </c>
      <c r="D45" s="200"/>
      <c r="E45" s="200"/>
      <c r="F45" s="200"/>
      <c r="G45" s="200"/>
      <c r="H45" s="200" t="s">
        <v>97</v>
      </c>
      <c r="I45" s="200"/>
      <c r="J45" s="200"/>
      <c r="K45" s="200" t="s">
        <v>97</v>
      </c>
      <c r="L45" s="200"/>
      <c r="M45" s="200"/>
      <c r="N45" s="200" t="s">
        <v>97</v>
      </c>
      <c r="O45" s="200" t="s">
        <v>246</v>
      </c>
      <c r="P45" s="200" t="s">
        <v>247</v>
      </c>
      <c r="Q45" s="19">
        <v>0.54951</v>
      </c>
      <c r="R45" s="19">
        <v>0.54951</v>
      </c>
      <c r="S45" s="19">
        <v>0.54951</v>
      </c>
      <c r="T45" s="200"/>
      <c r="U45" s="200"/>
      <c r="V45" s="200"/>
      <c r="W45" s="200"/>
      <c r="X45" s="200"/>
      <c r="Y45" s="200"/>
      <c r="Z45" s="210"/>
    </row>
    <row r="46" ht="13.5" spans="1:26">
      <c r="A46" s="200" t="s">
        <v>248</v>
      </c>
      <c r="B46" s="200" t="s">
        <v>97</v>
      </c>
      <c r="C46" s="200" t="s">
        <v>249</v>
      </c>
      <c r="D46" s="200"/>
      <c r="E46" s="200"/>
      <c r="F46" s="200"/>
      <c r="G46" s="200"/>
      <c r="H46" s="200" t="s">
        <v>97</v>
      </c>
      <c r="I46" s="200"/>
      <c r="J46" s="200"/>
      <c r="K46" s="200" t="s">
        <v>97</v>
      </c>
      <c r="L46" s="200"/>
      <c r="M46" s="200"/>
      <c r="N46" s="200" t="s">
        <v>97</v>
      </c>
      <c r="O46" s="200" t="s">
        <v>250</v>
      </c>
      <c r="P46" s="200" t="s">
        <v>203</v>
      </c>
      <c r="Q46" s="200"/>
      <c r="R46" s="200"/>
      <c r="S46" s="200"/>
      <c r="T46" s="200"/>
      <c r="U46" s="200"/>
      <c r="V46" s="200"/>
      <c r="W46" s="200"/>
      <c r="X46" s="200"/>
      <c r="Y46" s="200"/>
      <c r="Z46" s="210"/>
    </row>
    <row r="47" ht="13.5" spans="1:26">
      <c r="A47" s="200" t="s">
        <v>97</v>
      </c>
      <c r="B47" s="200" t="s">
        <v>169</v>
      </c>
      <c r="C47" s="200" t="s">
        <v>251</v>
      </c>
      <c r="D47" s="200"/>
      <c r="E47" s="200"/>
      <c r="F47" s="200"/>
      <c r="G47" s="200"/>
      <c r="H47" s="200" t="s">
        <v>97</v>
      </c>
      <c r="I47" s="200"/>
      <c r="J47" s="200"/>
      <c r="K47" s="200" t="s">
        <v>97</v>
      </c>
      <c r="L47" s="200"/>
      <c r="M47" s="200"/>
      <c r="N47" s="200" t="s">
        <v>97</v>
      </c>
      <c r="O47" s="200" t="s">
        <v>252</v>
      </c>
      <c r="P47" s="200" t="s">
        <v>253</v>
      </c>
      <c r="Q47" s="19">
        <v>4.38</v>
      </c>
      <c r="R47" s="19">
        <v>4.38</v>
      </c>
      <c r="S47" s="19">
        <v>4.38</v>
      </c>
      <c r="T47" s="200"/>
      <c r="U47" s="200"/>
      <c r="V47" s="200"/>
      <c r="W47" s="200"/>
      <c r="X47" s="200"/>
      <c r="Y47" s="200"/>
      <c r="Z47" s="210"/>
    </row>
    <row r="48" ht="13.5" spans="1:26">
      <c r="A48" s="200" t="s">
        <v>97</v>
      </c>
      <c r="B48" s="200" t="s">
        <v>172</v>
      </c>
      <c r="C48" s="200" t="s">
        <v>254</v>
      </c>
      <c r="D48" s="200"/>
      <c r="E48" s="200"/>
      <c r="F48" s="200"/>
      <c r="G48" s="200"/>
      <c r="H48" s="200" t="s">
        <v>97</v>
      </c>
      <c r="I48" s="200"/>
      <c r="J48" s="200"/>
      <c r="K48" s="200" t="s">
        <v>97</v>
      </c>
      <c r="L48" s="200"/>
      <c r="M48" s="200"/>
      <c r="N48" s="200" t="s">
        <v>97</v>
      </c>
      <c r="O48" s="200" t="s">
        <v>255</v>
      </c>
      <c r="P48" s="200" t="s">
        <v>256</v>
      </c>
      <c r="Q48" s="200"/>
      <c r="R48" s="200"/>
      <c r="S48" s="200"/>
      <c r="T48" s="200"/>
      <c r="U48" s="200" t="s">
        <v>97</v>
      </c>
      <c r="V48" s="200"/>
      <c r="W48" s="200"/>
      <c r="X48" s="200" t="s">
        <v>97</v>
      </c>
      <c r="Y48" s="200"/>
      <c r="Z48" s="210"/>
    </row>
    <row r="49" ht="13.5" spans="1:26">
      <c r="A49" s="200" t="s">
        <v>97</v>
      </c>
      <c r="B49" s="200" t="s">
        <v>178</v>
      </c>
      <c r="C49" s="200" t="s">
        <v>257</v>
      </c>
      <c r="D49" s="200"/>
      <c r="E49" s="200"/>
      <c r="F49" s="200"/>
      <c r="G49" s="200"/>
      <c r="H49" s="200" t="s">
        <v>97</v>
      </c>
      <c r="I49" s="200"/>
      <c r="J49" s="200"/>
      <c r="K49" s="200" t="s">
        <v>97</v>
      </c>
      <c r="L49" s="200"/>
      <c r="M49" s="200"/>
      <c r="N49" s="200" t="s">
        <v>97</v>
      </c>
      <c r="O49" s="200" t="s">
        <v>178</v>
      </c>
      <c r="P49" s="200" t="s">
        <v>207</v>
      </c>
      <c r="Q49" s="19">
        <v>0.74</v>
      </c>
      <c r="R49" s="19">
        <v>0.74</v>
      </c>
      <c r="S49" s="19">
        <v>0.74</v>
      </c>
      <c r="T49" s="200"/>
      <c r="U49" s="200" t="s">
        <v>97</v>
      </c>
      <c r="V49" s="200"/>
      <c r="W49" s="200"/>
      <c r="X49" s="200" t="s">
        <v>97</v>
      </c>
      <c r="Y49" s="200"/>
      <c r="Z49" s="210"/>
    </row>
    <row r="50" ht="13.5" spans="1:26">
      <c r="A50" s="200" t="s">
        <v>258</v>
      </c>
      <c r="B50" s="200" t="s">
        <v>97</v>
      </c>
      <c r="C50" s="200" t="s">
        <v>259</v>
      </c>
      <c r="D50" s="200"/>
      <c r="E50" s="200"/>
      <c r="F50" s="200"/>
      <c r="G50" s="200"/>
      <c r="H50" s="200" t="s">
        <v>97</v>
      </c>
      <c r="I50" s="200"/>
      <c r="J50" s="200"/>
      <c r="K50" s="200" t="s">
        <v>97</v>
      </c>
      <c r="L50" s="200"/>
      <c r="M50" s="200"/>
      <c r="N50" s="200" t="s">
        <v>260</v>
      </c>
      <c r="O50" s="200" t="s">
        <v>97</v>
      </c>
      <c r="P50" s="200" t="s">
        <v>261</v>
      </c>
      <c r="Q50" s="19">
        <v>12.9543</v>
      </c>
      <c r="R50" s="19">
        <v>12.9543</v>
      </c>
      <c r="S50" s="19">
        <v>12.9543</v>
      </c>
      <c r="T50" s="200"/>
      <c r="U50" s="200"/>
      <c r="V50" s="200"/>
      <c r="W50" s="200"/>
      <c r="X50" s="200"/>
      <c r="Y50" s="200"/>
      <c r="Z50" s="210"/>
    </row>
    <row r="51" ht="13.5" spans="1:26">
      <c r="A51" s="200" t="s">
        <v>97</v>
      </c>
      <c r="B51" s="200" t="s">
        <v>175</v>
      </c>
      <c r="C51" s="200" t="s">
        <v>262</v>
      </c>
      <c r="D51" s="200"/>
      <c r="E51" s="200"/>
      <c r="F51" s="200"/>
      <c r="G51" s="200"/>
      <c r="H51" s="200" t="s">
        <v>97</v>
      </c>
      <c r="I51" s="200"/>
      <c r="J51" s="200"/>
      <c r="K51" s="200" t="s">
        <v>97</v>
      </c>
      <c r="L51" s="200"/>
      <c r="M51" s="200"/>
      <c r="N51" s="200" t="s">
        <v>97</v>
      </c>
      <c r="O51" s="200" t="s">
        <v>169</v>
      </c>
      <c r="P51" s="200" t="s">
        <v>263</v>
      </c>
      <c r="Q51" s="200"/>
      <c r="R51" s="200"/>
      <c r="S51" s="200"/>
      <c r="T51" s="200"/>
      <c r="U51" s="200" t="s">
        <v>97</v>
      </c>
      <c r="V51" s="200"/>
      <c r="W51" s="200"/>
      <c r="X51" s="200" t="s">
        <v>97</v>
      </c>
      <c r="Y51" s="200"/>
      <c r="Z51" s="210"/>
    </row>
    <row r="52" ht="13.5" spans="1:26">
      <c r="A52" s="200" t="s">
        <v>97</v>
      </c>
      <c r="B52" s="200" t="s">
        <v>194</v>
      </c>
      <c r="C52" s="200" t="s">
        <v>264</v>
      </c>
      <c r="D52" s="200"/>
      <c r="E52" s="200"/>
      <c r="F52" s="200"/>
      <c r="G52" s="200"/>
      <c r="H52" s="200" t="s">
        <v>97</v>
      </c>
      <c r="I52" s="200"/>
      <c r="J52" s="200"/>
      <c r="K52" s="200" t="s">
        <v>97</v>
      </c>
      <c r="L52" s="200"/>
      <c r="M52" s="200"/>
      <c r="N52" s="200" t="s">
        <v>97</v>
      </c>
      <c r="O52" s="200" t="s">
        <v>172</v>
      </c>
      <c r="P52" s="200" t="s">
        <v>265</v>
      </c>
      <c r="Q52" s="19">
        <v>12.9543</v>
      </c>
      <c r="R52" s="19">
        <v>12.9543</v>
      </c>
      <c r="S52" s="19">
        <v>12.9543</v>
      </c>
      <c r="T52" s="200"/>
      <c r="U52" s="200"/>
      <c r="V52" s="200"/>
      <c r="W52" s="200"/>
      <c r="X52" s="200"/>
      <c r="Y52" s="200"/>
      <c r="Z52" s="210"/>
    </row>
    <row r="53" ht="13.5" spans="1:26">
      <c r="A53" s="200" t="s">
        <v>97</v>
      </c>
      <c r="B53" s="200" t="s">
        <v>197</v>
      </c>
      <c r="C53" s="200" t="s">
        <v>266</v>
      </c>
      <c r="D53" s="200"/>
      <c r="E53" s="200"/>
      <c r="F53" s="200"/>
      <c r="G53" s="200"/>
      <c r="H53" s="200" t="s">
        <v>97</v>
      </c>
      <c r="I53" s="200"/>
      <c r="J53" s="200"/>
      <c r="K53" s="200" t="s">
        <v>97</v>
      </c>
      <c r="L53" s="200"/>
      <c r="M53" s="200"/>
      <c r="N53" s="200" t="s">
        <v>97</v>
      </c>
      <c r="O53" s="200" t="s">
        <v>175</v>
      </c>
      <c r="P53" s="200" t="s">
        <v>267</v>
      </c>
      <c r="Q53" s="200"/>
      <c r="R53" s="200"/>
      <c r="S53" s="200"/>
      <c r="T53" s="200"/>
      <c r="U53" s="200" t="s">
        <v>97</v>
      </c>
      <c r="V53" s="200"/>
      <c r="W53" s="200"/>
      <c r="X53" s="200" t="s">
        <v>97</v>
      </c>
      <c r="Y53" s="200"/>
      <c r="Z53" s="210"/>
    </row>
    <row r="54" ht="13.5" spans="1:26">
      <c r="A54" s="200" t="s">
        <v>97</v>
      </c>
      <c r="B54" s="200" t="s">
        <v>178</v>
      </c>
      <c r="C54" s="200" t="s">
        <v>268</v>
      </c>
      <c r="D54" s="200"/>
      <c r="E54" s="200"/>
      <c r="F54" s="200"/>
      <c r="G54" s="200"/>
      <c r="H54" s="200" t="s">
        <v>97</v>
      </c>
      <c r="I54" s="200"/>
      <c r="J54" s="200"/>
      <c r="K54" s="200" t="s">
        <v>97</v>
      </c>
      <c r="L54" s="200"/>
      <c r="M54" s="200"/>
      <c r="N54" s="200" t="s">
        <v>97</v>
      </c>
      <c r="O54" s="200" t="s">
        <v>194</v>
      </c>
      <c r="P54" s="200" t="s">
        <v>269</v>
      </c>
      <c r="Q54" s="200"/>
      <c r="R54" s="200"/>
      <c r="S54" s="200"/>
      <c r="T54" s="200"/>
      <c r="U54" s="200" t="s">
        <v>97</v>
      </c>
      <c r="V54" s="200"/>
      <c r="W54" s="200"/>
      <c r="X54" s="200" t="s">
        <v>97</v>
      </c>
      <c r="Y54" s="200"/>
      <c r="Z54" s="210"/>
    </row>
    <row r="55" ht="13.5" spans="1:26">
      <c r="A55" s="200" t="s">
        <v>270</v>
      </c>
      <c r="B55" s="200" t="s">
        <v>97</v>
      </c>
      <c r="C55" s="200" t="s">
        <v>261</v>
      </c>
      <c r="D55" s="19">
        <v>12.9543</v>
      </c>
      <c r="E55" s="19">
        <v>12.9543</v>
      </c>
      <c r="F55" s="19">
        <v>12.9543</v>
      </c>
      <c r="G55" s="200"/>
      <c r="H55" s="200"/>
      <c r="I55" s="200"/>
      <c r="J55" s="200"/>
      <c r="K55" s="200"/>
      <c r="L55" s="200"/>
      <c r="M55" s="200"/>
      <c r="N55" s="200" t="s">
        <v>97</v>
      </c>
      <c r="O55" s="200" t="s">
        <v>197</v>
      </c>
      <c r="P55" s="200" t="s">
        <v>271</v>
      </c>
      <c r="Q55" s="200"/>
      <c r="R55" s="200"/>
      <c r="S55" s="200"/>
      <c r="T55" s="200"/>
      <c r="U55" s="200"/>
      <c r="V55" s="200"/>
      <c r="W55" s="200"/>
      <c r="X55" s="200"/>
      <c r="Y55" s="200"/>
      <c r="Z55" s="210"/>
    </row>
    <row r="56" ht="13.5" spans="1:26">
      <c r="A56" s="200" t="s">
        <v>97</v>
      </c>
      <c r="B56" s="200" t="s">
        <v>169</v>
      </c>
      <c r="C56" s="200" t="s">
        <v>272</v>
      </c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 t="s">
        <v>97</v>
      </c>
      <c r="O56" s="200" t="s">
        <v>180</v>
      </c>
      <c r="P56" s="200" t="s">
        <v>273</v>
      </c>
      <c r="Q56" s="200"/>
      <c r="R56" s="200" t="s">
        <v>97</v>
      </c>
      <c r="S56" s="200"/>
      <c r="T56" s="200"/>
      <c r="U56" s="200" t="s">
        <v>97</v>
      </c>
      <c r="V56" s="200"/>
      <c r="W56" s="200"/>
      <c r="X56" s="200" t="s">
        <v>97</v>
      </c>
      <c r="Y56" s="200"/>
      <c r="Z56" s="210"/>
    </row>
    <row r="57" ht="13.5" spans="1:26">
      <c r="A57" s="200" t="s">
        <v>97</v>
      </c>
      <c r="B57" s="200" t="s">
        <v>172</v>
      </c>
      <c r="C57" s="200" t="s">
        <v>274</v>
      </c>
      <c r="D57" s="200"/>
      <c r="E57" s="200" t="s">
        <v>97</v>
      </c>
      <c r="F57" s="200"/>
      <c r="G57" s="200"/>
      <c r="H57" s="200" t="s">
        <v>97</v>
      </c>
      <c r="I57" s="200"/>
      <c r="J57" s="200"/>
      <c r="K57" s="200" t="s">
        <v>97</v>
      </c>
      <c r="L57" s="200"/>
      <c r="M57" s="200"/>
      <c r="N57" s="200" t="s">
        <v>97</v>
      </c>
      <c r="O57" s="200" t="s">
        <v>184</v>
      </c>
      <c r="P57" s="200" t="s">
        <v>275</v>
      </c>
      <c r="Q57" s="200"/>
      <c r="R57" s="200"/>
      <c r="S57" s="200"/>
      <c r="T57" s="200"/>
      <c r="U57" s="200"/>
      <c r="V57" s="200"/>
      <c r="W57" s="200"/>
      <c r="X57" s="200"/>
      <c r="Y57" s="200"/>
      <c r="Z57" s="210"/>
    </row>
    <row r="58" ht="13.5" spans="1:26">
      <c r="A58" s="200" t="s">
        <v>97</v>
      </c>
      <c r="B58" s="200" t="s">
        <v>175</v>
      </c>
      <c r="C58" s="200" t="s">
        <v>276</v>
      </c>
      <c r="D58" s="200"/>
      <c r="E58" s="200" t="s">
        <v>97</v>
      </c>
      <c r="F58" s="200"/>
      <c r="G58" s="200"/>
      <c r="H58" s="200" t="s">
        <v>97</v>
      </c>
      <c r="I58" s="200"/>
      <c r="J58" s="200"/>
      <c r="K58" s="200" t="s">
        <v>97</v>
      </c>
      <c r="L58" s="200"/>
      <c r="M58" s="200"/>
      <c r="N58" s="200" t="s">
        <v>97</v>
      </c>
      <c r="O58" s="200" t="s">
        <v>187</v>
      </c>
      <c r="P58" s="200" t="s">
        <v>274</v>
      </c>
      <c r="Q58" s="200"/>
      <c r="R58" s="200" t="s">
        <v>97</v>
      </c>
      <c r="S58" s="200"/>
      <c r="T58" s="200"/>
      <c r="U58" s="200" t="s">
        <v>97</v>
      </c>
      <c r="V58" s="200"/>
      <c r="W58" s="200"/>
      <c r="X58" s="200" t="s">
        <v>97</v>
      </c>
      <c r="Y58" s="200"/>
      <c r="Z58" s="210"/>
    </row>
    <row r="59" ht="13.5" spans="1:26">
      <c r="A59" s="200" t="s">
        <v>97</v>
      </c>
      <c r="B59" s="200" t="s">
        <v>197</v>
      </c>
      <c r="C59" s="200" t="s">
        <v>277</v>
      </c>
      <c r="D59" s="19">
        <v>12.9543</v>
      </c>
      <c r="E59" s="19">
        <v>12.9543</v>
      </c>
      <c r="F59" s="19">
        <v>12.9543</v>
      </c>
      <c r="G59" s="200"/>
      <c r="H59" s="200"/>
      <c r="I59" s="200"/>
      <c r="J59" s="200"/>
      <c r="K59" s="200"/>
      <c r="L59" s="200"/>
      <c r="M59" s="200"/>
      <c r="N59" s="200" t="s">
        <v>97</v>
      </c>
      <c r="O59" s="200" t="s">
        <v>190</v>
      </c>
      <c r="P59" s="200" t="s">
        <v>278</v>
      </c>
      <c r="Q59" s="200"/>
      <c r="R59" s="200" t="s">
        <v>97</v>
      </c>
      <c r="S59" s="200"/>
      <c r="T59" s="200"/>
      <c r="U59" s="200" t="s">
        <v>97</v>
      </c>
      <c r="V59" s="200"/>
      <c r="W59" s="200"/>
      <c r="X59" s="200" t="s">
        <v>97</v>
      </c>
      <c r="Y59" s="200"/>
      <c r="Z59" s="210"/>
    </row>
    <row r="60" ht="13.5" spans="1:26">
      <c r="A60" s="200" t="s">
        <v>97</v>
      </c>
      <c r="B60" s="200" t="s">
        <v>178</v>
      </c>
      <c r="C60" s="200" t="s">
        <v>279</v>
      </c>
      <c r="D60" s="200"/>
      <c r="E60" s="200" t="s">
        <v>97</v>
      </c>
      <c r="F60" s="200"/>
      <c r="G60" s="200"/>
      <c r="H60" s="200" t="s">
        <v>97</v>
      </c>
      <c r="I60" s="200"/>
      <c r="J60" s="200"/>
      <c r="K60" s="200" t="s">
        <v>97</v>
      </c>
      <c r="L60" s="200"/>
      <c r="M60" s="200"/>
      <c r="N60" s="200" t="s">
        <v>97</v>
      </c>
      <c r="O60" s="200" t="s">
        <v>148</v>
      </c>
      <c r="P60" s="200" t="s">
        <v>276</v>
      </c>
      <c r="Q60" s="200"/>
      <c r="R60" s="200" t="s">
        <v>97</v>
      </c>
      <c r="S60" s="200"/>
      <c r="T60" s="200"/>
      <c r="U60" s="200" t="s">
        <v>97</v>
      </c>
      <c r="V60" s="200"/>
      <c r="W60" s="200"/>
      <c r="X60" s="200" t="s">
        <v>97</v>
      </c>
      <c r="Y60" s="200"/>
      <c r="Z60" s="210"/>
    </row>
    <row r="61" ht="13.5" spans="1:26">
      <c r="A61" s="200" t="s">
        <v>280</v>
      </c>
      <c r="B61" s="200" t="s">
        <v>97</v>
      </c>
      <c r="C61" s="200" t="s">
        <v>281</v>
      </c>
      <c r="D61" s="200"/>
      <c r="E61" s="200" t="s">
        <v>97</v>
      </c>
      <c r="F61" s="200"/>
      <c r="G61" s="200"/>
      <c r="H61" s="200" t="s">
        <v>97</v>
      </c>
      <c r="I61" s="200"/>
      <c r="J61" s="200"/>
      <c r="K61" s="200" t="s">
        <v>97</v>
      </c>
      <c r="L61" s="200"/>
      <c r="M61" s="200"/>
      <c r="N61" s="200" t="s">
        <v>97</v>
      </c>
      <c r="O61" s="200" t="s">
        <v>149</v>
      </c>
      <c r="P61" s="200" t="s">
        <v>282</v>
      </c>
      <c r="Q61" s="200"/>
      <c r="R61" s="200" t="s">
        <v>97</v>
      </c>
      <c r="S61" s="200"/>
      <c r="T61" s="200"/>
      <c r="U61" s="200" t="s">
        <v>97</v>
      </c>
      <c r="V61" s="200"/>
      <c r="W61" s="200"/>
      <c r="X61" s="200" t="s">
        <v>97</v>
      </c>
      <c r="Y61" s="200"/>
      <c r="Z61" s="210"/>
    </row>
    <row r="62" ht="13.5" spans="1:26">
      <c r="A62" s="200" t="s">
        <v>97</v>
      </c>
      <c r="B62" s="200" t="s">
        <v>172</v>
      </c>
      <c r="C62" s="200" t="s">
        <v>283</v>
      </c>
      <c r="D62" s="200"/>
      <c r="E62" s="200" t="s">
        <v>97</v>
      </c>
      <c r="F62" s="200"/>
      <c r="G62" s="200"/>
      <c r="H62" s="200" t="s">
        <v>97</v>
      </c>
      <c r="I62" s="200"/>
      <c r="J62" s="200"/>
      <c r="K62" s="200" t="s">
        <v>97</v>
      </c>
      <c r="L62" s="200"/>
      <c r="M62" s="200"/>
      <c r="N62" s="200" t="s">
        <v>97</v>
      </c>
      <c r="O62" s="200" t="s">
        <v>178</v>
      </c>
      <c r="P62" s="200" t="s">
        <v>284</v>
      </c>
      <c r="Q62" s="200"/>
      <c r="R62" s="200" t="s">
        <v>97</v>
      </c>
      <c r="S62" s="200"/>
      <c r="T62" s="200"/>
      <c r="U62" s="200" t="s">
        <v>97</v>
      </c>
      <c r="V62" s="200"/>
      <c r="W62" s="200"/>
      <c r="X62" s="200" t="s">
        <v>97</v>
      </c>
      <c r="Y62" s="200"/>
      <c r="Z62" s="210"/>
    </row>
    <row r="63" ht="13.5" spans="1:26">
      <c r="A63" s="200" t="s">
        <v>97</v>
      </c>
      <c r="B63" s="200" t="s">
        <v>175</v>
      </c>
      <c r="C63" s="200" t="s">
        <v>285</v>
      </c>
      <c r="D63" s="200"/>
      <c r="E63" s="200" t="s">
        <v>97</v>
      </c>
      <c r="F63" s="200"/>
      <c r="G63" s="200"/>
      <c r="H63" s="200" t="s">
        <v>97</v>
      </c>
      <c r="I63" s="200"/>
      <c r="J63" s="200"/>
      <c r="K63" s="200" t="s">
        <v>97</v>
      </c>
      <c r="L63" s="200"/>
      <c r="M63" s="200"/>
      <c r="N63" s="200" t="s">
        <v>286</v>
      </c>
      <c r="O63" s="200" t="s">
        <v>97</v>
      </c>
      <c r="P63" s="200" t="s">
        <v>287</v>
      </c>
      <c r="Q63" s="200"/>
      <c r="R63" s="200" t="s">
        <v>97</v>
      </c>
      <c r="S63" s="200"/>
      <c r="T63" s="200"/>
      <c r="U63" s="200" t="s">
        <v>97</v>
      </c>
      <c r="V63" s="200"/>
      <c r="W63" s="200"/>
      <c r="X63" s="200" t="s">
        <v>97</v>
      </c>
      <c r="Y63" s="200"/>
      <c r="Z63" s="210"/>
    </row>
    <row r="64" ht="13.5" spans="1:26">
      <c r="A64" s="200" t="s">
        <v>97</v>
      </c>
      <c r="B64" s="200" t="s">
        <v>194</v>
      </c>
      <c r="C64" s="200" t="s">
        <v>288</v>
      </c>
      <c r="D64" s="200"/>
      <c r="E64" s="200" t="s">
        <v>97</v>
      </c>
      <c r="F64" s="200"/>
      <c r="G64" s="200"/>
      <c r="H64" s="200" t="s">
        <v>97</v>
      </c>
      <c r="I64" s="200"/>
      <c r="J64" s="200"/>
      <c r="K64" s="200" t="s">
        <v>97</v>
      </c>
      <c r="L64" s="200"/>
      <c r="M64" s="200"/>
      <c r="N64" s="200" t="s">
        <v>97</v>
      </c>
      <c r="O64" s="200" t="s">
        <v>169</v>
      </c>
      <c r="P64" s="200" t="s">
        <v>289</v>
      </c>
      <c r="Q64" s="200"/>
      <c r="R64" s="200" t="s">
        <v>97</v>
      </c>
      <c r="S64" s="200"/>
      <c r="T64" s="200"/>
      <c r="U64" s="200" t="s">
        <v>97</v>
      </c>
      <c r="V64" s="200"/>
      <c r="W64" s="200"/>
      <c r="X64" s="200" t="s">
        <v>97</v>
      </c>
      <c r="Y64" s="200"/>
      <c r="Z64" s="210"/>
    </row>
    <row r="65" ht="13.5" spans="1:26">
      <c r="A65" s="200" t="s">
        <v>290</v>
      </c>
      <c r="B65" s="200" t="s">
        <v>97</v>
      </c>
      <c r="C65" s="200" t="s">
        <v>287</v>
      </c>
      <c r="D65" s="200"/>
      <c r="E65" s="200" t="s">
        <v>97</v>
      </c>
      <c r="F65" s="200"/>
      <c r="G65" s="200"/>
      <c r="H65" s="200" t="s">
        <v>97</v>
      </c>
      <c r="I65" s="200"/>
      <c r="J65" s="200"/>
      <c r="K65" s="200" t="s">
        <v>97</v>
      </c>
      <c r="L65" s="200"/>
      <c r="M65" s="200"/>
      <c r="N65" s="200" t="s">
        <v>97</v>
      </c>
      <c r="O65" s="200" t="s">
        <v>172</v>
      </c>
      <c r="P65" s="200" t="s">
        <v>291</v>
      </c>
      <c r="Q65" s="200"/>
      <c r="R65" s="200" t="s">
        <v>97</v>
      </c>
      <c r="S65" s="200"/>
      <c r="T65" s="200"/>
      <c r="U65" s="200" t="s">
        <v>97</v>
      </c>
      <c r="V65" s="200"/>
      <c r="W65" s="200"/>
      <c r="X65" s="200" t="s">
        <v>97</v>
      </c>
      <c r="Y65" s="200"/>
      <c r="Z65" s="210"/>
    </row>
    <row r="66" ht="13.5" spans="1:26">
      <c r="A66" s="200" t="s">
        <v>97</v>
      </c>
      <c r="B66" s="200" t="s">
        <v>169</v>
      </c>
      <c r="C66" s="200" t="s">
        <v>289</v>
      </c>
      <c r="D66" s="200"/>
      <c r="E66" s="200" t="s">
        <v>97</v>
      </c>
      <c r="F66" s="200"/>
      <c r="G66" s="200"/>
      <c r="H66" s="200" t="s">
        <v>97</v>
      </c>
      <c r="I66" s="200"/>
      <c r="J66" s="200"/>
      <c r="K66" s="200" t="s">
        <v>97</v>
      </c>
      <c r="L66" s="200"/>
      <c r="M66" s="200"/>
      <c r="N66" s="200" t="s">
        <v>97</v>
      </c>
      <c r="O66" s="200" t="s">
        <v>175</v>
      </c>
      <c r="P66" s="200" t="s">
        <v>292</v>
      </c>
      <c r="Q66" s="200"/>
      <c r="R66" s="200" t="s">
        <v>97</v>
      </c>
      <c r="S66" s="200"/>
      <c r="T66" s="200"/>
      <c r="U66" s="200" t="s">
        <v>97</v>
      </c>
      <c r="V66" s="200"/>
      <c r="W66" s="200"/>
      <c r="X66" s="200" t="s">
        <v>97</v>
      </c>
      <c r="Y66" s="200"/>
      <c r="Z66" s="210"/>
    </row>
    <row r="67" ht="13.5" spans="1:26">
      <c r="A67" s="200" t="s">
        <v>97</v>
      </c>
      <c r="B67" s="200" t="s">
        <v>172</v>
      </c>
      <c r="C67" s="200" t="s">
        <v>291</v>
      </c>
      <c r="D67" s="200"/>
      <c r="E67" s="200" t="s">
        <v>97</v>
      </c>
      <c r="F67" s="200"/>
      <c r="G67" s="200"/>
      <c r="H67" s="200" t="s">
        <v>97</v>
      </c>
      <c r="I67" s="200"/>
      <c r="J67" s="200"/>
      <c r="K67" s="200" t="s">
        <v>97</v>
      </c>
      <c r="L67" s="200"/>
      <c r="M67" s="200"/>
      <c r="N67" s="200" t="s">
        <v>97</v>
      </c>
      <c r="O67" s="200" t="s">
        <v>194</v>
      </c>
      <c r="P67" s="200" t="s">
        <v>293</v>
      </c>
      <c r="Q67" s="200"/>
      <c r="R67" s="200" t="s">
        <v>97</v>
      </c>
      <c r="S67" s="200"/>
      <c r="T67" s="200"/>
      <c r="U67" s="200" t="s">
        <v>97</v>
      </c>
      <c r="V67" s="200"/>
      <c r="W67" s="200"/>
      <c r="X67" s="200" t="s">
        <v>97</v>
      </c>
      <c r="Y67" s="200"/>
      <c r="Z67" s="210"/>
    </row>
    <row r="68" ht="13.5" spans="1:26">
      <c r="A68" s="200" t="s">
        <v>97</v>
      </c>
      <c r="B68" s="200" t="s">
        <v>175</v>
      </c>
      <c r="C68" s="200" t="s">
        <v>292</v>
      </c>
      <c r="D68" s="200"/>
      <c r="E68" s="200" t="s">
        <v>97</v>
      </c>
      <c r="F68" s="200"/>
      <c r="G68" s="200"/>
      <c r="H68" s="200" t="s">
        <v>97</v>
      </c>
      <c r="I68" s="200"/>
      <c r="J68" s="200"/>
      <c r="K68" s="200" t="s">
        <v>97</v>
      </c>
      <c r="L68" s="200"/>
      <c r="M68" s="200"/>
      <c r="N68" s="200" t="s">
        <v>294</v>
      </c>
      <c r="O68" s="200" t="s">
        <v>97</v>
      </c>
      <c r="P68" s="200" t="s">
        <v>295</v>
      </c>
      <c r="Q68" s="200"/>
      <c r="R68" s="200" t="s">
        <v>97</v>
      </c>
      <c r="S68" s="200"/>
      <c r="T68" s="200"/>
      <c r="U68" s="200" t="s">
        <v>97</v>
      </c>
      <c r="V68" s="200"/>
      <c r="W68" s="200"/>
      <c r="X68" s="200" t="s">
        <v>97</v>
      </c>
      <c r="Y68" s="200"/>
      <c r="Z68" s="210"/>
    </row>
    <row r="69" ht="13.5" spans="1:26">
      <c r="A69" s="200" t="s">
        <v>97</v>
      </c>
      <c r="B69" s="200" t="s">
        <v>194</v>
      </c>
      <c r="C69" s="200" t="s">
        <v>293</v>
      </c>
      <c r="D69" s="200"/>
      <c r="E69" s="200" t="s">
        <v>97</v>
      </c>
      <c r="F69" s="200"/>
      <c r="G69" s="200"/>
      <c r="H69" s="200" t="s">
        <v>97</v>
      </c>
      <c r="I69" s="200"/>
      <c r="J69" s="200"/>
      <c r="K69" s="200" t="s">
        <v>97</v>
      </c>
      <c r="L69" s="200"/>
      <c r="M69" s="200"/>
      <c r="N69" s="200" t="s">
        <v>97</v>
      </c>
      <c r="O69" s="200" t="s">
        <v>169</v>
      </c>
      <c r="P69" s="200" t="s">
        <v>212</v>
      </c>
      <c r="Q69" s="200"/>
      <c r="R69" s="200" t="s">
        <v>97</v>
      </c>
      <c r="S69" s="200"/>
      <c r="T69" s="200"/>
      <c r="U69" s="200" t="s">
        <v>97</v>
      </c>
      <c r="V69" s="200"/>
      <c r="W69" s="200"/>
      <c r="X69" s="200" t="s">
        <v>97</v>
      </c>
      <c r="Y69" s="200"/>
      <c r="Z69" s="210"/>
    </row>
    <row r="70" ht="13.5" spans="1:26">
      <c r="A70" s="200" t="s">
        <v>296</v>
      </c>
      <c r="B70" s="200" t="s">
        <v>97</v>
      </c>
      <c r="C70" s="200" t="s">
        <v>297</v>
      </c>
      <c r="D70" s="200"/>
      <c r="E70" s="200" t="s">
        <v>97</v>
      </c>
      <c r="F70" s="200"/>
      <c r="G70" s="200"/>
      <c r="H70" s="200" t="s">
        <v>97</v>
      </c>
      <c r="I70" s="200"/>
      <c r="J70" s="200"/>
      <c r="K70" s="200" t="s">
        <v>97</v>
      </c>
      <c r="L70" s="200"/>
      <c r="M70" s="200"/>
      <c r="N70" s="200" t="s">
        <v>97</v>
      </c>
      <c r="O70" s="200" t="s">
        <v>172</v>
      </c>
      <c r="P70" s="200" t="s">
        <v>298</v>
      </c>
      <c r="Q70" s="200"/>
      <c r="R70" s="200" t="s">
        <v>97</v>
      </c>
      <c r="S70" s="200"/>
      <c r="T70" s="200"/>
      <c r="U70" s="200" t="s">
        <v>97</v>
      </c>
      <c r="V70" s="200"/>
      <c r="W70" s="200"/>
      <c r="X70" s="200" t="s">
        <v>97</v>
      </c>
      <c r="Y70" s="200"/>
      <c r="Z70" s="210"/>
    </row>
    <row r="71" ht="13.5" spans="1:26">
      <c r="A71" s="200" t="s">
        <v>97</v>
      </c>
      <c r="B71" s="200" t="s">
        <v>169</v>
      </c>
      <c r="C71" s="200" t="s">
        <v>299</v>
      </c>
      <c r="D71" s="200"/>
      <c r="E71" s="200" t="s">
        <v>97</v>
      </c>
      <c r="F71" s="200"/>
      <c r="G71" s="200"/>
      <c r="H71" s="200" t="s">
        <v>97</v>
      </c>
      <c r="I71" s="200"/>
      <c r="J71" s="200"/>
      <c r="K71" s="200" t="s">
        <v>97</v>
      </c>
      <c r="L71" s="200"/>
      <c r="M71" s="200"/>
      <c r="N71" s="200" t="s">
        <v>97</v>
      </c>
      <c r="O71" s="200" t="s">
        <v>175</v>
      </c>
      <c r="P71" s="200" t="s">
        <v>300</v>
      </c>
      <c r="Q71" s="200"/>
      <c r="R71" s="200" t="s">
        <v>97</v>
      </c>
      <c r="S71" s="200"/>
      <c r="T71" s="200"/>
      <c r="U71" s="200" t="s">
        <v>97</v>
      </c>
      <c r="V71" s="200"/>
      <c r="W71" s="200"/>
      <c r="X71" s="200" t="s">
        <v>97</v>
      </c>
      <c r="Y71" s="200"/>
      <c r="Z71" s="210"/>
    </row>
    <row r="72" ht="13.5" spans="1:26">
      <c r="A72" s="200" t="s">
        <v>97</v>
      </c>
      <c r="B72" s="200" t="s">
        <v>172</v>
      </c>
      <c r="C72" s="200" t="s">
        <v>301</v>
      </c>
      <c r="D72" s="200"/>
      <c r="E72" s="200" t="s">
        <v>97</v>
      </c>
      <c r="F72" s="200"/>
      <c r="G72" s="200"/>
      <c r="H72" s="200" t="s">
        <v>97</v>
      </c>
      <c r="I72" s="200"/>
      <c r="J72" s="200"/>
      <c r="K72" s="200" t="s">
        <v>97</v>
      </c>
      <c r="L72" s="200"/>
      <c r="M72" s="200"/>
      <c r="N72" s="200" t="s">
        <v>97</v>
      </c>
      <c r="O72" s="200" t="s">
        <v>197</v>
      </c>
      <c r="P72" s="200" t="s">
        <v>214</v>
      </c>
      <c r="Q72" s="200"/>
      <c r="R72" s="200" t="s">
        <v>97</v>
      </c>
      <c r="S72" s="200"/>
      <c r="T72" s="200"/>
      <c r="U72" s="200" t="s">
        <v>97</v>
      </c>
      <c r="V72" s="200"/>
      <c r="W72" s="200"/>
      <c r="X72" s="200" t="s">
        <v>97</v>
      </c>
      <c r="Y72" s="200"/>
      <c r="Z72" s="210"/>
    </row>
    <row r="73" ht="13.5" spans="1:26">
      <c r="A73" s="200" t="s">
        <v>302</v>
      </c>
      <c r="B73" s="200" t="s">
        <v>97</v>
      </c>
      <c r="C73" s="200" t="s">
        <v>303</v>
      </c>
      <c r="D73" s="200"/>
      <c r="E73" s="200" t="s">
        <v>97</v>
      </c>
      <c r="F73" s="200"/>
      <c r="G73" s="200"/>
      <c r="H73" s="200" t="s">
        <v>97</v>
      </c>
      <c r="I73" s="200"/>
      <c r="J73" s="200"/>
      <c r="K73" s="200" t="s">
        <v>97</v>
      </c>
      <c r="L73" s="200"/>
      <c r="M73" s="200"/>
      <c r="N73" s="200" t="s">
        <v>97</v>
      </c>
      <c r="O73" s="200" t="s">
        <v>180</v>
      </c>
      <c r="P73" s="200" t="s">
        <v>222</v>
      </c>
      <c r="Q73" s="200"/>
      <c r="R73" s="200" t="s">
        <v>97</v>
      </c>
      <c r="S73" s="200"/>
      <c r="T73" s="200"/>
      <c r="U73" s="200" t="s">
        <v>97</v>
      </c>
      <c r="V73" s="200"/>
      <c r="W73" s="200"/>
      <c r="X73" s="200" t="s">
        <v>97</v>
      </c>
      <c r="Y73" s="200"/>
      <c r="Z73" s="210"/>
    </row>
    <row r="74" ht="13.5" spans="1:26">
      <c r="A74" s="200" t="s">
        <v>97</v>
      </c>
      <c r="B74" s="200" t="s">
        <v>169</v>
      </c>
      <c r="C74" s="200" t="s">
        <v>304</v>
      </c>
      <c r="D74" s="200"/>
      <c r="E74" s="200" t="s">
        <v>97</v>
      </c>
      <c r="F74" s="200"/>
      <c r="G74" s="200"/>
      <c r="H74" s="200" t="s">
        <v>97</v>
      </c>
      <c r="I74" s="200"/>
      <c r="J74" s="200"/>
      <c r="K74" s="200" t="s">
        <v>97</v>
      </c>
      <c r="L74" s="200"/>
      <c r="M74" s="200"/>
      <c r="N74" s="200" t="s">
        <v>97</v>
      </c>
      <c r="O74" s="200" t="s">
        <v>184</v>
      </c>
      <c r="P74" s="200" t="s">
        <v>305</v>
      </c>
      <c r="Q74" s="200"/>
      <c r="R74" s="200" t="s">
        <v>97</v>
      </c>
      <c r="S74" s="200"/>
      <c r="T74" s="200"/>
      <c r="U74" s="200" t="s">
        <v>97</v>
      </c>
      <c r="V74" s="200"/>
      <c r="W74" s="200"/>
      <c r="X74" s="200" t="s">
        <v>97</v>
      </c>
      <c r="Y74" s="200"/>
      <c r="Z74" s="210"/>
    </row>
    <row r="75" ht="13.5" spans="1:26">
      <c r="A75" s="200" t="s">
        <v>97</v>
      </c>
      <c r="B75" s="200" t="s">
        <v>172</v>
      </c>
      <c r="C75" s="200" t="s">
        <v>306</v>
      </c>
      <c r="D75" s="200"/>
      <c r="E75" s="200" t="s">
        <v>97</v>
      </c>
      <c r="F75" s="200"/>
      <c r="G75" s="200"/>
      <c r="H75" s="200" t="s">
        <v>97</v>
      </c>
      <c r="I75" s="200"/>
      <c r="J75" s="200"/>
      <c r="K75" s="200" t="s">
        <v>97</v>
      </c>
      <c r="L75" s="200"/>
      <c r="M75" s="200"/>
      <c r="N75" s="200" t="s">
        <v>97</v>
      </c>
      <c r="O75" s="200" t="s">
        <v>187</v>
      </c>
      <c r="P75" s="200" t="s">
        <v>307</v>
      </c>
      <c r="Q75" s="200"/>
      <c r="R75" s="200" t="s">
        <v>97</v>
      </c>
      <c r="S75" s="200"/>
      <c r="T75" s="200"/>
      <c r="U75" s="200" t="s">
        <v>97</v>
      </c>
      <c r="V75" s="200"/>
      <c r="W75" s="200"/>
      <c r="X75" s="200" t="s">
        <v>97</v>
      </c>
      <c r="Y75" s="200"/>
      <c r="Z75" s="210"/>
    </row>
    <row r="76" ht="13.5" spans="1:26">
      <c r="A76" s="200" t="s">
        <v>97</v>
      </c>
      <c r="B76" s="200" t="s">
        <v>175</v>
      </c>
      <c r="C76" s="200" t="s">
        <v>308</v>
      </c>
      <c r="D76" s="200"/>
      <c r="E76" s="200" t="s">
        <v>97</v>
      </c>
      <c r="F76" s="200"/>
      <c r="G76" s="200"/>
      <c r="H76" s="200" t="s">
        <v>97</v>
      </c>
      <c r="I76" s="200"/>
      <c r="J76" s="200"/>
      <c r="K76" s="200" t="s">
        <v>97</v>
      </c>
      <c r="L76" s="200"/>
      <c r="M76" s="200"/>
      <c r="N76" s="200" t="s">
        <v>97</v>
      </c>
      <c r="O76" s="200" t="s">
        <v>151</v>
      </c>
      <c r="P76" s="200" t="s">
        <v>216</v>
      </c>
      <c r="Q76" s="200"/>
      <c r="R76" s="200" t="s">
        <v>97</v>
      </c>
      <c r="S76" s="200"/>
      <c r="T76" s="200"/>
      <c r="U76" s="200" t="s">
        <v>97</v>
      </c>
      <c r="V76" s="200"/>
      <c r="W76" s="200"/>
      <c r="X76" s="200" t="s">
        <v>97</v>
      </c>
      <c r="Y76" s="200"/>
      <c r="Z76" s="210"/>
    </row>
    <row r="77" ht="13.5" spans="1:26">
      <c r="A77" s="200" t="s">
        <v>97</v>
      </c>
      <c r="B77" s="200" t="s">
        <v>194</v>
      </c>
      <c r="C77" s="200" t="s">
        <v>309</v>
      </c>
      <c r="D77" s="200"/>
      <c r="E77" s="200" t="s">
        <v>97</v>
      </c>
      <c r="F77" s="200"/>
      <c r="G77" s="200"/>
      <c r="H77" s="200" t="s">
        <v>97</v>
      </c>
      <c r="I77" s="200"/>
      <c r="J77" s="200"/>
      <c r="K77" s="200" t="s">
        <v>97</v>
      </c>
      <c r="L77" s="200"/>
      <c r="M77" s="200"/>
      <c r="N77" s="200" t="s">
        <v>97</v>
      </c>
      <c r="O77" s="200" t="s">
        <v>157</v>
      </c>
      <c r="P77" s="200" t="s">
        <v>310</v>
      </c>
      <c r="Q77" s="200"/>
      <c r="R77" s="200" t="s">
        <v>97</v>
      </c>
      <c r="S77" s="200"/>
      <c r="T77" s="200"/>
      <c r="U77" s="200" t="s">
        <v>97</v>
      </c>
      <c r="V77" s="200"/>
      <c r="W77" s="200"/>
      <c r="X77" s="200" t="s">
        <v>97</v>
      </c>
      <c r="Y77" s="200"/>
      <c r="Z77" s="210"/>
    </row>
    <row r="78" ht="13.5" spans="1:26">
      <c r="A78" s="200" t="s">
        <v>97</v>
      </c>
      <c r="B78" s="200" t="s">
        <v>197</v>
      </c>
      <c r="C78" s="200" t="s">
        <v>311</v>
      </c>
      <c r="D78" s="200"/>
      <c r="E78" s="200" t="s">
        <v>97</v>
      </c>
      <c r="F78" s="200"/>
      <c r="G78" s="200"/>
      <c r="H78" s="200" t="s">
        <v>97</v>
      </c>
      <c r="I78" s="200"/>
      <c r="J78" s="200"/>
      <c r="K78" s="200" t="s">
        <v>97</v>
      </c>
      <c r="L78" s="200"/>
      <c r="M78" s="200"/>
      <c r="N78" s="200" t="s">
        <v>97</v>
      </c>
      <c r="O78" s="200" t="s">
        <v>159</v>
      </c>
      <c r="P78" s="200" t="s">
        <v>312</v>
      </c>
      <c r="Q78" s="200"/>
      <c r="R78" s="200" t="s">
        <v>97</v>
      </c>
      <c r="S78" s="200"/>
      <c r="T78" s="200"/>
      <c r="U78" s="200" t="s">
        <v>97</v>
      </c>
      <c r="V78" s="200"/>
      <c r="W78" s="200"/>
      <c r="X78" s="200" t="s">
        <v>97</v>
      </c>
      <c r="Y78" s="200"/>
      <c r="Z78" s="210"/>
    </row>
    <row r="79" ht="13.5" spans="1:26">
      <c r="A79" s="200" t="s">
        <v>97</v>
      </c>
      <c r="B79" s="200" t="s">
        <v>180</v>
      </c>
      <c r="C79" s="200" t="s">
        <v>313</v>
      </c>
      <c r="D79" s="200"/>
      <c r="E79" s="200" t="s">
        <v>97</v>
      </c>
      <c r="F79" s="200"/>
      <c r="G79" s="200"/>
      <c r="H79" s="200" t="s">
        <v>97</v>
      </c>
      <c r="I79" s="200"/>
      <c r="J79" s="200"/>
      <c r="K79" s="200" t="s">
        <v>97</v>
      </c>
      <c r="L79" s="200"/>
      <c r="M79" s="200"/>
      <c r="N79" s="200" t="s">
        <v>97</v>
      </c>
      <c r="O79" s="200" t="s">
        <v>160</v>
      </c>
      <c r="P79" s="200" t="s">
        <v>314</v>
      </c>
      <c r="Q79" s="200"/>
      <c r="R79" s="200" t="s">
        <v>97</v>
      </c>
      <c r="S79" s="200"/>
      <c r="T79" s="200"/>
      <c r="U79" s="200" t="s">
        <v>97</v>
      </c>
      <c r="V79" s="200"/>
      <c r="W79" s="200"/>
      <c r="X79" s="200" t="s">
        <v>97</v>
      </c>
      <c r="Y79" s="200"/>
      <c r="Z79" s="210"/>
    </row>
    <row r="80" ht="13.5" spans="1:26">
      <c r="A80" s="200" t="s">
        <v>97</v>
      </c>
      <c r="B80" s="200" t="s">
        <v>184</v>
      </c>
      <c r="C80" s="200" t="s">
        <v>315</v>
      </c>
      <c r="D80" s="200"/>
      <c r="E80" s="200" t="s">
        <v>97</v>
      </c>
      <c r="F80" s="200"/>
      <c r="G80" s="200"/>
      <c r="H80" s="200" t="s">
        <v>97</v>
      </c>
      <c r="I80" s="200"/>
      <c r="J80" s="200"/>
      <c r="K80" s="200" t="s">
        <v>97</v>
      </c>
      <c r="L80" s="200"/>
      <c r="M80" s="200"/>
      <c r="N80" s="200" t="s">
        <v>97</v>
      </c>
      <c r="O80" s="200" t="s">
        <v>178</v>
      </c>
      <c r="P80" s="200" t="s">
        <v>316</v>
      </c>
      <c r="Q80" s="200"/>
      <c r="R80" s="200"/>
      <c r="S80" s="200"/>
      <c r="T80" s="200"/>
      <c r="U80" s="200" t="s">
        <v>97</v>
      </c>
      <c r="V80" s="200"/>
      <c r="W80" s="200"/>
      <c r="X80" s="200" t="s">
        <v>97</v>
      </c>
      <c r="Y80" s="200"/>
      <c r="Z80" s="210"/>
    </row>
    <row r="81" ht="13.5" spans="1:26">
      <c r="A81" s="200" t="s">
        <v>317</v>
      </c>
      <c r="B81" s="200" t="s">
        <v>97</v>
      </c>
      <c r="C81" s="200" t="s">
        <v>318</v>
      </c>
      <c r="D81" s="200"/>
      <c r="E81" s="200" t="s">
        <v>97</v>
      </c>
      <c r="F81" s="200"/>
      <c r="G81" s="200"/>
      <c r="H81" s="200" t="s">
        <v>97</v>
      </c>
      <c r="I81" s="200"/>
      <c r="J81" s="200"/>
      <c r="K81" s="200" t="s">
        <v>97</v>
      </c>
      <c r="L81" s="200"/>
      <c r="M81" s="200"/>
      <c r="N81" s="200" t="s">
        <v>319</v>
      </c>
      <c r="O81" s="200" t="s">
        <v>97</v>
      </c>
      <c r="P81" s="200" t="s">
        <v>320</v>
      </c>
      <c r="Q81" s="200"/>
      <c r="R81" s="200"/>
      <c r="S81" s="200"/>
      <c r="T81" s="200"/>
      <c r="U81" s="200"/>
      <c r="V81" s="200"/>
      <c r="W81" s="200"/>
      <c r="X81" s="200"/>
      <c r="Y81" s="200"/>
      <c r="Z81" s="210"/>
    </row>
    <row r="82" ht="13.5" spans="1:26">
      <c r="A82" s="200" t="s">
        <v>97</v>
      </c>
      <c r="B82" s="200" t="s">
        <v>169</v>
      </c>
      <c r="C82" s="200" t="s">
        <v>321</v>
      </c>
      <c r="D82" s="200"/>
      <c r="E82" s="200" t="s">
        <v>97</v>
      </c>
      <c r="F82" s="200"/>
      <c r="G82" s="200"/>
      <c r="H82" s="200" t="s">
        <v>97</v>
      </c>
      <c r="I82" s="200"/>
      <c r="J82" s="200"/>
      <c r="K82" s="200" t="s">
        <v>97</v>
      </c>
      <c r="L82" s="200"/>
      <c r="M82" s="200"/>
      <c r="N82" s="200" t="s">
        <v>97</v>
      </c>
      <c r="O82" s="200" t="s">
        <v>169</v>
      </c>
      <c r="P82" s="200" t="s">
        <v>212</v>
      </c>
      <c r="Q82" s="200"/>
      <c r="R82" s="200"/>
      <c r="S82" s="200"/>
      <c r="T82" s="200"/>
      <c r="U82" s="200"/>
      <c r="V82" s="200"/>
      <c r="W82" s="200"/>
      <c r="X82" s="200" t="s">
        <v>97</v>
      </c>
      <c r="Y82" s="200"/>
      <c r="Z82" s="210"/>
    </row>
    <row r="83" ht="13.5" spans="1:26">
      <c r="A83" s="200" t="s">
        <v>97</v>
      </c>
      <c r="B83" s="200" t="s">
        <v>172</v>
      </c>
      <c r="C83" s="200" t="s">
        <v>322</v>
      </c>
      <c r="D83" s="200"/>
      <c r="E83" s="200" t="s">
        <v>97</v>
      </c>
      <c r="F83" s="200"/>
      <c r="G83" s="200"/>
      <c r="H83" s="200" t="s">
        <v>97</v>
      </c>
      <c r="I83" s="200"/>
      <c r="J83" s="200"/>
      <c r="K83" s="200" t="s">
        <v>97</v>
      </c>
      <c r="L83" s="200"/>
      <c r="M83" s="200"/>
      <c r="N83" s="200" t="s">
        <v>97</v>
      </c>
      <c r="O83" s="200" t="s">
        <v>172</v>
      </c>
      <c r="P83" s="200" t="s">
        <v>298</v>
      </c>
      <c r="Q83" s="200"/>
      <c r="R83" s="200"/>
      <c r="S83" s="200"/>
      <c r="T83" s="200"/>
      <c r="U83" s="200"/>
      <c r="V83" s="200"/>
      <c r="W83" s="200"/>
      <c r="X83" s="200" t="s">
        <v>97</v>
      </c>
      <c r="Y83" s="200"/>
      <c r="Z83" s="210"/>
    </row>
    <row r="84" ht="13.5" spans="1:26">
      <c r="A84" s="200" t="s">
        <v>323</v>
      </c>
      <c r="B84" s="200" t="s">
        <v>97</v>
      </c>
      <c r="C84" s="200" t="s">
        <v>57</v>
      </c>
      <c r="D84" s="200"/>
      <c r="E84" s="200" t="s">
        <v>97</v>
      </c>
      <c r="F84" s="200"/>
      <c r="G84" s="200"/>
      <c r="H84" s="200" t="s">
        <v>97</v>
      </c>
      <c r="I84" s="200"/>
      <c r="J84" s="200"/>
      <c r="K84" s="200" t="s">
        <v>97</v>
      </c>
      <c r="L84" s="200"/>
      <c r="M84" s="200"/>
      <c r="N84" s="200" t="s">
        <v>97</v>
      </c>
      <c r="O84" s="200" t="s">
        <v>175</v>
      </c>
      <c r="P84" s="200" t="s">
        <v>300</v>
      </c>
      <c r="Q84" s="200"/>
      <c r="R84" s="200"/>
      <c r="S84" s="200"/>
      <c r="T84" s="200"/>
      <c r="U84" s="200"/>
      <c r="V84" s="200"/>
      <c r="W84" s="200"/>
      <c r="X84" s="200" t="s">
        <v>97</v>
      </c>
      <c r="Y84" s="200"/>
      <c r="Z84" s="210"/>
    </row>
    <row r="85" ht="13.5" spans="1:26">
      <c r="A85" s="200" t="s">
        <v>97</v>
      </c>
      <c r="B85" s="200" t="s">
        <v>184</v>
      </c>
      <c r="C85" s="200" t="s">
        <v>324</v>
      </c>
      <c r="D85" s="200"/>
      <c r="E85" s="200" t="s">
        <v>97</v>
      </c>
      <c r="F85" s="200"/>
      <c r="G85" s="200"/>
      <c r="H85" s="200" t="s">
        <v>97</v>
      </c>
      <c r="I85" s="200"/>
      <c r="J85" s="200"/>
      <c r="K85" s="200" t="s">
        <v>97</v>
      </c>
      <c r="L85" s="200"/>
      <c r="M85" s="200"/>
      <c r="N85" s="200" t="s">
        <v>97</v>
      </c>
      <c r="O85" s="200" t="s">
        <v>197</v>
      </c>
      <c r="P85" s="200" t="s">
        <v>214</v>
      </c>
      <c r="Q85" s="200"/>
      <c r="R85" s="200"/>
      <c r="S85" s="200"/>
      <c r="T85" s="200"/>
      <c r="U85" s="200"/>
      <c r="V85" s="200"/>
      <c r="W85" s="200"/>
      <c r="X85" s="200"/>
      <c r="Y85" s="200"/>
      <c r="Z85" s="210"/>
    </row>
    <row r="86" ht="13.5" spans="1:26">
      <c r="A86" s="200" t="s">
        <v>97</v>
      </c>
      <c r="B86" s="200" t="s">
        <v>187</v>
      </c>
      <c r="C86" s="200" t="s">
        <v>325</v>
      </c>
      <c r="D86" s="200"/>
      <c r="E86" s="200" t="s">
        <v>97</v>
      </c>
      <c r="F86" s="200"/>
      <c r="G86" s="200"/>
      <c r="H86" s="200" t="s">
        <v>97</v>
      </c>
      <c r="I86" s="200"/>
      <c r="J86" s="200"/>
      <c r="K86" s="200" t="s">
        <v>97</v>
      </c>
      <c r="L86" s="200"/>
      <c r="M86" s="200"/>
      <c r="N86" s="200" t="s">
        <v>97</v>
      </c>
      <c r="O86" s="200" t="s">
        <v>180</v>
      </c>
      <c r="P86" s="200" t="s">
        <v>222</v>
      </c>
      <c r="Q86" s="200"/>
      <c r="R86" s="200" t="s">
        <v>97</v>
      </c>
      <c r="S86" s="200"/>
      <c r="T86" s="200"/>
      <c r="U86" s="200" t="s">
        <v>97</v>
      </c>
      <c r="V86" s="200"/>
      <c r="W86" s="200"/>
      <c r="X86" s="200" t="s">
        <v>97</v>
      </c>
      <c r="Y86" s="200"/>
      <c r="Z86" s="210"/>
    </row>
    <row r="87" ht="13.5" spans="1:26">
      <c r="A87" s="200" t="s">
        <v>97</v>
      </c>
      <c r="B87" s="200" t="s">
        <v>190</v>
      </c>
      <c r="C87" s="200" t="s">
        <v>326</v>
      </c>
      <c r="D87" s="200"/>
      <c r="E87" s="200" t="s">
        <v>97</v>
      </c>
      <c r="F87" s="200"/>
      <c r="G87" s="200"/>
      <c r="H87" s="200" t="s">
        <v>97</v>
      </c>
      <c r="I87" s="200"/>
      <c r="J87" s="200"/>
      <c r="K87" s="200" t="s">
        <v>97</v>
      </c>
      <c r="L87" s="200"/>
      <c r="M87" s="200"/>
      <c r="N87" s="200" t="s">
        <v>97</v>
      </c>
      <c r="O87" s="200" t="s">
        <v>184</v>
      </c>
      <c r="P87" s="200" t="s">
        <v>305</v>
      </c>
      <c r="Q87" s="200"/>
      <c r="R87" s="200" t="s">
        <v>97</v>
      </c>
      <c r="S87" s="200"/>
      <c r="T87" s="200"/>
      <c r="U87" s="200" t="s">
        <v>97</v>
      </c>
      <c r="V87" s="200"/>
      <c r="W87" s="200"/>
      <c r="X87" s="200" t="s">
        <v>97</v>
      </c>
      <c r="Y87" s="200"/>
      <c r="Z87" s="210"/>
    </row>
    <row r="88" ht="13.5" spans="1:26">
      <c r="A88" s="200" t="s">
        <v>97</v>
      </c>
      <c r="B88" s="200" t="s">
        <v>148</v>
      </c>
      <c r="C88" s="200" t="s">
        <v>327</v>
      </c>
      <c r="D88" s="200"/>
      <c r="E88" s="200" t="s">
        <v>97</v>
      </c>
      <c r="F88" s="200"/>
      <c r="G88" s="200"/>
      <c r="H88" s="200" t="s">
        <v>97</v>
      </c>
      <c r="I88" s="200"/>
      <c r="J88" s="200"/>
      <c r="K88" s="200" t="s">
        <v>97</v>
      </c>
      <c r="L88" s="200"/>
      <c r="M88" s="200"/>
      <c r="N88" s="200" t="s">
        <v>97</v>
      </c>
      <c r="O88" s="200" t="s">
        <v>187</v>
      </c>
      <c r="P88" s="200" t="s">
        <v>307</v>
      </c>
      <c r="Q88" s="200"/>
      <c r="R88" s="200" t="s">
        <v>97</v>
      </c>
      <c r="S88" s="200"/>
      <c r="T88" s="200"/>
      <c r="U88" s="200" t="s">
        <v>97</v>
      </c>
      <c r="V88" s="200"/>
      <c r="W88" s="200"/>
      <c r="X88" s="200" t="s">
        <v>97</v>
      </c>
      <c r="Y88" s="200"/>
      <c r="Z88" s="210"/>
    </row>
    <row r="89" ht="13.5" spans="1:26">
      <c r="A89" s="200" t="s">
        <v>97</v>
      </c>
      <c r="B89" s="200" t="s">
        <v>178</v>
      </c>
      <c r="C89" s="200" t="s">
        <v>328</v>
      </c>
      <c r="D89" s="200"/>
      <c r="E89" s="200" t="s">
        <v>97</v>
      </c>
      <c r="F89" s="200"/>
      <c r="G89" s="200"/>
      <c r="H89" s="200" t="s">
        <v>97</v>
      </c>
      <c r="I89" s="200"/>
      <c r="J89" s="200"/>
      <c r="K89" s="200" t="s">
        <v>97</v>
      </c>
      <c r="L89" s="200"/>
      <c r="M89" s="200"/>
      <c r="N89" s="200" t="s">
        <v>97</v>
      </c>
      <c r="O89" s="200" t="s">
        <v>190</v>
      </c>
      <c r="P89" s="200" t="s">
        <v>329</v>
      </c>
      <c r="Q89" s="200"/>
      <c r="R89" s="200" t="s">
        <v>97</v>
      </c>
      <c r="S89" s="200"/>
      <c r="T89" s="200"/>
      <c r="U89" s="200" t="s">
        <v>97</v>
      </c>
      <c r="V89" s="200"/>
      <c r="W89" s="200"/>
      <c r="X89" s="200" t="s">
        <v>97</v>
      </c>
      <c r="Y89" s="200"/>
      <c r="Z89" s="210"/>
    </row>
    <row r="90" ht="13.5" spans="1:26">
      <c r="A90" s="200"/>
      <c r="B90" s="200"/>
      <c r="C90" s="200"/>
      <c r="D90" s="200"/>
      <c r="E90" s="200"/>
      <c r="F90" s="200"/>
      <c r="G90" s="200"/>
      <c r="H90" s="200"/>
      <c r="I90" s="200"/>
      <c r="J90" s="200"/>
      <c r="K90" s="200"/>
      <c r="L90" s="200"/>
      <c r="M90" s="200"/>
      <c r="N90" s="200" t="s">
        <v>97</v>
      </c>
      <c r="O90" s="200" t="s">
        <v>148</v>
      </c>
      <c r="P90" s="200" t="s">
        <v>330</v>
      </c>
      <c r="Q90" s="200"/>
      <c r="R90" s="200" t="s">
        <v>97</v>
      </c>
      <c r="S90" s="200"/>
      <c r="T90" s="200"/>
      <c r="U90" s="200" t="s">
        <v>97</v>
      </c>
      <c r="V90" s="200"/>
      <c r="W90" s="200"/>
      <c r="X90" s="200" t="s">
        <v>97</v>
      </c>
      <c r="Y90" s="200"/>
      <c r="Z90" s="210"/>
    </row>
    <row r="91" ht="13.5" spans="1:26">
      <c r="A91" s="200"/>
      <c r="B91" s="200"/>
      <c r="C91" s="200"/>
      <c r="D91" s="200"/>
      <c r="E91" s="200"/>
      <c r="F91" s="200"/>
      <c r="G91" s="200"/>
      <c r="H91" s="200"/>
      <c r="I91" s="200"/>
      <c r="J91" s="200"/>
      <c r="K91" s="200"/>
      <c r="L91" s="200"/>
      <c r="M91" s="200"/>
      <c r="N91" s="200" t="s">
        <v>97</v>
      </c>
      <c r="O91" s="200" t="s">
        <v>149</v>
      </c>
      <c r="P91" s="200" t="s">
        <v>331</v>
      </c>
      <c r="Q91" s="200"/>
      <c r="R91" s="200" t="s">
        <v>97</v>
      </c>
      <c r="S91" s="200"/>
      <c r="T91" s="200"/>
      <c r="U91" s="200" t="s">
        <v>97</v>
      </c>
      <c r="V91" s="200"/>
      <c r="W91" s="200"/>
      <c r="X91" s="200" t="s">
        <v>97</v>
      </c>
      <c r="Y91" s="200"/>
      <c r="Z91" s="210"/>
    </row>
    <row r="92" ht="13.5" spans="1:26">
      <c r="A92" s="200"/>
      <c r="B92" s="200"/>
      <c r="C92" s="200"/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 t="s">
        <v>97</v>
      </c>
      <c r="O92" s="200" t="s">
        <v>150</v>
      </c>
      <c r="P92" s="200" t="s">
        <v>332</v>
      </c>
      <c r="Q92" s="200"/>
      <c r="R92" s="200" t="s">
        <v>97</v>
      </c>
      <c r="S92" s="200"/>
      <c r="T92" s="200"/>
      <c r="U92" s="200" t="s">
        <v>97</v>
      </c>
      <c r="V92" s="200"/>
      <c r="W92" s="200"/>
      <c r="X92" s="200" t="s">
        <v>97</v>
      </c>
      <c r="Y92" s="200"/>
      <c r="Z92" s="210"/>
    </row>
    <row r="93" ht="13.5" spans="1:26">
      <c r="A93" s="200"/>
      <c r="B93" s="200"/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 t="s">
        <v>97</v>
      </c>
      <c r="O93" s="200" t="s">
        <v>151</v>
      </c>
      <c r="P93" s="200" t="s">
        <v>216</v>
      </c>
      <c r="Q93" s="200"/>
      <c r="R93" s="200" t="s">
        <v>97</v>
      </c>
      <c r="S93" s="200"/>
      <c r="T93" s="200"/>
      <c r="U93" s="200" t="s">
        <v>97</v>
      </c>
      <c r="V93" s="200"/>
      <c r="W93" s="200"/>
      <c r="X93" s="200" t="s">
        <v>97</v>
      </c>
      <c r="Y93" s="200"/>
      <c r="Z93" s="210"/>
    </row>
    <row r="94" ht="13.5" spans="1:26">
      <c r="A94" s="200"/>
      <c r="B94" s="200"/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 t="s">
        <v>97</v>
      </c>
      <c r="O94" s="200" t="s">
        <v>157</v>
      </c>
      <c r="P94" s="200" t="s">
        <v>310</v>
      </c>
      <c r="Q94" s="200"/>
      <c r="R94" s="200" t="s">
        <v>97</v>
      </c>
      <c r="S94" s="200"/>
      <c r="T94" s="200"/>
      <c r="U94" s="200" t="s">
        <v>97</v>
      </c>
      <c r="V94" s="200"/>
      <c r="W94" s="200"/>
      <c r="X94" s="200" t="s">
        <v>97</v>
      </c>
      <c r="Y94" s="200"/>
      <c r="Z94" s="210"/>
    </row>
    <row r="95" ht="13.5" spans="1:26">
      <c r="A95" s="200"/>
      <c r="B95" s="200"/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 t="s">
        <v>97</v>
      </c>
      <c r="O95" s="200" t="s">
        <v>159</v>
      </c>
      <c r="P95" s="200" t="s">
        <v>312</v>
      </c>
      <c r="Q95" s="200"/>
      <c r="R95" s="200" t="s">
        <v>97</v>
      </c>
      <c r="S95" s="200"/>
      <c r="T95" s="200"/>
      <c r="U95" s="200" t="s">
        <v>97</v>
      </c>
      <c r="V95" s="200"/>
      <c r="W95" s="200"/>
      <c r="X95" s="200" t="s">
        <v>97</v>
      </c>
      <c r="Y95" s="200"/>
      <c r="Z95" s="210"/>
    </row>
    <row r="96" ht="13.5" spans="1:26">
      <c r="A96" s="200"/>
      <c r="B96" s="200"/>
      <c r="C96" s="20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 t="s">
        <v>97</v>
      </c>
      <c r="O96" s="200" t="s">
        <v>160</v>
      </c>
      <c r="P96" s="200" t="s">
        <v>314</v>
      </c>
      <c r="Q96" s="200"/>
      <c r="R96" s="200" t="s">
        <v>97</v>
      </c>
      <c r="S96" s="200"/>
      <c r="T96" s="200"/>
      <c r="U96" s="200" t="s">
        <v>97</v>
      </c>
      <c r="V96" s="200"/>
      <c r="W96" s="200"/>
      <c r="X96" s="200" t="s">
        <v>97</v>
      </c>
      <c r="Y96" s="200"/>
      <c r="Z96" s="210"/>
    </row>
    <row r="97" ht="13.5" spans="1:26">
      <c r="A97" s="200"/>
      <c r="B97" s="200"/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 t="s">
        <v>97</v>
      </c>
      <c r="O97" s="200" t="s">
        <v>178</v>
      </c>
      <c r="P97" s="200" t="s">
        <v>224</v>
      </c>
      <c r="Q97" s="200"/>
      <c r="R97" s="200" t="s">
        <v>97</v>
      </c>
      <c r="S97" s="200"/>
      <c r="T97" s="200"/>
      <c r="U97" s="200" t="s">
        <v>97</v>
      </c>
      <c r="V97" s="200"/>
      <c r="W97" s="200"/>
      <c r="X97" s="200" t="s">
        <v>97</v>
      </c>
      <c r="Y97" s="200"/>
      <c r="Z97" s="210"/>
    </row>
    <row r="98" ht="13.5" spans="1:26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 t="s">
        <v>333</v>
      </c>
      <c r="O98" s="200" t="s">
        <v>97</v>
      </c>
      <c r="P98" s="200" t="s">
        <v>334</v>
      </c>
      <c r="Q98" s="200"/>
      <c r="R98" s="200" t="s">
        <v>97</v>
      </c>
      <c r="S98" s="200"/>
      <c r="T98" s="200"/>
      <c r="U98" s="200" t="s">
        <v>97</v>
      </c>
      <c r="V98" s="200"/>
      <c r="W98" s="200"/>
      <c r="X98" s="200" t="s">
        <v>97</v>
      </c>
      <c r="Y98" s="200"/>
      <c r="Z98" s="210"/>
    </row>
    <row r="99" ht="13.5" spans="1:26">
      <c r="A99" s="200"/>
      <c r="B99" s="200"/>
      <c r="C99" s="200"/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 t="s">
        <v>97</v>
      </c>
      <c r="O99" s="200" t="s">
        <v>169</v>
      </c>
      <c r="P99" s="200" t="s">
        <v>335</v>
      </c>
      <c r="Q99" s="200"/>
      <c r="R99" s="200" t="s">
        <v>97</v>
      </c>
      <c r="S99" s="200"/>
      <c r="T99" s="200"/>
      <c r="U99" s="200" t="s">
        <v>97</v>
      </c>
      <c r="V99" s="200"/>
      <c r="W99" s="200"/>
      <c r="X99" s="200" t="s">
        <v>97</v>
      </c>
      <c r="Y99" s="200"/>
      <c r="Z99" s="210"/>
    </row>
    <row r="100" ht="13.5" spans="1:26">
      <c r="A100" s="200"/>
      <c r="B100" s="200"/>
      <c r="C100" s="200"/>
      <c r="D100" s="200"/>
      <c r="E100" s="200"/>
      <c r="F100" s="200"/>
      <c r="G100" s="200"/>
      <c r="H100" s="200"/>
      <c r="I100" s="200"/>
      <c r="J100" s="200"/>
      <c r="K100" s="200"/>
      <c r="L100" s="200"/>
      <c r="M100" s="200"/>
      <c r="N100" s="200" t="s">
        <v>97</v>
      </c>
      <c r="O100" s="200" t="s">
        <v>178</v>
      </c>
      <c r="P100" s="200" t="s">
        <v>257</v>
      </c>
      <c r="Q100" s="200"/>
      <c r="R100" s="200" t="s">
        <v>97</v>
      </c>
      <c r="S100" s="200"/>
      <c r="T100" s="200"/>
      <c r="U100" s="200" t="s">
        <v>97</v>
      </c>
      <c r="V100" s="200"/>
      <c r="W100" s="200"/>
      <c r="X100" s="200" t="s">
        <v>97</v>
      </c>
      <c r="Y100" s="200"/>
      <c r="Z100" s="210"/>
    </row>
    <row r="101" ht="13.5" spans="1:26">
      <c r="A101" s="200"/>
      <c r="B101" s="200"/>
      <c r="C101" s="200"/>
      <c r="D101" s="200"/>
      <c r="E101" s="200"/>
      <c r="F101" s="200"/>
      <c r="G101" s="200"/>
      <c r="H101" s="200"/>
      <c r="I101" s="200"/>
      <c r="J101" s="200"/>
      <c r="K101" s="200"/>
      <c r="L101" s="200"/>
      <c r="M101" s="200"/>
      <c r="N101" s="200" t="s">
        <v>336</v>
      </c>
      <c r="O101" s="200" t="s">
        <v>97</v>
      </c>
      <c r="P101" s="200" t="s">
        <v>249</v>
      </c>
      <c r="Q101" s="200"/>
      <c r="R101" s="200" t="s">
        <v>97</v>
      </c>
      <c r="S101" s="200"/>
      <c r="T101" s="200"/>
      <c r="U101" s="200" t="s">
        <v>97</v>
      </c>
      <c r="V101" s="200"/>
      <c r="W101" s="200"/>
      <c r="X101" s="200" t="s">
        <v>97</v>
      </c>
      <c r="Y101" s="200"/>
      <c r="Z101" s="210"/>
    </row>
    <row r="102" ht="13.5" spans="1:26">
      <c r="A102" s="200"/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 t="s">
        <v>97</v>
      </c>
      <c r="O102" s="200" t="s">
        <v>169</v>
      </c>
      <c r="P102" s="200" t="s">
        <v>335</v>
      </c>
      <c r="Q102" s="200"/>
      <c r="R102" s="200" t="s">
        <v>97</v>
      </c>
      <c r="S102" s="200"/>
      <c r="T102" s="200"/>
      <c r="U102" s="200" t="s">
        <v>97</v>
      </c>
      <c r="V102" s="200"/>
      <c r="W102" s="200"/>
      <c r="X102" s="200" t="s">
        <v>97</v>
      </c>
      <c r="Y102" s="200"/>
      <c r="Z102" s="210"/>
    </row>
    <row r="103" ht="13.5" spans="1:26">
      <c r="A103" s="200"/>
      <c r="B103" s="200"/>
      <c r="C103" s="200"/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200" t="s">
        <v>97</v>
      </c>
      <c r="O103" s="200" t="s">
        <v>175</v>
      </c>
      <c r="P103" s="200" t="s">
        <v>266</v>
      </c>
      <c r="Q103" s="200"/>
      <c r="R103" s="200" t="s">
        <v>97</v>
      </c>
      <c r="S103" s="200"/>
      <c r="T103" s="200"/>
      <c r="U103" s="200" t="s">
        <v>97</v>
      </c>
      <c r="V103" s="200"/>
      <c r="W103" s="200"/>
      <c r="X103" s="200" t="s">
        <v>97</v>
      </c>
      <c r="Y103" s="200"/>
      <c r="Z103" s="210"/>
    </row>
    <row r="104" ht="13.5" spans="1:26">
      <c r="A104" s="200"/>
      <c r="B104" s="200"/>
      <c r="C104" s="200"/>
      <c r="D104" s="200"/>
      <c r="E104" s="200"/>
      <c r="F104" s="200"/>
      <c r="G104" s="200"/>
      <c r="H104" s="200"/>
      <c r="I104" s="200"/>
      <c r="J104" s="200"/>
      <c r="K104" s="200"/>
      <c r="L104" s="200"/>
      <c r="M104" s="200"/>
      <c r="N104" s="200" t="s">
        <v>97</v>
      </c>
      <c r="O104" s="200" t="s">
        <v>194</v>
      </c>
      <c r="P104" s="200" t="s">
        <v>251</v>
      </c>
      <c r="Q104" s="200"/>
      <c r="R104" s="200" t="s">
        <v>97</v>
      </c>
      <c r="S104" s="200"/>
      <c r="T104" s="200"/>
      <c r="U104" s="200" t="s">
        <v>97</v>
      </c>
      <c r="V104" s="200"/>
      <c r="W104" s="200"/>
      <c r="X104" s="200" t="s">
        <v>97</v>
      </c>
      <c r="Y104" s="200"/>
      <c r="Z104" s="210"/>
    </row>
    <row r="105" ht="13.5" spans="1:26">
      <c r="A105" s="200"/>
      <c r="B105" s="200"/>
      <c r="C105" s="200"/>
      <c r="D105" s="200"/>
      <c r="E105" s="200"/>
      <c r="F105" s="200"/>
      <c r="G105" s="200"/>
      <c r="H105" s="200"/>
      <c r="I105" s="200"/>
      <c r="J105" s="200"/>
      <c r="K105" s="200"/>
      <c r="L105" s="200"/>
      <c r="M105" s="200"/>
      <c r="N105" s="200" t="s">
        <v>97</v>
      </c>
      <c r="O105" s="200" t="s">
        <v>197</v>
      </c>
      <c r="P105" s="200" t="s">
        <v>254</v>
      </c>
      <c r="Q105" s="200"/>
      <c r="R105" s="200" t="s">
        <v>97</v>
      </c>
      <c r="S105" s="200"/>
      <c r="T105" s="200"/>
      <c r="U105" s="200" t="s">
        <v>97</v>
      </c>
      <c r="V105" s="200"/>
      <c r="W105" s="200"/>
      <c r="X105" s="200" t="s">
        <v>97</v>
      </c>
      <c r="Y105" s="200"/>
      <c r="Z105" s="210"/>
    </row>
    <row r="106" ht="13.5" spans="1:26">
      <c r="A106" s="200"/>
      <c r="B106" s="200"/>
      <c r="C106" s="200"/>
      <c r="D106" s="200"/>
      <c r="E106" s="200"/>
      <c r="F106" s="200"/>
      <c r="G106" s="200"/>
      <c r="H106" s="200"/>
      <c r="I106" s="200"/>
      <c r="J106" s="200"/>
      <c r="K106" s="200"/>
      <c r="L106" s="200"/>
      <c r="M106" s="200"/>
      <c r="N106" s="200" t="s">
        <v>97</v>
      </c>
      <c r="O106" s="200" t="s">
        <v>178</v>
      </c>
      <c r="P106" s="200" t="s">
        <v>257</v>
      </c>
      <c r="Q106" s="200"/>
      <c r="R106" s="200" t="s">
        <v>97</v>
      </c>
      <c r="S106" s="200"/>
      <c r="T106" s="200"/>
      <c r="U106" s="200" t="s">
        <v>97</v>
      </c>
      <c r="V106" s="200"/>
      <c r="W106" s="200"/>
      <c r="X106" s="200" t="s">
        <v>97</v>
      </c>
      <c r="Y106" s="200"/>
      <c r="Z106" s="210"/>
    </row>
    <row r="107" ht="13.5" spans="1:26">
      <c r="A107" s="200"/>
      <c r="B107" s="200"/>
      <c r="C107" s="200"/>
      <c r="D107" s="200"/>
      <c r="E107" s="200"/>
      <c r="F107" s="200"/>
      <c r="G107" s="200"/>
      <c r="H107" s="200"/>
      <c r="I107" s="200"/>
      <c r="J107" s="200"/>
      <c r="K107" s="200"/>
      <c r="L107" s="200"/>
      <c r="M107" s="200"/>
      <c r="N107" s="200" t="s">
        <v>337</v>
      </c>
      <c r="O107" s="200" t="s">
        <v>97</v>
      </c>
      <c r="P107" s="200" t="s">
        <v>281</v>
      </c>
      <c r="Q107" s="200"/>
      <c r="R107" s="200" t="s">
        <v>97</v>
      </c>
      <c r="S107" s="200"/>
      <c r="T107" s="200"/>
      <c r="U107" s="200" t="s">
        <v>97</v>
      </c>
      <c r="V107" s="200"/>
      <c r="W107" s="200"/>
      <c r="X107" s="200" t="s">
        <v>97</v>
      </c>
      <c r="Y107" s="200"/>
      <c r="Z107" s="210"/>
    </row>
    <row r="108" ht="13.5" spans="1:26">
      <c r="A108" s="200"/>
      <c r="B108" s="200"/>
      <c r="C108" s="200"/>
      <c r="D108" s="200"/>
      <c r="E108" s="200"/>
      <c r="F108" s="200"/>
      <c r="G108" s="200"/>
      <c r="H108" s="200"/>
      <c r="I108" s="200"/>
      <c r="J108" s="200"/>
      <c r="K108" s="200"/>
      <c r="L108" s="200"/>
      <c r="M108" s="200"/>
      <c r="N108" s="200" t="s">
        <v>97</v>
      </c>
      <c r="O108" s="200" t="s">
        <v>172</v>
      </c>
      <c r="P108" s="200" t="s">
        <v>283</v>
      </c>
      <c r="Q108" s="200"/>
      <c r="R108" s="200" t="s">
        <v>97</v>
      </c>
      <c r="S108" s="200"/>
      <c r="T108" s="200"/>
      <c r="U108" s="200" t="s">
        <v>97</v>
      </c>
      <c r="V108" s="200"/>
      <c r="W108" s="200"/>
      <c r="X108" s="200" t="s">
        <v>97</v>
      </c>
      <c r="Y108" s="200"/>
      <c r="Z108" s="210"/>
    </row>
    <row r="109" ht="13.5" spans="1:26">
      <c r="A109" s="200"/>
      <c r="B109" s="200"/>
      <c r="C109" s="200"/>
      <c r="D109" s="200"/>
      <c r="E109" s="200"/>
      <c r="F109" s="200"/>
      <c r="G109" s="200"/>
      <c r="H109" s="200"/>
      <c r="I109" s="200"/>
      <c r="J109" s="200"/>
      <c r="K109" s="200"/>
      <c r="L109" s="200"/>
      <c r="M109" s="200"/>
      <c r="N109" s="200" t="s">
        <v>97</v>
      </c>
      <c r="O109" s="200" t="s">
        <v>175</v>
      </c>
      <c r="P109" s="200" t="s">
        <v>285</v>
      </c>
      <c r="Q109" s="200"/>
      <c r="R109" s="200" t="s">
        <v>97</v>
      </c>
      <c r="S109" s="200"/>
      <c r="T109" s="200"/>
      <c r="U109" s="200" t="s">
        <v>97</v>
      </c>
      <c r="V109" s="200"/>
      <c r="W109" s="200"/>
      <c r="X109" s="200" t="s">
        <v>97</v>
      </c>
      <c r="Y109" s="200"/>
      <c r="Z109" s="210"/>
    </row>
    <row r="110" ht="13.5" spans="1:26">
      <c r="A110" s="200"/>
      <c r="B110" s="200"/>
      <c r="C110" s="200"/>
      <c r="D110" s="200"/>
      <c r="E110" s="200"/>
      <c r="F110" s="200"/>
      <c r="G110" s="200"/>
      <c r="H110" s="200"/>
      <c r="I110" s="200"/>
      <c r="J110" s="200"/>
      <c r="K110" s="200"/>
      <c r="L110" s="200"/>
      <c r="M110" s="200"/>
      <c r="N110" s="200" t="s">
        <v>97</v>
      </c>
      <c r="O110" s="200" t="s">
        <v>194</v>
      </c>
      <c r="P110" s="200" t="s">
        <v>288</v>
      </c>
      <c r="Q110" s="200"/>
      <c r="R110" s="200" t="s">
        <v>97</v>
      </c>
      <c r="S110" s="200"/>
      <c r="T110" s="200"/>
      <c r="U110" s="200" t="s">
        <v>97</v>
      </c>
      <c r="V110" s="200"/>
      <c r="W110" s="200"/>
      <c r="X110" s="200" t="s">
        <v>97</v>
      </c>
      <c r="Y110" s="200"/>
      <c r="Z110" s="210"/>
    </row>
    <row r="111" ht="13.5" spans="1:26">
      <c r="A111" s="200"/>
      <c r="B111" s="200"/>
      <c r="C111" s="200"/>
      <c r="D111" s="200"/>
      <c r="E111" s="200"/>
      <c r="F111" s="200"/>
      <c r="G111" s="200"/>
      <c r="H111" s="200"/>
      <c r="I111" s="200"/>
      <c r="J111" s="200"/>
      <c r="K111" s="200"/>
      <c r="L111" s="200"/>
      <c r="M111" s="200"/>
      <c r="N111" s="200" t="s">
        <v>338</v>
      </c>
      <c r="O111" s="200" t="s">
        <v>97</v>
      </c>
      <c r="P111" s="200" t="s">
        <v>57</v>
      </c>
      <c r="Q111" s="200"/>
      <c r="R111" s="200" t="s">
        <v>97</v>
      </c>
      <c r="S111" s="200"/>
      <c r="T111" s="200"/>
      <c r="U111" s="200" t="s">
        <v>97</v>
      </c>
      <c r="V111" s="200"/>
      <c r="W111" s="200"/>
      <c r="X111" s="200" t="s">
        <v>97</v>
      </c>
      <c r="Y111" s="200"/>
      <c r="Z111" s="210"/>
    </row>
    <row r="112" ht="13.5" spans="1:26">
      <c r="A112" s="200"/>
      <c r="B112" s="200"/>
      <c r="C112" s="200"/>
      <c r="D112" s="200"/>
      <c r="E112" s="200"/>
      <c r="F112" s="200"/>
      <c r="G112" s="200"/>
      <c r="H112" s="200"/>
      <c r="I112" s="200"/>
      <c r="J112" s="200"/>
      <c r="K112" s="200"/>
      <c r="L112" s="200"/>
      <c r="M112" s="200"/>
      <c r="N112" s="200" t="s">
        <v>97</v>
      </c>
      <c r="O112" s="200" t="s">
        <v>184</v>
      </c>
      <c r="P112" s="200" t="s">
        <v>324</v>
      </c>
      <c r="Q112" s="200"/>
      <c r="R112" s="200" t="s">
        <v>97</v>
      </c>
      <c r="S112" s="200"/>
      <c r="T112" s="200"/>
      <c r="U112" s="200" t="s">
        <v>97</v>
      </c>
      <c r="V112" s="200"/>
      <c r="W112" s="200"/>
      <c r="X112" s="200" t="s">
        <v>97</v>
      </c>
      <c r="Y112" s="200"/>
      <c r="Z112" s="210"/>
    </row>
    <row r="113" ht="13.5" spans="1:26">
      <c r="A113" s="200"/>
      <c r="B113" s="200"/>
      <c r="C113" s="200"/>
      <c r="D113" s="200"/>
      <c r="E113" s="200"/>
      <c r="F113" s="200"/>
      <c r="G113" s="200"/>
      <c r="H113" s="200"/>
      <c r="I113" s="200"/>
      <c r="J113" s="200"/>
      <c r="K113" s="200"/>
      <c r="L113" s="200"/>
      <c r="M113" s="200"/>
      <c r="N113" s="200" t="s">
        <v>97</v>
      </c>
      <c r="O113" s="200" t="s">
        <v>187</v>
      </c>
      <c r="P113" s="200" t="s">
        <v>325</v>
      </c>
      <c r="Q113" s="200"/>
      <c r="R113" s="200" t="s">
        <v>97</v>
      </c>
      <c r="S113" s="200"/>
      <c r="T113" s="200"/>
      <c r="U113" s="200" t="s">
        <v>97</v>
      </c>
      <c r="V113" s="200"/>
      <c r="W113" s="200"/>
      <c r="X113" s="200" t="s">
        <v>97</v>
      </c>
      <c r="Y113" s="200"/>
      <c r="Z113" s="210"/>
    </row>
    <row r="114" ht="13.5" spans="1:26">
      <c r="A114" s="200"/>
      <c r="B114" s="200"/>
      <c r="C114" s="200"/>
      <c r="D114" s="200"/>
      <c r="E114" s="200"/>
      <c r="F114" s="200"/>
      <c r="G114" s="200"/>
      <c r="H114" s="200"/>
      <c r="I114" s="200"/>
      <c r="J114" s="200"/>
      <c r="K114" s="200"/>
      <c r="L114" s="200"/>
      <c r="M114" s="200"/>
      <c r="N114" s="200" t="s">
        <v>97</v>
      </c>
      <c r="O114" s="200" t="s">
        <v>190</v>
      </c>
      <c r="P114" s="200" t="s">
        <v>326</v>
      </c>
      <c r="Q114" s="200"/>
      <c r="R114" s="200" t="s">
        <v>97</v>
      </c>
      <c r="S114" s="200"/>
      <c r="T114" s="200"/>
      <c r="U114" s="200" t="s">
        <v>97</v>
      </c>
      <c r="V114" s="200"/>
      <c r="W114" s="200"/>
      <c r="X114" s="200" t="s">
        <v>97</v>
      </c>
      <c r="Y114" s="200"/>
      <c r="Z114" s="210"/>
    </row>
    <row r="115" ht="13.5" spans="1:26">
      <c r="A115" s="200"/>
      <c r="B115" s="200"/>
      <c r="C115" s="200"/>
      <c r="D115" s="200"/>
      <c r="E115" s="200"/>
      <c r="F115" s="200"/>
      <c r="G115" s="200"/>
      <c r="H115" s="200"/>
      <c r="I115" s="200"/>
      <c r="J115" s="200"/>
      <c r="K115" s="200"/>
      <c r="L115" s="200"/>
      <c r="M115" s="200"/>
      <c r="N115" s="200" t="s">
        <v>97</v>
      </c>
      <c r="O115" s="200" t="s">
        <v>148</v>
      </c>
      <c r="P115" s="200" t="s">
        <v>327</v>
      </c>
      <c r="Q115" s="200"/>
      <c r="R115" s="200" t="s">
        <v>97</v>
      </c>
      <c r="S115" s="200"/>
      <c r="T115" s="200"/>
      <c r="U115" s="200" t="s">
        <v>97</v>
      </c>
      <c r="V115" s="200"/>
      <c r="W115" s="200"/>
      <c r="X115" s="200" t="s">
        <v>97</v>
      </c>
      <c r="Y115" s="200"/>
      <c r="Z115" s="210"/>
    </row>
    <row r="116" ht="13.5" spans="1:26">
      <c r="A116" s="200"/>
      <c r="B116" s="200"/>
      <c r="C116" s="200"/>
      <c r="D116" s="200"/>
      <c r="E116" s="200"/>
      <c r="F116" s="200"/>
      <c r="G116" s="200"/>
      <c r="H116" s="200"/>
      <c r="I116" s="200"/>
      <c r="J116" s="200"/>
      <c r="K116" s="200"/>
      <c r="L116" s="200"/>
      <c r="M116" s="200"/>
      <c r="N116" s="200" t="s">
        <v>97</v>
      </c>
      <c r="O116" s="200" t="s">
        <v>178</v>
      </c>
      <c r="P116" s="200" t="s">
        <v>328</v>
      </c>
      <c r="Q116" s="200"/>
      <c r="R116" s="200" t="s">
        <v>97</v>
      </c>
      <c r="S116" s="200"/>
      <c r="T116" s="200"/>
      <c r="U116" s="200" t="s">
        <v>97</v>
      </c>
      <c r="V116" s="200"/>
      <c r="W116" s="200"/>
      <c r="X116" s="200" t="s">
        <v>97</v>
      </c>
      <c r="Y116" s="200"/>
      <c r="Z116" s="210"/>
    </row>
    <row r="117" ht="13.5" spans="1:26">
      <c r="A117" s="200" t="s">
        <v>23</v>
      </c>
      <c r="B117" s="200"/>
      <c r="C117" s="200"/>
      <c r="D117" s="19">
        <v>105.629063</v>
      </c>
      <c r="E117" s="19">
        <v>105.629063</v>
      </c>
      <c r="F117" s="19">
        <v>100.629063</v>
      </c>
      <c r="G117" s="19">
        <v>5</v>
      </c>
      <c r="H117" s="200"/>
      <c r="I117" s="200"/>
      <c r="J117" s="200"/>
      <c r="K117" s="200"/>
      <c r="L117" s="200"/>
      <c r="M117" s="200"/>
      <c r="N117" s="200" t="s">
        <v>23</v>
      </c>
      <c r="O117" s="200"/>
      <c r="P117" s="200"/>
      <c r="Q117" s="19">
        <v>105.629063</v>
      </c>
      <c r="R117" s="19">
        <v>105.629063</v>
      </c>
      <c r="S117" s="19">
        <v>100.629063</v>
      </c>
      <c r="T117" s="19">
        <v>5</v>
      </c>
      <c r="U117" s="200"/>
      <c r="V117" s="200"/>
      <c r="W117" s="200"/>
      <c r="X117" s="200"/>
      <c r="Y117" s="200"/>
      <c r="Z117" s="210"/>
    </row>
  </sheetData>
  <mergeCells count="5">
    <mergeCell ref="A2:W2"/>
    <mergeCell ref="A3:E3"/>
    <mergeCell ref="A4:M4"/>
    <mergeCell ref="N4:Z4"/>
    <mergeCell ref="X5:Z5"/>
  </mergeCells>
  <pageMargins left="0.751388888888889" right="0.751388888888889" top="1" bottom="1" header="0.5" footer="0.5"/>
  <pageSetup paperSize="9" scale="42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20" sqref="A20"/>
    </sheetView>
  </sheetViews>
  <sheetFormatPr defaultColWidth="9.14166666666667" defaultRowHeight="14.25" customHeight="1" outlineLevelRow="6" outlineLevelCol="5"/>
  <cols>
    <col min="1" max="2" width="27.425" customWidth="1"/>
    <col min="3" max="3" width="17.2833333333333" customWidth="1"/>
    <col min="4" max="5" width="26.2833333333333" customWidth="1"/>
    <col min="6" max="6" width="18.7083333333333" customWidth="1"/>
  </cols>
  <sheetData>
    <row r="1" customHeight="1" spans="1:6">
      <c r="A1" s="180"/>
      <c r="B1" s="180"/>
      <c r="C1" s="81"/>
      <c r="F1" s="181" t="s">
        <v>339</v>
      </c>
    </row>
    <row r="2" ht="25.5" customHeight="1" spans="1:6">
      <c r="A2" s="182" t="s">
        <v>340</v>
      </c>
      <c r="B2" s="182"/>
      <c r="C2" s="182"/>
      <c r="D2" s="182"/>
      <c r="E2" s="182"/>
      <c r="F2" s="182"/>
    </row>
    <row r="3" ht="15.75" customHeight="1" spans="1:6">
      <c r="A3" s="4" t="str">
        <f>"单位名称："&amp;"罗平县妇女联合会"</f>
        <v>单位名称：罗平县妇女联合会</v>
      </c>
      <c r="B3" s="180"/>
      <c r="C3" s="81"/>
      <c r="F3" s="301" t="s">
        <v>2</v>
      </c>
    </row>
    <row r="4" ht="19.5" customHeight="1" spans="1:6">
      <c r="A4" s="9" t="s">
        <v>341</v>
      </c>
      <c r="B4" s="10" t="s">
        <v>342</v>
      </c>
      <c r="C4" s="10" t="s">
        <v>343</v>
      </c>
      <c r="D4" s="10"/>
      <c r="E4" s="10"/>
      <c r="F4" s="10" t="s">
        <v>344</v>
      </c>
    </row>
    <row r="5" ht="19.5" customHeight="1" spans="1:6">
      <c r="A5" s="9"/>
      <c r="B5" s="10"/>
      <c r="C5" s="70" t="s">
        <v>31</v>
      </c>
      <c r="D5" s="70" t="s">
        <v>345</v>
      </c>
      <c r="E5" s="70" t="s">
        <v>346</v>
      </c>
      <c r="F5" s="10"/>
    </row>
    <row r="6" ht="18.75" customHeight="1" spans="1:6">
      <c r="A6" s="183">
        <v>1</v>
      </c>
      <c r="B6" s="183">
        <v>2</v>
      </c>
      <c r="C6" s="184">
        <v>3</v>
      </c>
      <c r="D6" s="183">
        <v>4</v>
      </c>
      <c r="E6" s="183">
        <v>5</v>
      </c>
      <c r="F6" s="183">
        <v>6</v>
      </c>
    </row>
    <row r="7" ht="18.75" customHeight="1" spans="1:6">
      <c r="A7" s="19">
        <v>0.5</v>
      </c>
      <c r="B7" s="19"/>
      <c r="C7" s="19"/>
      <c r="D7" s="19"/>
      <c r="E7" s="19"/>
      <c r="F7" s="19">
        <v>0.5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32"/>
  <sheetViews>
    <sheetView showZeros="0" topLeftCell="A13" workbookViewId="0">
      <selection activeCell="A20" sqref="A20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8" width="10.7083333333333" customWidth="1"/>
    <col min="9" max="9" width="11" customWidth="1"/>
    <col min="10" max="10" width="15.425" customWidth="1"/>
    <col min="11" max="11" width="10.7083333333333" customWidth="1"/>
    <col min="12" max="13" width="11.1416666666667" customWidth="1"/>
    <col min="15" max="15" width="11.1416666666667" customWidth="1"/>
    <col min="16" max="16" width="11.85" customWidth="1"/>
    <col min="20" max="20" width="12.1416666666667" customWidth="1"/>
    <col min="21" max="23" width="12.2833333333333" customWidth="1"/>
    <col min="24" max="24" width="12.7083333333333" customWidth="1"/>
    <col min="25" max="26" width="11.1416666666667" customWidth="1"/>
  </cols>
  <sheetData>
    <row r="1" ht="16.5" customHeight="1" spans="2:26">
      <c r="B1" s="159"/>
      <c r="D1" s="160"/>
      <c r="E1" s="160"/>
      <c r="F1" s="160"/>
      <c r="G1" s="160"/>
      <c r="H1" s="161"/>
      <c r="I1" s="161"/>
      <c r="K1" s="161"/>
      <c r="L1" s="161"/>
      <c r="M1" s="161"/>
      <c r="P1" s="161"/>
      <c r="T1" s="161"/>
      <c r="X1" s="159"/>
      <c r="Z1" s="57" t="s">
        <v>347</v>
      </c>
    </row>
    <row r="2" ht="26.25" customHeight="1" spans="1:26">
      <c r="A2" s="54" t="s">
        <v>348</v>
      </c>
      <c r="B2" s="54"/>
      <c r="C2" s="54"/>
      <c r="D2" s="54"/>
      <c r="E2" s="54"/>
      <c r="F2" s="54"/>
      <c r="G2" s="54"/>
      <c r="H2" s="54"/>
      <c r="I2" s="54"/>
      <c r="J2" s="3"/>
      <c r="K2" s="54"/>
      <c r="L2" s="54"/>
      <c r="M2" s="54"/>
      <c r="N2" s="3"/>
      <c r="O2" s="3"/>
      <c r="P2" s="54"/>
      <c r="Q2" s="3"/>
      <c r="R2" s="3"/>
      <c r="S2" s="3"/>
      <c r="T2" s="54"/>
      <c r="U2" s="54"/>
      <c r="V2" s="54"/>
      <c r="W2" s="54"/>
      <c r="X2" s="54"/>
      <c r="Y2" s="54"/>
      <c r="Z2" s="54"/>
    </row>
    <row r="3" ht="15" customHeight="1" spans="1:26">
      <c r="A3" s="4" t="str">
        <f>"单位名称："&amp;"罗平县妇女联合会"</f>
        <v>单位名称：罗平县妇女联合会</v>
      </c>
      <c r="B3" s="162"/>
      <c r="C3" s="162"/>
      <c r="D3" s="162"/>
      <c r="E3" s="162"/>
      <c r="F3" s="162"/>
      <c r="G3" s="162"/>
      <c r="H3" s="163"/>
      <c r="I3" s="163"/>
      <c r="J3" s="6"/>
      <c r="K3" s="163"/>
      <c r="L3" s="163"/>
      <c r="M3" s="163"/>
      <c r="N3" s="6"/>
      <c r="O3" s="6"/>
      <c r="P3" s="163"/>
      <c r="Q3" s="6"/>
      <c r="R3" s="6"/>
      <c r="S3" s="6"/>
      <c r="T3" s="163"/>
      <c r="X3" s="159"/>
      <c r="Z3" s="302" t="s">
        <v>2</v>
      </c>
    </row>
    <row r="4" ht="18" customHeight="1" spans="1:26">
      <c r="A4" s="164" t="s">
        <v>349</v>
      </c>
      <c r="B4" s="164" t="s">
        <v>350</v>
      </c>
      <c r="C4" s="164" t="s">
        <v>351</v>
      </c>
      <c r="D4" s="164" t="s">
        <v>352</v>
      </c>
      <c r="E4" s="164" t="s">
        <v>353</v>
      </c>
      <c r="F4" s="164" t="s">
        <v>354</v>
      </c>
      <c r="G4" s="164" t="s">
        <v>355</v>
      </c>
      <c r="H4" s="71" t="s">
        <v>356</v>
      </c>
      <c r="I4" s="71" t="s">
        <v>356</v>
      </c>
      <c r="J4" s="10"/>
      <c r="K4" s="71"/>
      <c r="L4" s="71"/>
      <c r="M4" s="71"/>
      <c r="N4" s="10"/>
      <c r="O4" s="10"/>
      <c r="P4" s="71"/>
      <c r="Q4" s="10"/>
      <c r="R4" s="10"/>
      <c r="S4" s="10"/>
      <c r="T4" s="177" t="s">
        <v>35</v>
      </c>
      <c r="U4" s="71" t="s">
        <v>36</v>
      </c>
      <c r="V4" s="71"/>
      <c r="W4" s="71"/>
      <c r="X4" s="71"/>
      <c r="Y4" s="71"/>
      <c r="Z4" s="71"/>
    </row>
    <row r="5" ht="18" customHeight="1" spans="1:26">
      <c r="A5" s="165"/>
      <c r="B5" s="166"/>
      <c r="C5" s="165"/>
      <c r="D5" s="165"/>
      <c r="E5" s="165"/>
      <c r="F5" s="165"/>
      <c r="G5" s="165"/>
      <c r="H5" s="71" t="s">
        <v>357</v>
      </c>
      <c r="I5" s="71" t="s">
        <v>32</v>
      </c>
      <c r="J5" s="10"/>
      <c r="K5" s="71"/>
      <c r="L5" s="71"/>
      <c r="M5" s="71"/>
      <c r="N5" s="10"/>
      <c r="O5" s="10"/>
      <c r="P5" s="71"/>
      <c r="Q5" s="10" t="s">
        <v>358</v>
      </c>
      <c r="R5" s="10"/>
      <c r="S5" s="10"/>
      <c r="T5" s="164" t="s">
        <v>35</v>
      </c>
      <c r="U5" s="71" t="s">
        <v>36</v>
      </c>
      <c r="V5" s="177" t="s">
        <v>37</v>
      </c>
      <c r="W5" s="71" t="s">
        <v>36</v>
      </c>
      <c r="X5" s="177" t="s">
        <v>39</v>
      </c>
      <c r="Y5" s="177" t="s">
        <v>40</v>
      </c>
      <c r="Z5" s="175" t="s">
        <v>41</v>
      </c>
    </row>
    <row r="6" customHeight="1" spans="1:26">
      <c r="A6" s="167"/>
      <c r="B6" s="167"/>
      <c r="C6" s="167"/>
      <c r="D6" s="167"/>
      <c r="E6" s="167"/>
      <c r="F6" s="167"/>
      <c r="G6" s="167"/>
      <c r="H6" s="167"/>
      <c r="I6" s="174" t="s">
        <v>359</v>
      </c>
      <c r="J6" s="175" t="s">
        <v>360</v>
      </c>
      <c r="K6" s="164" t="s">
        <v>361</v>
      </c>
      <c r="L6" s="164" t="s">
        <v>362</v>
      </c>
      <c r="M6" s="164" t="s">
        <v>363</v>
      </c>
      <c r="N6" s="164" t="s">
        <v>364</v>
      </c>
      <c r="O6" s="164" t="s">
        <v>33</v>
      </c>
      <c r="P6" s="164" t="s">
        <v>34</v>
      </c>
      <c r="Q6" s="164" t="s">
        <v>32</v>
      </c>
      <c r="R6" s="164" t="s">
        <v>33</v>
      </c>
      <c r="S6" s="164" t="s">
        <v>34</v>
      </c>
      <c r="T6" s="167"/>
      <c r="U6" s="164" t="s">
        <v>31</v>
      </c>
      <c r="V6" s="164" t="s">
        <v>37</v>
      </c>
      <c r="W6" s="164" t="s">
        <v>365</v>
      </c>
      <c r="X6" s="164" t="s">
        <v>39</v>
      </c>
      <c r="Y6" s="164" t="s">
        <v>40</v>
      </c>
      <c r="Z6" s="164" t="s">
        <v>41</v>
      </c>
    </row>
    <row r="7" ht="37.5" customHeight="1" spans="1:26">
      <c r="A7" s="168"/>
      <c r="B7" s="168"/>
      <c r="C7" s="168"/>
      <c r="D7" s="168"/>
      <c r="E7" s="168"/>
      <c r="F7" s="168"/>
      <c r="G7" s="168"/>
      <c r="H7" s="168"/>
      <c r="I7" s="56" t="s">
        <v>31</v>
      </c>
      <c r="J7" s="56" t="s">
        <v>366</v>
      </c>
      <c r="K7" s="176" t="s">
        <v>360</v>
      </c>
      <c r="L7" s="176" t="s">
        <v>362</v>
      </c>
      <c r="M7" s="176" t="s">
        <v>363</v>
      </c>
      <c r="N7" s="176" t="s">
        <v>364</v>
      </c>
      <c r="O7" s="176" t="s">
        <v>364</v>
      </c>
      <c r="P7" s="176" t="s">
        <v>364</v>
      </c>
      <c r="Q7" s="176" t="s">
        <v>362</v>
      </c>
      <c r="R7" s="176" t="s">
        <v>363</v>
      </c>
      <c r="S7" s="176" t="s">
        <v>364</v>
      </c>
      <c r="T7" s="176" t="s">
        <v>35</v>
      </c>
      <c r="U7" s="176" t="s">
        <v>31</v>
      </c>
      <c r="V7" s="176" t="s">
        <v>37</v>
      </c>
      <c r="W7" s="176" t="s">
        <v>365</v>
      </c>
      <c r="X7" s="176" t="s">
        <v>39</v>
      </c>
      <c r="Y7" s="176" t="s">
        <v>40</v>
      </c>
      <c r="Z7" s="176" t="s">
        <v>41</v>
      </c>
    </row>
    <row r="8" customHeight="1" spans="1:26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  <c r="J8" s="16">
        <v>10</v>
      </c>
      <c r="K8" s="16">
        <v>11</v>
      </c>
      <c r="L8" s="16">
        <v>12</v>
      </c>
      <c r="M8" s="16">
        <v>13</v>
      </c>
      <c r="N8" s="16">
        <v>14</v>
      </c>
      <c r="O8" s="16">
        <v>15</v>
      </c>
      <c r="P8" s="16">
        <v>16</v>
      </c>
      <c r="Q8" s="16">
        <v>17</v>
      </c>
      <c r="R8" s="16">
        <v>18</v>
      </c>
      <c r="S8" s="16">
        <v>19</v>
      </c>
      <c r="T8" s="16">
        <v>20</v>
      </c>
      <c r="U8" s="16">
        <v>21</v>
      </c>
      <c r="V8" s="16">
        <v>22</v>
      </c>
      <c r="W8" s="16">
        <v>23</v>
      </c>
      <c r="X8" s="16">
        <v>24</v>
      </c>
      <c r="Y8" s="178">
        <v>25</v>
      </c>
      <c r="Z8" s="179">
        <v>26</v>
      </c>
    </row>
    <row r="9" ht="21" customHeight="1" spans="1:26">
      <c r="A9" s="17" t="s">
        <v>43</v>
      </c>
      <c r="B9" s="169"/>
      <c r="C9" s="169"/>
      <c r="D9" s="169"/>
      <c r="E9" s="169"/>
      <c r="F9" s="169"/>
      <c r="G9" s="169"/>
      <c r="H9" s="19">
        <v>100.629063</v>
      </c>
      <c r="I9" s="19">
        <v>100.629063</v>
      </c>
      <c r="J9" s="19"/>
      <c r="K9" s="19"/>
      <c r="L9" s="19"/>
      <c r="M9" s="19"/>
      <c r="N9" s="19">
        <v>100.629063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ht="23.25" customHeight="1" outlineLevel="1" spans="1:26">
      <c r="A10" s="112" t="s">
        <v>43</v>
      </c>
      <c r="B10" s="17"/>
      <c r="C10" s="17"/>
      <c r="D10" s="17"/>
      <c r="E10" s="17"/>
      <c r="F10" s="17"/>
      <c r="G10" s="17"/>
      <c r="H10" s="19">
        <v>100.629063</v>
      </c>
      <c r="I10" s="19">
        <v>100.629063</v>
      </c>
      <c r="J10" s="19"/>
      <c r="K10" s="19"/>
      <c r="L10" s="19"/>
      <c r="M10" s="19"/>
      <c r="N10" s="19">
        <v>100.629063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ht="23.25" customHeight="1" outlineLevel="2" spans="1:26">
      <c r="A11" s="170" t="s">
        <v>43</v>
      </c>
      <c r="B11" s="17" t="s">
        <v>367</v>
      </c>
      <c r="C11" s="17" t="s">
        <v>368</v>
      </c>
      <c r="D11" s="17" t="s">
        <v>62</v>
      </c>
      <c r="E11" s="17" t="s">
        <v>63</v>
      </c>
      <c r="F11" s="17" t="s">
        <v>369</v>
      </c>
      <c r="G11" s="17" t="s">
        <v>370</v>
      </c>
      <c r="H11" s="19">
        <v>21.9804</v>
      </c>
      <c r="I11" s="19">
        <v>21.9804</v>
      </c>
      <c r="J11" s="19"/>
      <c r="K11" s="19"/>
      <c r="L11" s="19"/>
      <c r="M11" s="19"/>
      <c r="N11" s="19">
        <v>21.9804</v>
      </c>
      <c r="O11" s="17"/>
      <c r="P11" s="17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ht="23.25" customHeight="1" outlineLevel="2" spans="1:26">
      <c r="A12" s="170" t="s">
        <v>43</v>
      </c>
      <c r="B12" s="17" t="s">
        <v>367</v>
      </c>
      <c r="C12" s="17" t="s">
        <v>368</v>
      </c>
      <c r="D12" s="17" t="s">
        <v>62</v>
      </c>
      <c r="E12" s="17" t="s">
        <v>63</v>
      </c>
      <c r="F12" s="17" t="s">
        <v>371</v>
      </c>
      <c r="G12" s="17" t="s">
        <v>372</v>
      </c>
      <c r="H12" s="19">
        <v>32.4672</v>
      </c>
      <c r="I12" s="19">
        <v>32.4672</v>
      </c>
      <c r="J12" s="19"/>
      <c r="K12" s="19"/>
      <c r="L12" s="19"/>
      <c r="M12" s="19"/>
      <c r="N12" s="19">
        <v>32.4672</v>
      </c>
      <c r="O12" s="17"/>
      <c r="P12" s="17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ht="23.25" customHeight="1" outlineLevel="2" spans="1:26">
      <c r="A13" s="170" t="s">
        <v>43</v>
      </c>
      <c r="B13" s="17" t="s">
        <v>373</v>
      </c>
      <c r="C13" s="17" t="s">
        <v>374</v>
      </c>
      <c r="D13" s="17" t="s">
        <v>62</v>
      </c>
      <c r="E13" s="17" t="s">
        <v>63</v>
      </c>
      <c r="F13" s="17" t="s">
        <v>375</v>
      </c>
      <c r="G13" s="17" t="s">
        <v>376</v>
      </c>
      <c r="H13" s="19">
        <v>4.38</v>
      </c>
      <c r="I13" s="19">
        <v>4.38</v>
      </c>
      <c r="J13" s="19"/>
      <c r="K13" s="19"/>
      <c r="L13" s="19"/>
      <c r="M13" s="19"/>
      <c r="N13" s="19">
        <v>4.38</v>
      </c>
      <c r="O13" s="17"/>
      <c r="P13" s="17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ht="23.25" customHeight="1" outlineLevel="2" spans="1:26">
      <c r="A14" s="170" t="s">
        <v>43</v>
      </c>
      <c r="B14" s="17" t="s">
        <v>367</v>
      </c>
      <c r="C14" s="17" t="s">
        <v>368</v>
      </c>
      <c r="D14" s="17" t="s">
        <v>62</v>
      </c>
      <c r="E14" s="17" t="s">
        <v>63</v>
      </c>
      <c r="F14" s="17" t="s">
        <v>377</v>
      </c>
      <c r="G14" s="17" t="s">
        <v>378</v>
      </c>
      <c r="H14" s="19">
        <v>1.8317</v>
      </c>
      <c r="I14" s="19">
        <v>1.8317</v>
      </c>
      <c r="J14" s="19"/>
      <c r="K14" s="19"/>
      <c r="L14" s="19"/>
      <c r="M14" s="19"/>
      <c r="N14" s="19">
        <v>1.8317</v>
      </c>
      <c r="O14" s="17"/>
      <c r="P14" s="17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ht="23.25" customHeight="1" outlineLevel="2" spans="1:26">
      <c r="A15" s="170" t="s">
        <v>43</v>
      </c>
      <c r="B15" s="17" t="s">
        <v>367</v>
      </c>
      <c r="C15" s="17" t="s">
        <v>368</v>
      </c>
      <c r="D15" s="17" t="s">
        <v>62</v>
      </c>
      <c r="E15" s="17" t="s">
        <v>63</v>
      </c>
      <c r="F15" s="17" t="s">
        <v>377</v>
      </c>
      <c r="G15" s="17" t="s">
        <v>378</v>
      </c>
      <c r="H15" s="19">
        <v>0.18</v>
      </c>
      <c r="I15" s="19">
        <v>0.18</v>
      </c>
      <c r="J15" s="19"/>
      <c r="K15" s="19"/>
      <c r="L15" s="19"/>
      <c r="M15" s="19"/>
      <c r="N15" s="19">
        <v>0.18</v>
      </c>
      <c r="O15" s="17"/>
      <c r="P15" s="17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ht="23.25" customHeight="1" outlineLevel="2" spans="1:26">
      <c r="A16" s="170" t="s">
        <v>43</v>
      </c>
      <c r="B16" s="17" t="s">
        <v>379</v>
      </c>
      <c r="C16" s="17" t="s">
        <v>380</v>
      </c>
      <c r="D16" s="17" t="s">
        <v>72</v>
      </c>
      <c r="E16" s="17" t="s">
        <v>73</v>
      </c>
      <c r="F16" s="17" t="s">
        <v>381</v>
      </c>
      <c r="G16" s="17" t="s">
        <v>382</v>
      </c>
      <c r="H16" s="19">
        <v>8.028368</v>
      </c>
      <c r="I16" s="19">
        <v>8.028368</v>
      </c>
      <c r="J16" s="19"/>
      <c r="K16" s="19"/>
      <c r="L16" s="19"/>
      <c r="M16" s="19"/>
      <c r="N16" s="19">
        <v>8.028368</v>
      </c>
      <c r="O16" s="17"/>
      <c r="P16" s="17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ht="23.25" customHeight="1" outlineLevel="2" spans="1:26">
      <c r="A17" s="170" t="s">
        <v>43</v>
      </c>
      <c r="B17" s="17" t="s">
        <v>383</v>
      </c>
      <c r="C17" s="17" t="s">
        <v>384</v>
      </c>
      <c r="D17" s="17" t="s">
        <v>74</v>
      </c>
      <c r="E17" s="17" t="s">
        <v>75</v>
      </c>
      <c r="F17" s="17" t="s">
        <v>385</v>
      </c>
      <c r="G17" s="17" t="s">
        <v>386</v>
      </c>
      <c r="H17" s="19">
        <v>4.014184</v>
      </c>
      <c r="I17" s="19">
        <v>4.014184</v>
      </c>
      <c r="J17" s="19"/>
      <c r="K17" s="19"/>
      <c r="L17" s="19"/>
      <c r="M17" s="19"/>
      <c r="N17" s="19">
        <v>4.014184</v>
      </c>
      <c r="O17" s="17"/>
      <c r="P17" s="17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ht="23.25" customHeight="1" outlineLevel="2" spans="1:26">
      <c r="A18" s="170" t="s">
        <v>43</v>
      </c>
      <c r="B18" s="17" t="s">
        <v>379</v>
      </c>
      <c r="C18" s="17" t="s">
        <v>380</v>
      </c>
      <c r="D18" s="17" t="s">
        <v>80</v>
      </c>
      <c r="E18" s="17" t="s">
        <v>81</v>
      </c>
      <c r="F18" s="17" t="s">
        <v>387</v>
      </c>
      <c r="G18" s="17" t="s">
        <v>388</v>
      </c>
      <c r="H18" s="19">
        <v>2.036899</v>
      </c>
      <c r="I18" s="19">
        <v>2.036899</v>
      </c>
      <c r="J18" s="19"/>
      <c r="K18" s="19"/>
      <c r="L18" s="19"/>
      <c r="M18" s="19"/>
      <c r="N18" s="19">
        <v>2.036899</v>
      </c>
      <c r="O18" s="17"/>
      <c r="P18" s="17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ht="23.25" customHeight="1" outlineLevel="2" spans="1:26">
      <c r="A19" s="170" t="s">
        <v>43</v>
      </c>
      <c r="B19" s="17" t="s">
        <v>379</v>
      </c>
      <c r="C19" s="17" t="s">
        <v>380</v>
      </c>
      <c r="D19" s="17" t="s">
        <v>82</v>
      </c>
      <c r="E19" s="17" t="s">
        <v>83</v>
      </c>
      <c r="F19" s="17" t="s">
        <v>389</v>
      </c>
      <c r="G19" s="17" t="s">
        <v>390</v>
      </c>
      <c r="H19" s="19">
        <v>0.048346</v>
      </c>
      <c r="I19" s="19">
        <v>0.048346</v>
      </c>
      <c r="J19" s="19"/>
      <c r="K19" s="19"/>
      <c r="L19" s="19"/>
      <c r="M19" s="19"/>
      <c r="N19" s="19">
        <v>0.048346</v>
      </c>
      <c r="O19" s="17"/>
      <c r="P19" s="17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ht="23.25" customHeight="1" outlineLevel="2" spans="1:26">
      <c r="A20" s="170" t="s">
        <v>43</v>
      </c>
      <c r="B20" s="17" t="s">
        <v>379</v>
      </c>
      <c r="C20" s="17" t="s">
        <v>380</v>
      </c>
      <c r="D20" s="17" t="s">
        <v>80</v>
      </c>
      <c r="E20" s="17" t="s">
        <v>81</v>
      </c>
      <c r="F20" s="17" t="s">
        <v>387</v>
      </c>
      <c r="G20" s="17" t="s">
        <v>388</v>
      </c>
      <c r="H20" s="19">
        <v>0.149772</v>
      </c>
      <c r="I20" s="19">
        <v>0.149772</v>
      </c>
      <c r="J20" s="19"/>
      <c r="K20" s="19"/>
      <c r="L20" s="19"/>
      <c r="M20" s="19"/>
      <c r="N20" s="19">
        <v>0.149772</v>
      </c>
      <c r="O20" s="17"/>
      <c r="P20" s="17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ht="23.25" customHeight="1" outlineLevel="2" spans="1:26">
      <c r="A21" s="170" t="s">
        <v>43</v>
      </c>
      <c r="B21" s="17" t="s">
        <v>391</v>
      </c>
      <c r="C21" s="17" t="s">
        <v>89</v>
      </c>
      <c r="D21" s="17" t="s">
        <v>88</v>
      </c>
      <c r="E21" s="17" t="s">
        <v>89</v>
      </c>
      <c r="F21" s="17" t="s">
        <v>392</v>
      </c>
      <c r="G21" s="17" t="s">
        <v>89</v>
      </c>
      <c r="H21" s="19">
        <v>5.801472</v>
      </c>
      <c r="I21" s="19">
        <v>5.801472</v>
      </c>
      <c r="J21" s="19"/>
      <c r="K21" s="19"/>
      <c r="L21" s="19"/>
      <c r="M21" s="19"/>
      <c r="N21" s="19">
        <v>5.801472</v>
      </c>
      <c r="O21" s="17"/>
      <c r="P21" s="17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ht="23.25" customHeight="1" outlineLevel="2" spans="1:26">
      <c r="A22" s="170" t="s">
        <v>43</v>
      </c>
      <c r="B22" s="17" t="s">
        <v>393</v>
      </c>
      <c r="C22" s="17" t="s">
        <v>394</v>
      </c>
      <c r="D22" s="17" t="s">
        <v>62</v>
      </c>
      <c r="E22" s="17" t="s">
        <v>63</v>
      </c>
      <c r="F22" s="17" t="s">
        <v>395</v>
      </c>
      <c r="G22" s="17" t="s">
        <v>396</v>
      </c>
      <c r="H22" s="19">
        <v>1</v>
      </c>
      <c r="I22" s="19">
        <v>1</v>
      </c>
      <c r="J22" s="19"/>
      <c r="K22" s="19"/>
      <c r="L22" s="19"/>
      <c r="M22" s="19"/>
      <c r="N22" s="19">
        <v>1</v>
      </c>
      <c r="O22" s="17"/>
      <c r="P22" s="17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ht="23.25" customHeight="1" outlineLevel="2" spans="1:26">
      <c r="A23" s="170" t="s">
        <v>43</v>
      </c>
      <c r="B23" s="17" t="s">
        <v>393</v>
      </c>
      <c r="C23" s="17" t="s">
        <v>394</v>
      </c>
      <c r="D23" s="17" t="s">
        <v>62</v>
      </c>
      <c r="E23" s="17" t="s">
        <v>63</v>
      </c>
      <c r="F23" s="17" t="s">
        <v>397</v>
      </c>
      <c r="G23" s="17" t="s">
        <v>398</v>
      </c>
      <c r="H23" s="19">
        <v>0.5</v>
      </c>
      <c r="I23" s="19">
        <v>0.5</v>
      </c>
      <c r="J23" s="19"/>
      <c r="K23" s="19"/>
      <c r="L23" s="19"/>
      <c r="M23" s="19"/>
      <c r="N23" s="19">
        <v>0.5</v>
      </c>
      <c r="O23" s="17"/>
      <c r="P23" s="17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ht="23.25" customHeight="1" outlineLevel="2" spans="1:26">
      <c r="A24" s="170" t="s">
        <v>43</v>
      </c>
      <c r="B24" s="17" t="s">
        <v>399</v>
      </c>
      <c r="C24" s="17" t="s">
        <v>344</v>
      </c>
      <c r="D24" s="17" t="s">
        <v>62</v>
      </c>
      <c r="E24" s="17" t="s">
        <v>63</v>
      </c>
      <c r="F24" s="17" t="s">
        <v>400</v>
      </c>
      <c r="G24" s="17" t="s">
        <v>344</v>
      </c>
      <c r="H24" s="19">
        <v>0.5</v>
      </c>
      <c r="I24" s="19">
        <v>0.5</v>
      </c>
      <c r="J24" s="19"/>
      <c r="K24" s="19"/>
      <c r="L24" s="19"/>
      <c r="M24" s="19"/>
      <c r="N24" s="19">
        <v>0.5</v>
      </c>
      <c r="O24" s="17"/>
      <c r="P24" s="17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ht="23.25" customHeight="1" outlineLevel="2" spans="1:26">
      <c r="A25" s="170" t="s">
        <v>43</v>
      </c>
      <c r="B25" s="17" t="s">
        <v>393</v>
      </c>
      <c r="C25" s="17" t="s">
        <v>394</v>
      </c>
      <c r="D25" s="17" t="s">
        <v>62</v>
      </c>
      <c r="E25" s="17" t="s">
        <v>63</v>
      </c>
      <c r="F25" s="17" t="s">
        <v>401</v>
      </c>
      <c r="G25" s="17" t="s">
        <v>402</v>
      </c>
      <c r="H25" s="19">
        <v>0.5</v>
      </c>
      <c r="I25" s="19">
        <v>0.5</v>
      </c>
      <c r="J25" s="19"/>
      <c r="K25" s="19"/>
      <c r="L25" s="19"/>
      <c r="M25" s="19"/>
      <c r="N25" s="19">
        <v>0.5</v>
      </c>
      <c r="O25" s="17"/>
      <c r="P25" s="17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ht="23.25" customHeight="1" outlineLevel="2" spans="1:26">
      <c r="A26" s="170" t="s">
        <v>43</v>
      </c>
      <c r="B26" s="17" t="s">
        <v>393</v>
      </c>
      <c r="C26" s="17" t="s">
        <v>394</v>
      </c>
      <c r="D26" s="17" t="s">
        <v>62</v>
      </c>
      <c r="E26" s="17" t="s">
        <v>63</v>
      </c>
      <c r="F26" s="17" t="s">
        <v>403</v>
      </c>
      <c r="G26" s="17" t="s">
        <v>404</v>
      </c>
      <c r="H26" s="19">
        <v>2</v>
      </c>
      <c r="I26" s="19">
        <v>2</v>
      </c>
      <c r="J26" s="19"/>
      <c r="K26" s="19"/>
      <c r="L26" s="19"/>
      <c r="M26" s="19"/>
      <c r="N26" s="19">
        <v>2</v>
      </c>
      <c r="O26" s="17"/>
      <c r="P26" s="17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ht="23.25" customHeight="1" outlineLevel="2" spans="1:26">
      <c r="A27" s="170" t="s">
        <v>43</v>
      </c>
      <c r="B27" s="17" t="s">
        <v>393</v>
      </c>
      <c r="C27" s="17" t="s">
        <v>394</v>
      </c>
      <c r="D27" s="17" t="s">
        <v>62</v>
      </c>
      <c r="E27" s="17" t="s">
        <v>63</v>
      </c>
      <c r="F27" s="17" t="s">
        <v>405</v>
      </c>
      <c r="G27" s="17" t="s">
        <v>406</v>
      </c>
      <c r="H27" s="19">
        <v>0.5</v>
      </c>
      <c r="I27" s="19">
        <v>0.5</v>
      </c>
      <c r="J27" s="19"/>
      <c r="K27" s="19"/>
      <c r="L27" s="19"/>
      <c r="M27" s="19"/>
      <c r="N27" s="19">
        <v>0.5</v>
      </c>
      <c r="O27" s="17"/>
      <c r="P27" s="17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ht="23.25" customHeight="1" outlineLevel="2" spans="1:26">
      <c r="A28" s="170" t="s">
        <v>43</v>
      </c>
      <c r="B28" s="17" t="s">
        <v>407</v>
      </c>
      <c r="C28" s="17" t="s">
        <v>408</v>
      </c>
      <c r="D28" s="17" t="s">
        <v>62</v>
      </c>
      <c r="E28" s="17" t="s">
        <v>63</v>
      </c>
      <c r="F28" s="17" t="s">
        <v>409</v>
      </c>
      <c r="G28" s="17" t="s">
        <v>408</v>
      </c>
      <c r="H28" s="19">
        <v>0.966912</v>
      </c>
      <c r="I28" s="19">
        <v>0.966912</v>
      </c>
      <c r="J28" s="19"/>
      <c r="K28" s="19"/>
      <c r="L28" s="19"/>
      <c r="M28" s="19"/>
      <c r="N28" s="19">
        <v>0.966912</v>
      </c>
      <c r="O28" s="17"/>
      <c r="P28" s="17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ht="23.25" customHeight="1" outlineLevel="2" spans="1:26">
      <c r="A29" s="170" t="s">
        <v>43</v>
      </c>
      <c r="B29" s="17" t="s">
        <v>393</v>
      </c>
      <c r="C29" s="17" t="s">
        <v>394</v>
      </c>
      <c r="D29" s="17" t="s">
        <v>62</v>
      </c>
      <c r="E29" s="17" t="s">
        <v>63</v>
      </c>
      <c r="F29" s="17" t="s">
        <v>410</v>
      </c>
      <c r="G29" s="17" t="s">
        <v>411</v>
      </c>
      <c r="H29" s="19">
        <v>0.54951</v>
      </c>
      <c r="I29" s="19">
        <v>0.54951</v>
      </c>
      <c r="J29" s="19"/>
      <c r="K29" s="19"/>
      <c r="L29" s="19"/>
      <c r="M29" s="19"/>
      <c r="N29" s="19">
        <v>0.54951</v>
      </c>
      <c r="O29" s="17"/>
      <c r="P29" s="17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ht="23.25" customHeight="1" outlineLevel="2" spans="1:26">
      <c r="A30" s="170" t="s">
        <v>43</v>
      </c>
      <c r="B30" s="17" t="s">
        <v>393</v>
      </c>
      <c r="C30" s="17" t="s">
        <v>394</v>
      </c>
      <c r="D30" s="17" t="s">
        <v>70</v>
      </c>
      <c r="E30" s="17" t="s">
        <v>71</v>
      </c>
      <c r="F30" s="17" t="s">
        <v>401</v>
      </c>
      <c r="G30" s="17" t="s">
        <v>402</v>
      </c>
      <c r="H30" s="19">
        <v>0.24</v>
      </c>
      <c r="I30" s="19">
        <v>0.24</v>
      </c>
      <c r="J30" s="19"/>
      <c r="K30" s="19"/>
      <c r="L30" s="19"/>
      <c r="M30" s="19"/>
      <c r="N30" s="19">
        <v>0.24</v>
      </c>
      <c r="O30" s="17"/>
      <c r="P30" s="17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ht="23.25" customHeight="1" outlineLevel="2" spans="1:26">
      <c r="A31" s="170" t="s">
        <v>43</v>
      </c>
      <c r="B31" s="17" t="s">
        <v>412</v>
      </c>
      <c r="C31" s="17" t="s">
        <v>261</v>
      </c>
      <c r="D31" s="17" t="s">
        <v>70</v>
      </c>
      <c r="E31" s="17" t="s">
        <v>71</v>
      </c>
      <c r="F31" s="17" t="s">
        <v>413</v>
      </c>
      <c r="G31" s="17" t="s">
        <v>414</v>
      </c>
      <c r="H31" s="19">
        <v>12.9543</v>
      </c>
      <c r="I31" s="19">
        <v>12.9543</v>
      </c>
      <c r="J31" s="19"/>
      <c r="K31" s="19"/>
      <c r="L31" s="19"/>
      <c r="M31" s="19"/>
      <c r="N31" s="19">
        <v>12.9543</v>
      </c>
      <c r="O31" s="17"/>
      <c r="P31" s="17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ht="17.25" customHeight="1" spans="1:26">
      <c r="A32" s="171" t="s">
        <v>90</v>
      </c>
      <c r="B32" s="172"/>
      <c r="C32" s="172"/>
      <c r="D32" s="172"/>
      <c r="E32" s="172"/>
      <c r="F32" s="172"/>
      <c r="G32" s="173"/>
      <c r="H32" s="19">
        <v>100.629063</v>
      </c>
      <c r="I32" s="19">
        <v>100.629063</v>
      </c>
      <c r="J32" s="19"/>
      <c r="K32" s="19"/>
      <c r="L32" s="19"/>
      <c r="M32" s="19"/>
      <c r="N32" s="19">
        <v>100.629063</v>
      </c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A20" sqref="A20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0" width="10.7083333333333" customWidth="1"/>
    <col min="11" max="11" width="11" customWidth="1"/>
    <col min="12" max="14" width="12.2833333333333" customWidth="1"/>
    <col min="15" max="15" width="12.7083333333333" customWidth="1"/>
    <col min="16" max="17" width="11.1416666666667" customWidth="1"/>
    <col min="19" max="19" width="10.2833333333333" customWidth="1"/>
    <col min="20" max="21" width="11.85" customWidth="1"/>
    <col min="22" max="22" width="11.7083333333333" customWidth="1"/>
    <col min="23" max="23" width="10.2833333333333" customWidth="1"/>
  </cols>
  <sheetData>
    <row r="1" ht="13.5" customHeight="1" spans="2:23">
      <c r="B1" s="151"/>
      <c r="E1" s="1"/>
      <c r="F1" s="1"/>
      <c r="G1" s="1"/>
      <c r="H1" s="1"/>
      <c r="U1" s="151"/>
      <c r="W1" s="158" t="s">
        <v>415</v>
      </c>
    </row>
    <row r="2" ht="27.75" customHeight="1" spans="1:23">
      <c r="A2" s="3" t="s">
        <v>416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"单位名称："&amp;"罗平县妇女联合会"</f>
        <v>单位名称：罗平县妇女联合会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51"/>
      <c r="W3" s="300" t="s">
        <v>2</v>
      </c>
    </row>
    <row r="4" ht="21.75" customHeight="1" spans="1:23">
      <c r="A4" s="8" t="s">
        <v>417</v>
      </c>
      <c r="B4" s="9" t="s">
        <v>350</v>
      </c>
      <c r="C4" s="8" t="s">
        <v>351</v>
      </c>
      <c r="D4" s="8" t="s">
        <v>349</v>
      </c>
      <c r="E4" s="9" t="s">
        <v>352</v>
      </c>
      <c r="F4" s="9" t="s">
        <v>353</v>
      </c>
      <c r="G4" s="9" t="s">
        <v>418</v>
      </c>
      <c r="H4" s="9" t="s">
        <v>419</v>
      </c>
      <c r="I4" s="10" t="s">
        <v>29</v>
      </c>
      <c r="J4" s="10" t="s">
        <v>420</v>
      </c>
      <c r="K4" s="10"/>
      <c r="L4" s="10"/>
      <c r="M4" s="10"/>
      <c r="N4" s="10" t="s">
        <v>358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52"/>
      <c r="F5" s="152"/>
      <c r="G5" s="152"/>
      <c r="H5" s="152"/>
      <c r="I5" s="10"/>
      <c r="J5" s="156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52"/>
      <c r="R5" s="9" t="s">
        <v>31</v>
      </c>
      <c r="S5" s="9" t="s">
        <v>37</v>
      </c>
      <c r="T5" s="9" t="s">
        <v>365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7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50" t="s">
        <v>31</v>
      </c>
      <c r="K7" s="50" t="s">
        <v>421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6">
        <v>12</v>
      </c>
      <c r="M8" s="16">
        <v>13</v>
      </c>
      <c r="N8" s="16">
        <v>14</v>
      </c>
      <c r="O8" s="16">
        <v>15</v>
      </c>
      <c r="P8" s="16">
        <v>16</v>
      </c>
      <c r="Q8" s="16">
        <v>17</v>
      </c>
      <c r="R8" s="16">
        <v>18</v>
      </c>
      <c r="S8" s="16">
        <v>19</v>
      </c>
      <c r="T8" s="16">
        <v>20</v>
      </c>
      <c r="U8" s="15">
        <v>21</v>
      </c>
      <c r="V8" s="15">
        <v>22</v>
      </c>
      <c r="W8" s="15">
        <v>23</v>
      </c>
    </row>
    <row r="9" ht="21" customHeight="1" spans="1:23">
      <c r="A9" s="18"/>
      <c r="B9" s="18"/>
      <c r="C9" s="17" t="s">
        <v>422</v>
      </c>
      <c r="D9" s="18"/>
      <c r="E9" s="18"/>
      <c r="F9" s="18"/>
      <c r="G9" s="18"/>
      <c r="H9" s="18"/>
      <c r="I9" s="19">
        <v>5</v>
      </c>
      <c r="J9" s="19">
        <v>5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ht="23.25" customHeight="1" spans="1:23">
      <c r="A10" s="17" t="s">
        <v>423</v>
      </c>
      <c r="B10" s="17" t="s">
        <v>424</v>
      </c>
      <c r="C10" s="17" t="s">
        <v>422</v>
      </c>
      <c r="D10" s="17" t="s">
        <v>43</v>
      </c>
      <c r="E10" s="17" t="s">
        <v>64</v>
      </c>
      <c r="F10" s="17" t="s">
        <v>65</v>
      </c>
      <c r="G10" s="17" t="s">
        <v>403</v>
      </c>
      <c r="H10" s="17" t="s">
        <v>404</v>
      </c>
      <c r="I10" s="19">
        <v>5</v>
      </c>
      <c r="J10" s="19">
        <v>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ht="18.75" customHeight="1" spans="1:23">
      <c r="A11" s="153" t="s">
        <v>90</v>
      </c>
      <c r="B11" s="154"/>
      <c r="C11" s="154"/>
      <c r="D11" s="154"/>
      <c r="E11" s="154"/>
      <c r="F11" s="154"/>
      <c r="G11" s="154"/>
      <c r="H11" s="155"/>
      <c r="I11" s="19">
        <v>5</v>
      </c>
      <c r="J11" s="19">
        <v>5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一般公共预算支出预算明细表（按经济科目分类）02-3 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卢燕芬</cp:lastModifiedBy>
  <dcterms:created xsi:type="dcterms:W3CDTF">2024-02-22T08:41:00Z</dcterms:created>
  <dcterms:modified xsi:type="dcterms:W3CDTF">2024-09-11T07:50:31Z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ECCE2D63F86B4487BC7D05AFE0D8F78C_12</vt:lpwstr>
  </property>
</Properties>
</file>