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819" activeTab="3"/>
  </bookViews>
  <sheets>
    <sheet name="1-1罗平县一般公共预算收入情况表" sheetId="28" r:id="rId1"/>
    <sheet name="1-2罗平县一般公共预算支出情况表" sheetId="29" r:id="rId2"/>
    <sheet name="1-3县本级一般公共预算收入情况表" sheetId="31" r:id="rId3"/>
    <sheet name="1-4县本级一般公共预算支出情况表（公开到项级）" sheetId="33" r:id="rId4"/>
    <sheet name="1-5县本级一般公共预算基本支出情况表（公开到款级）" sheetId="132" r:id="rId5"/>
    <sheet name="1-6县本级一般公共预算支出表(县对下转移支付项目)" sheetId="35" r:id="rId6"/>
    <sheet name="1-7罗平县分地区税收返还和转移支付预算表" sheetId="36" r:id="rId7"/>
    <sheet name="1-8罗平县本级“三公”经费预算财政拨款情况统计表" sheetId="131" r:id="rId8"/>
    <sheet name="2-1罗平县政府性基金预算收入情况表" sheetId="54" r:id="rId9"/>
    <sheet name="2-2罗平县政府性基金预算支出情况表" sheetId="55" r:id="rId10"/>
    <sheet name="2-3县本级政府性基金预算收入情况表" sheetId="56" r:id="rId11"/>
    <sheet name="2-4县本级政府性基金预算支出情况表（公开到项级）" sheetId="57" r:id="rId12"/>
    <sheet name="2-5县本级政府性基金支出表(县对下转移支付)" sheetId="58" r:id="rId13"/>
    <sheet name="3-1罗平县国有资本经营收入预算情况表" sheetId="108" r:id="rId14"/>
    <sheet name="3-2罗平县国有资本经营支出预算情况表" sheetId="109" r:id="rId15"/>
    <sheet name="3-3县本级国有资本经营收入预算情况表" sheetId="110" r:id="rId16"/>
    <sheet name="3-4县本级国有资本经营支出预算情况表（公开到项级）" sheetId="111" r:id="rId17"/>
    <sheet name="3-5 罗平县国有资本经营预算转移支付表 （分地区）" sheetId="129" r:id="rId18"/>
    <sheet name="3-6 国有资本经营预算转移支付表（分项目）" sheetId="130" r:id="rId19"/>
    <sheet name="4-1罗平县社会保险基金收入预算情况表" sheetId="113" r:id="rId20"/>
    <sheet name="4-2罗平县社会保险基金支出预算情况表" sheetId="114" r:id="rId21"/>
    <sheet name="4-3县本级社会保险基金收入预算情况表" sheetId="117" r:id="rId22"/>
    <sheet name="4-4县本级社会保险基金支出预算情况表" sheetId="118" r:id="rId23"/>
    <sheet name="5-1   2024年地方政府债务限额及余额预算情况表" sheetId="119" r:id="rId24"/>
    <sheet name="5-2  2024年地方政府一般债务余额情况表" sheetId="120" r:id="rId25"/>
    <sheet name="5-3  本级2024年地方政府一般债务余额情况表" sheetId="121" r:id="rId26"/>
    <sheet name="5-4 2024年地方政府专项债务余额情况表" sheetId="122" r:id="rId27"/>
    <sheet name="5-5 本级2024年地方政府专项债务余额情况表（本级）" sheetId="123" r:id="rId28"/>
    <sheet name="5-6 地方政府债券发行及还本付息情况表" sheetId="124" r:id="rId29"/>
    <sheet name="5-7 2025年云南省省本级政府专项债务限额和余额情况表" sheetId="125" r:id="rId30"/>
    <sheet name="5-8 2025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 r:id="rId36"/>
  </externalReferences>
  <definedNames>
    <definedName name="_xlnm._FilterDatabase" localSheetId="15" hidden="1">'3-3县本级国有资本经营收入预算情况表'!$A$3:$E$35</definedName>
    <definedName name="_xlnm._FilterDatabase" localSheetId="20" hidden="1">'4-2罗平县社会保险基金支出预算情况表'!$A$3:$E$16</definedName>
    <definedName name="_xlnm._FilterDatabase" localSheetId="21" hidden="1">'4-3县本级社会保险基金收入预算情况表'!$A$3:$E$16</definedName>
    <definedName name="_xlnm._FilterDatabase" localSheetId="22" hidden="1">'4-4县本级社会保险基金支出预算情况表'!$A$3:$F$15</definedName>
    <definedName name="_xlnm._FilterDatabase" localSheetId="14" hidden="1">'3-2罗平县国有资本经营支出预算情况表'!$A$3:$E$28</definedName>
    <definedName name="_xlnm._FilterDatabase" localSheetId="16" hidden="1">'3-4县本级国有资本经营支出预算情况表（公开到项级）'!$A$1:$E$22</definedName>
    <definedName name="_xlnm._FilterDatabase" localSheetId="10" hidden="1">'2-3县本级政府性基金预算收入情况表'!$A$3:$F$38</definedName>
    <definedName name="_xlnm._FilterDatabase" localSheetId="11" hidden="1">'2-4县本级政府性基金预算支出情况表（公开到项级）'!$A$1:$G$278</definedName>
    <definedName name="_xlnm._FilterDatabase" localSheetId="13" hidden="1">'3-1罗平县国有资本经营收入预算情况表'!$A$3:$E$41</definedName>
    <definedName name="_xlnm._FilterDatabase" localSheetId="19" hidden="1">'4-1罗平县社会保险基金收入预算情况表'!$A$3:$E$16</definedName>
    <definedName name="_xlnm._FilterDatabase" localSheetId="0" hidden="1">'1-1罗平县一般公共预算收入情况表'!$A$4:$F$42</definedName>
    <definedName name="_xlnm._FilterDatabase" localSheetId="1" hidden="1">'1-2罗平县一般公共预算支出情况表'!$A$3:$F$40</definedName>
    <definedName name="_xlnm._FilterDatabase" localSheetId="2" hidden="1">'1-3县本级一般公共预算收入情况表'!$A$3:$F$41</definedName>
    <definedName name="_xlnm._FilterDatabase" localSheetId="3" hidden="1">'1-4县本级一般公共预算支出情况表（公开到项级）'!$A$3:$G$1376</definedName>
    <definedName name="_xlnm._FilterDatabase" localSheetId="4" hidden="1">'1-5县本级一般公共预算基本支出情况表（公开到款级）'!$A$3:$B$27</definedName>
    <definedName name="_xlnm._FilterDatabase" localSheetId="5" hidden="1">'1-6县本级一般公共预算支出表(县对下转移支付项目)'!$A$1:$E$23</definedName>
    <definedName name="_xlnm._FilterDatabase" localSheetId="8" hidden="1">'2-1罗平县政府性基金预算收入情况表'!$A$3:$F$39</definedName>
    <definedName name="_xlnm._FilterDatabase" localSheetId="9" hidden="1">'2-2罗平县政府性基金预算支出情况表'!$A$1:$G$277</definedName>
    <definedName name="_xlnm._FilterDatabase" localSheetId="12" hidden="1">'2-5县本级政府性基金支出表(县对下转移支付)'!$A$3:$E$19</definedName>
    <definedName name="_lst_r_地方财政预算表2015年全省汇总_10_科目编码名称">[2]_ESList!$A$1:$A$27</definedName>
    <definedName name="_xlnm.Print_Area" localSheetId="0">'1-1罗平县一般公共预算收入情况表'!$B$1:$E$42</definedName>
    <definedName name="_xlnm.Print_Area" localSheetId="1">'1-2罗平县一般公共预算支出情况表'!$B$1:$E$39</definedName>
    <definedName name="_xlnm.Print_Area" localSheetId="2">'1-3县本级一般公共预算收入情况表'!$B$1:$E$41</definedName>
    <definedName name="_xlnm.Print_Area" localSheetId="3">'1-4县本级一般公共预算支出情况表（公开到项级）'!$B$1:$E$1344</definedName>
    <definedName name="_xlnm.Print_Area" localSheetId="5">'1-6县本级一般公共预算支出表(县对下转移支付项目)'!$A$1:$C$23</definedName>
    <definedName name="_xlnm.Print_Area" localSheetId="6">'1-7罗平县分地区税收返还和转移支付预算表'!$A$1:$D$17</definedName>
    <definedName name="_xlnm.Print_Area" localSheetId="8">'2-1罗平县政府性基金预算收入情况表'!$B$1:$E$39</definedName>
    <definedName name="_xlnm.Print_Area" localSheetId="9">'2-2罗平县政府性基金预算支出情况表'!$B$1:$E$277</definedName>
    <definedName name="_xlnm.Print_Area" localSheetId="10">'2-3县本级政府性基金预算收入情况表'!$B$1:$E$38</definedName>
    <definedName name="_xlnm.Print_Area" localSheetId="11">'2-4县本级政府性基金预算支出情况表（公开到项级）'!$B$1:$E$278</definedName>
    <definedName name="_xlnm.Print_Area" localSheetId="12">'2-5县本级政府性基金支出表(县对下转移支付)'!$A$1:$D$15</definedName>
    <definedName name="_xlnm.Print_Titles" localSheetId="0">'1-1罗平县一般公共预算收入情况表'!$2:$4</definedName>
    <definedName name="_xlnm.Print_Titles" localSheetId="1">'1-2罗平县一般公共预算支出情况表'!$1:$3</definedName>
    <definedName name="_xlnm.Print_Titles" localSheetId="2">'1-3县本级一般公共预算收入情况表'!$1:$3</definedName>
    <definedName name="_xlnm.Print_Titles" localSheetId="3">'1-4县本级一般公共预算支出情况表（公开到项级）'!$1:$3</definedName>
    <definedName name="_xlnm.Print_Titles" localSheetId="5">'1-6县本级一般公共预算支出表(县对下转移支付项目)'!$1:$3</definedName>
    <definedName name="_xlnm.Print_Titles" localSheetId="6">'1-7罗平县分地区税收返还和转移支付预算表'!$1:$3</definedName>
    <definedName name="_xlnm.Print_Titles" localSheetId="8">'2-1罗平县政府性基金预算收入情况表'!$1:$3</definedName>
    <definedName name="_xlnm.Print_Titles" localSheetId="9">'2-2罗平县政府性基金预算支出情况表'!$1:$3</definedName>
    <definedName name="_xlnm.Print_Titles" localSheetId="10">'2-3县本级政府性基金预算收入情况表'!$1:$3</definedName>
    <definedName name="_xlnm.Print_Titles" localSheetId="11">'2-4县本级政府性基金预算支出情况表（公开到项级）'!$1:$3</definedName>
    <definedName name="_xlnm.Print_Titles" localSheetId="12">'2-5县本级政府性基金支出表(县对下转移支付)'!$1:$3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'3-1罗平县国有资本经营收入预算情况表'!$A$1:$D$41</definedName>
    <definedName name="_xlnm.Print_Titles" localSheetId="13">'3-1罗平县国有资本经营收入预算情况表'!$1:$3</definedName>
    <definedName name="专项收入年初预算数" localSheetId="13">#REF!</definedName>
    <definedName name="专项收入全年预计数" localSheetId="13">#REF!</definedName>
    <definedName name="_xlnm.Print_Area" localSheetId="14">'3-2罗平县国有资本经营支出预算情况表'!$A$1:$D$28</definedName>
    <definedName name="_xlnm.Print_Titles" localSheetId="14">'3-2罗平县国有资本经营支出预算情况表'!$1:$3</definedName>
    <definedName name="专项收入年初预算数" localSheetId="14">#REF!</definedName>
    <definedName name="专项收入全年预计数" localSheetId="14">#REF!</definedName>
    <definedName name="_xlnm.Print_Area" localSheetId="15">'3-3县本级国有资本经营收入预算情况表'!$A$1:$D$35</definedName>
    <definedName name="_xlnm.Print_Titles" localSheetId="15">'3-3县本级国有资本经营收入预算情况表'!$1:$3</definedName>
    <definedName name="专项收入年初预算数" localSheetId="15">#REF!</definedName>
    <definedName name="专项收入全年预计数" localSheetId="15">#REF!</definedName>
    <definedName name="_xlnm.Print_Area" localSheetId="16">'3-4县本级国有资本经营支出预算情况表（公开到项级）'!$A$1:$D$22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'4-1罗平县社会保险基金收入预算情况表'!$A$1:$D$16</definedName>
    <definedName name="_xlnm.Print_Titles" localSheetId="19">'4-1罗平县社会保险基金收入预算情况表'!$1:$3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'4-2罗平县社会保险基金支出预算情况表'!$A$1:$D$15</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'4-3县本级社会保险基金收入预算情况表'!$A$1:$D$16</definedName>
    <definedName name="_xlnm.Print_Titles" localSheetId="21">'4-3县本级社会保险基金收入预算情况表'!$1:$3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'4-4县本级社会保险基金支出预算情况表'!$A$1:$D$15</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'1-5县本级一般公共预算基本支出情况表（公开到款级）'!$A$1:$B$27</definedName>
    <definedName name="_xlnm.Print_Titles" localSheetId="4">'1-5县本级一般公共预算基本支出情况表（公开到款级）'!$1:$3</definedName>
    <definedName name="_13_河北省">[3]内置数据!$E$2:$E$13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<sst xmlns="http://schemas.openxmlformats.org/spreadsheetml/2006/main" count="4526" uniqueCount="3269">
  <si>
    <t>1-1  2025年罗平县一般公共预算收入情况表</t>
  </si>
  <si>
    <t>单位：万元</t>
  </si>
  <si>
    <t>科目编码</t>
  </si>
  <si>
    <t>项目</t>
  </si>
  <si>
    <t>2024年执行数</t>
  </si>
  <si>
    <t>2025年预算数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</si>
  <si>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</si>
  <si>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</si>
  <si>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</si>
  <si>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</si>
  <si>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</si>
  <si>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</si>
  <si>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</si>
  <si>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</si>
  <si>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</si>
  <si>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</si>
  <si>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</si>
  <si>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</si>
  <si>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</si>
  <si>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</si>
  <si>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</si>
  <si>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</si>
  <si>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</si>
  <si>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</si>
  <si>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</si>
  <si>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</si>
  <si>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</si>
  <si>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</si>
  <si>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</si>
  <si>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</si>
  <si>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</si>
  <si>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</si>
  <si>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</si>
  <si>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</si>
  <si>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</si>
  <si>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</si>
  <si>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</si>
  <si>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</si>
  <si>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</si>
  <si>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</si>
  <si>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</si>
  <si>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</si>
  <si>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</si>
  <si>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</si>
  <si>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</si>
  <si>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</si>
  <si>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</si>
  <si>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</si>
  <si>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</si>
  <si>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</si>
  <si>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</si>
  <si>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</si>
  <si>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</si>
  <si>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</si>
  <si>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</si>
  <si>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</si>
  <si>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</si>
  <si>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</si>
  <si>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</si>
  <si>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</si>
  <si>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</si>
  <si>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一般性转移支付收入</t>
  </si>
  <si>
    <t xml:space="preserve">    专项转移支付收入</t>
  </si>
  <si>
    <t xml:space="preserve">   上年结余收入</t>
  </si>
  <si>
    <t xml:space="preserve">   调入资金</t>
  </si>
  <si>
    <t xml:space="preserve">   地方政府一般债务转贷收入</t>
  </si>
  <si>
    <t xml:space="preserve">   接受其他地区援助收入</t>
  </si>
  <si>
    <t xml:space="preserve">   动用预算稳定调节基金</t>
  </si>
  <si>
    <t>各项收入合计</t>
  </si>
  <si>
    <t>1-2 2025年罗平县一般公共预算支出情况表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</si>
  <si>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</si>
  <si>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</si>
  <si>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</si>
  <si>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</si>
  <si>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</si>
  <si>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</si>
  <si>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</si>
  <si>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</si>
  <si>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</si>
  <si>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</si>
  <si>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</si>
  <si>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</si>
  <si>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</si>
  <si>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</si>
  <si>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</si>
  <si>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</si>
  <si>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</si>
  <si>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</si>
  <si>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</si>
  <si>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</si>
  <si>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</si>
  <si>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</si>
  <si>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</si>
  <si>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</si>
  <si>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</si>
  <si>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</si>
  <si>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</si>
  <si>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</si>
  <si>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</si>
  <si>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</si>
  <si>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</si>
  <si>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</si>
  <si>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</si>
  <si>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</si>
  <si>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</si>
  <si>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</si>
  <si>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</si>
  <si>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</si>
  <si>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</si>
  <si>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</si>
  <si>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</si>
  <si>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</si>
  <si>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</si>
  <si>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</si>
  <si>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</si>
  <si>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</si>
  <si>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</si>
  <si>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</si>
  <si>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</si>
  <si>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</si>
  <si>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</si>
  <si>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</si>
  <si>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</si>
  <si>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</si>
  <si>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年终结余</t>
  </si>
  <si>
    <t xml:space="preserve">    安排预算稳定调节基金</t>
  </si>
  <si>
    <t xml:space="preserve">    补充预算周转金</t>
  </si>
  <si>
    <t>地方政府一般债务还本支出</t>
  </si>
  <si>
    <t>年终结转</t>
  </si>
  <si>
    <t>各项支出合计</t>
  </si>
  <si>
    <t>1-3  2025年县本级一般公共预算收入情况表</t>
  </si>
  <si>
    <t>项  目</t>
  </si>
  <si>
    <t>2024年预算数</t>
  </si>
  <si>
    <t>比上年预算数增长%</t>
  </si>
  <si>
    <r>
      <rPr>
        <sz val="14"/>
        <rFont val="宋体"/>
        <charset val="134"/>
      </rPr>
      <t>10199</t>
    </r>
  </si>
  <si>
    <t>县本级一般公共预算收入</t>
  </si>
  <si>
    <t xml:space="preserve">   转移支付收入</t>
  </si>
  <si>
    <t xml:space="preserve">   上解收入</t>
  </si>
  <si>
    <t xml:space="preserve">   地方政府一般债券转贷收入</t>
  </si>
  <si>
    <t>1-4  2025年县本级一般公共预算支出情况表</t>
  </si>
  <si>
    <t>打印</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</si>
  <si>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</si>
  <si>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</si>
  <si>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</si>
  <si>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</si>
  <si>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</si>
  <si>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</si>
  <si>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</si>
  <si>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</si>
  <si>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</si>
  <si>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</si>
  <si>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</si>
  <si>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</si>
  <si>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</si>
  <si>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</si>
  <si>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</si>
  <si>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</si>
  <si>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</si>
  <si>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</si>
  <si>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</si>
  <si>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</si>
  <si>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</si>
  <si>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</si>
  <si>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</si>
  <si>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</si>
  <si>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</si>
  <si>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</si>
  <si>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</si>
  <si>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</si>
  <si>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</si>
  <si>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</si>
  <si>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</si>
  <si>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</si>
  <si>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</si>
  <si>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</si>
  <si>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</si>
  <si>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</si>
  <si>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</si>
  <si>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</si>
  <si>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</si>
  <si>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</si>
  <si>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</si>
  <si>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</si>
  <si>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</si>
  <si>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</si>
  <si>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</si>
  <si>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</si>
  <si>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</si>
  <si>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</si>
  <si>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</si>
  <si>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</si>
  <si>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</si>
  <si>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</si>
  <si>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</si>
  <si>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</si>
  <si>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</si>
  <si>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</si>
  <si>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</si>
  <si>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</si>
  <si>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</si>
  <si>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</si>
  <si>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</si>
  <si>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</si>
  <si>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</si>
  <si>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</si>
  <si>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</si>
  <si>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</si>
  <si>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</si>
  <si>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</si>
  <si>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</si>
  <si>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</si>
  <si>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</si>
  <si>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</si>
  <si>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</si>
  <si>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</si>
  <si>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</si>
  <si>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</si>
  <si>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</si>
  <si>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</si>
  <si>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</si>
  <si>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</si>
  <si>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</si>
  <si>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</si>
  <si>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</si>
  <si>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</si>
  <si>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</si>
  <si>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</si>
  <si>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</si>
  <si>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</si>
  <si>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</si>
  <si>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</si>
  <si>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</si>
  <si>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</si>
  <si>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</si>
  <si>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</si>
  <si>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</si>
  <si>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</si>
  <si>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</si>
  <si>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</si>
  <si>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</si>
  <si>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</si>
  <si>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</si>
  <si>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</si>
  <si>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</si>
  <si>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</si>
  <si>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</si>
  <si>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</si>
  <si>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</si>
  <si>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</si>
  <si>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</si>
  <si>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</si>
  <si>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</si>
  <si>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</si>
  <si>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</si>
  <si>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</si>
  <si>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</si>
  <si>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</si>
  <si>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</si>
  <si>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</si>
  <si>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</si>
  <si>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</si>
  <si>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</si>
  <si>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</si>
  <si>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</si>
  <si>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</si>
  <si>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</si>
  <si>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</si>
  <si>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</si>
  <si>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</si>
  <si>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</si>
  <si>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</si>
  <si>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</si>
  <si>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</si>
  <si>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</si>
  <si>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</si>
  <si>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</si>
  <si>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</si>
  <si>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</si>
  <si>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</si>
  <si>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</si>
  <si>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</si>
  <si>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</si>
  <si>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</si>
  <si>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</si>
  <si>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</si>
  <si>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</si>
  <si>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</si>
  <si>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</si>
  <si>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</si>
  <si>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</si>
  <si>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</si>
  <si>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</si>
  <si>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</si>
  <si>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</si>
  <si>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</si>
  <si>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</si>
  <si>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</si>
  <si>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</si>
  <si>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</si>
  <si>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</si>
  <si>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</si>
  <si>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</si>
  <si>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</si>
  <si>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</si>
  <si>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</si>
  <si>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</si>
  <si>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</si>
  <si>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</si>
  <si>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</si>
  <si>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</si>
  <si>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</si>
  <si>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</si>
  <si>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</si>
  <si>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</si>
  <si>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</si>
  <si>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</si>
  <si>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</si>
  <si>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</si>
  <si>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</si>
  <si>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</si>
  <si>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</si>
  <si>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</si>
  <si>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</si>
  <si>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</si>
  <si>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</si>
  <si>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</si>
  <si>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</si>
  <si>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</si>
  <si>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</si>
  <si>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</si>
  <si>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</si>
  <si>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</si>
  <si>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</si>
  <si>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</si>
  <si>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</si>
  <si>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</si>
  <si>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</si>
  <si>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</si>
  <si>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</si>
  <si>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</si>
  <si>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</si>
  <si>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</si>
  <si>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</si>
  <si>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</si>
  <si>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</si>
  <si>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</si>
  <si>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</si>
  <si>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</si>
  <si>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</si>
  <si>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</si>
  <si>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</si>
  <si>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</si>
  <si>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</si>
  <si>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</si>
  <si>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</si>
  <si>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</si>
  <si>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</si>
  <si>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</si>
  <si>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</si>
  <si>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</si>
  <si>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</si>
  <si>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</si>
  <si>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</si>
  <si>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</si>
  <si>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</si>
  <si>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</si>
  <si>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</si>
  <si>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</si>
  <si>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</si>
  <si>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</si>
  <si>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</si>
  <si>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</si>
  <si>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</si>
  <si>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</si>
  <si>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</si>
  <si>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</si>
  <si>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</si>
  <si>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</si>
  <si>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</si>
  <si>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</si>
  <si>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</si>
  <si>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</si>
  <si>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</si>
  <si>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</si>
  <si>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</si>
  <si>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</si>
  <si>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</si>
  <si>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</si>
  <si>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</si>
  <si>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</si>
  <si>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</si>
  <si>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</si>
  <si>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</si>
  <si>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</si>
  <si>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</si>
  <si>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</si>
  <si>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</si>
  <si>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</si>
  <si>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</si>
  <si>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</si>
  <si>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</si>
  <si>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</si>
  <si>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</si>
  <si>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</si>
  <si>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</si>
  <si>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</si>
  <si>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</si>
  <si>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</si>
  <si>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</si>
  <si>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</si>
  <si>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</si>
  <si>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</si>
  <si>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</si>
  <si>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</si>
  <si>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</si>
  <si>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</si>
  <si>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</si>
  <si>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</si>
  <si>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</si>
  <si>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</si>
  <si>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</si>
  <si>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</si>
  <si>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</si>
  <si>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</si>
  <si>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</si>
  <si>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</si>
  <si>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</si>
  <si>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</si>
  <si>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</si>
  <si>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</si>
  <si>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</si>
  <si>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</si>
  <si>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</si>
  <si>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</si>
  <si>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</si>
  <si>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</si>
  <si>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</si>
  <si>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</si>
  <si>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</si>
  <si>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</si>
  <si>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</si>
  <si>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</si>
  <si>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</si>
  <si>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</si>
  <si>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</si>
  <si>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</si>
  <si>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</si>
  <si>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</si>
  <si>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</si>
  <si>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</si>
  <si>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</si>
  <si>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</si>
  <si>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</si>
  <si>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</si>
  <si>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</si>
  <si>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</si>
  <si>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</si>
  <si>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</si>
  <si>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</si>
  <si>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</si>
  <si>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</si>
  <si>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</si>
  <si>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</si>
  <si>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</si>
  <si>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</si>
  <si>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</si>
  <si>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</si>
  <si>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</si>
  <si>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</si>
  <si>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</si>
  <si>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</si>
  <si>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</si>
  <si>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</si>
  <si>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</si>
  <si>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</si>
  <si>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</si>
  <si>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</si>
  <si>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</si>
  <si>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</si>
  <si>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</si>
  <si>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</si>
  <si>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</si>
  <si>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</si>
  <si>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</si>
  <si>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</si>
  <si>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</si>
  <si>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</si>
  <si>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</si>
  <si>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</si>
  <si>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</si>
  <si>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</si>
  <si>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</si>
  <si>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</si>
  <si>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</si>
  <si>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</si>
  <si>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</si>
  <si>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</si>
  <si>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</si>
  <si>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</si>
  <si>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</si>
  <si>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</si>
  <si>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</si>
  <si>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</si>
  <si>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</si>
  <si>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</si>
  <si>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</si>
  <si>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</si>
  <si>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</si>
  <si>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</si>
  <si>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</si>
  <si>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</si>
  <si>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</si>
  <si>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</si>
  <si>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</si>
  <si>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</si>
  <si>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</si>
  <si>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</si>
  <si>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</si>
  <si>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社会工作事务</t>
  </si>
  <si>
    <t xml:space="preserve">      行政运行</t>
  </si>
  <si>
    <t xml:space="preserve">      一般行政管理事务</t>
  </si>
  <si>
    <t xml:space="preserve">      机关服务</t>
  </si>
  <si>
    <t xml:space="preserve">      专项业务</t>
  </si>
  <si>
    <t xml:space="preserve">      事业运行</t>
  </si>
  <si>
    <t xml:space="preserve">      其他社会工作事务支出</t>
  </si>
  <si>
    <t xml:space="preserve">   信访事务</t>
  </si>
  <si>
    <t>2014001</t>
  </si>
  <si>
    <t xml:space="preserve">    行政运行</t>
  </si>
  <si>
    <t>2014002</t>
  </si>
  <si>
    <t xml:space="preserve">    一般行政管理事务</t>
  </si>
  <si>
    <t>2014003</t>
  </si>
  <si>
    <t xml:space="preserve">    机关服务</t>
  </si>
  <si>
    <t>2014004</t>
  </si>
  <si>
    <t xml:space="preserve">    信访业务</t>
  </si>
  <si>
    <t>2014099</t>
  </si>
  <si>
    <t xml:space="preserve">   其他信访事务支出</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</si>
  <si>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</si>
  <si>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</si>
  <si>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</si>
  <si>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</si>
  <si>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</si>
  <si>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</si>
  <si>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</si>
  <si>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</si>
  <si>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</si>
  <si>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</si>
  <si>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 xml:space="preserve">   军费</t>
  </si>
  <si>
    <t xml:space="preserve">      现役部队</t>
  </si>
  <si>
    <t xml:space="preserve">      预备役部队</t>
  </si>
  <si>
    <t>2030101</t>
  </si>
  <si>
    <t xml:space="preserve">      其他军费支出</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</si>
  <si>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</si>
  <si>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</si>
  <si>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</si>
  <si>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</si>
  <si>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</si>
  <si>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</si>
  <si>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</si>
  <si>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</si>
  <si>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</si>
  <si>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</si>
  <si>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</si>
  <si>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</si>
  <si>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</si>
  <si>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</si>
  <si>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</si>
  <si>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</si>
  <si>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</si>
  <si>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</si>
  <si>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</si>
  <si>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</si>
  <si>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</si>
  <si>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</si>
  <si>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</si>
  <si>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</si>
  <si>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</si>
  <si>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</si>
  <si>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</si>
  <si>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</si>
  <si>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</si>
  <si>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</si>
  <si>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</si>
  <si>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</si>
  <si>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</si>
  <si>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</si>
  <si>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</si>
  <si>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</si>
  <si>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</si>
  <si>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</si>
  <si>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</si>
  <si>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</si>
  <si>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</si>
  <si>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</si>
  <si>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</si>
  <si>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</si>
  <si>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</si>
  <si>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</si>
  <si>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</si>
  <si>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</si>
  <si>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</si>
  <si>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</si>
  <si>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</si>
  <si>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</si>
  <si>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</si>
  <si>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</si>
  <si>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</si>
  <si>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</si>
  <si>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</si>
  <si>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</si>
  <si>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</si>
  <si>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</si>
  <si>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</si>
  <si>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</si>
  <si>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</si>
  <si>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</si>
  <si>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</si>
  <si>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</si>
  <si>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</si>
  <si>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</si>
  <si>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</si>
  <si>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</si>
  <si>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</si>
  <si>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</si>
  <si>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</si>
  <si>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</si>
  <si>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</si>
  <si>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</si>
  <si>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</si>
  <si>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</si>
  <si>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</si>
  <si>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</si>
  <si>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</si>
  <si>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</si>
  <si>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</si>
  <si>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</si>
  <si>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</si>
  <si>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</si>
  <si>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</si>
  <si>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</si>
  <si>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</si>
  <si>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</si>
  <si>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</si>
  <si>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</si>
  <si>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</si>
  <si>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</si>
  <si>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</si>
  <si>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</si>
  <si>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</si>
  <si>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</si>
  <si>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</si>
  <si>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</si>
  <si>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</si>
  <si>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</si>
  <si>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2040610</t>
  </si>
  <si>
    <t xml:space="preserve">     社区矫正</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</si>
  <si>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</si>
  <si>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</si>
  <si>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</si>
  <si>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</si>
  <si>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</si>
  <si>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</si>
  <si>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</si>
  <si>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</si>
  <si>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</si>
  <si>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</si>
  <si>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</si>
  <si>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</si>
  <si>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</si>
  <si>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</si>
  <si>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</si>
  <si>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</si>
  <si>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</si>
  <si>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</si>
  <si>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</si>
  <si>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</si>
  <si>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</si>
  <si>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</si>
  <si>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</si>
  <si>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</si>
  <si>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</si>
  <si>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</si>
  <si>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</si>
  <si>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</si>
  <si>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</si>
  <si>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</si>
  <si>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</si>
  <si>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</si>
  <si>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</si>
  <si>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</si>
  <si>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</si>
  <si>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</si>
  <si>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</si>
  <si>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</si>
  <si>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</si>
  <si>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</si>
  <si>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</si>
  <si>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</si>
  <si>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</si>
  <si>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</si>
  <si>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</si>
  <si>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</si>
  <si>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</si>
  <si>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</si>
  <si>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</si>
  <si>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</si>
  <si>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</si>
  <si>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</si>
  <si>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</si>
  <si>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</si>
  <si>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</si>
  <si>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</si>
  <si>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</si>
  <si>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</si>
  <si>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</si>
  <si>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</si>
  <si>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</si>
  <si>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</si>
  <si>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</si>
  <si>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</si>
  <si>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</si>
  <si>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</si>
  <si>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</si>
  <si>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</si>
  <si>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</si>
  <si>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</si>
  <si>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</si>
  <si>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</si>
  <si>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</si>
  <si>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</si>
  <si>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</si>
  <si>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</si>
  <si>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</si>
  <si>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</si>
  <si>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</si>
  <si>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</si>
  <si>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</si>
  <si>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</si>
  <si>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</si>
  <si>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</si>
  <si>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</si>
  <si>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</si>
  <si>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</si>
  <si>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</si>
  <si>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</si>
  <si>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</si>
  <si>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</si>
  <si>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</si>
  <si>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</si>
  <si>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</si>
  <si>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</si>
  <si>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</si>
  <si>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</si>
  <si>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</si>
  <si>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</si>
  <si>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</si>
  <si>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</si>
  <si>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</si>
  <si>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</si>
  <si>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</si>
  <si>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</si>
  <si>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</si>
  <si>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</si>
  <si>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</si>
  <si>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</si>
  <si>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</si>
  <si>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</si>
  <si>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</si>
  <si>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</si>
  <si>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</si>
  <si>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</si>
  <si>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</si>
  <si>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</si>
  <si>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</si>
  <si>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</si>
  <si>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</si>
  <si>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</si>
  <si>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</si>
  <si>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</si>
  <si>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</si>
  <si>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</si>
  <si>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</si>
  <si>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</si>
  <si>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</si>
  <si>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</si>
  <si>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</si>
  <si>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</si>
  <si>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</si>
  <si>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</si>
  <si>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</si>
  <si>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</si>
  <si>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</si>
  <si>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</si>
  <si>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</si>
  <si>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</si>
  <si>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</si>
  <si>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</si>
  <si>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</si>
  <si>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</si>
  <si>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</si>
  <si>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</si>
  <si>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</si>
  <si>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</si>
  <si>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</si>
  <si>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</si>
  <si>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</si>
  <si>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</si>
  <si>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</si>
  <si>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</si>
  <si>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</si>
  <si>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</si>
  <si>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</si>
  <si>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</si>
  <si>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</si>
  <si>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</si>
  <si>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</si>
  <si>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</si>
  <si>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</si>
  <si>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</si>
  <si>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</si>
  <si>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</si>
  <si>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</si>
  <si>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</si>
  <si>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</si>
  <si>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</si>
  <si>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</si>
  <si>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</si>
  <si>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</si>
  <si>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</si>
  <si>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</si>
  <si>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</si>
  <si>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</si>
  <si>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</si>
  <si>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</si>
  <si>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</si>
  <si>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</si>
  <si>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</si>
  <si>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</si>
  <si>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</si>
  <si>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</si>
  <si>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</si>
  <si>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</si>
  <si>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</si>
  <si>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</si>
  <si>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</si>
  <si>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</si>
  <si>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</si>
  <si>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</si>
  <si>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</si>
  <si>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</si>
  <si>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</si>
  <si>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</si>
  <si>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</si>
  <si>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</si>
  <si>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</si>
  <si>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</si>
  <si>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</si>
  <si>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</si>
  <si>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</si>
  <si>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</si>
  <si>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</si>
  <si>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</si>
  <si>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</si>
  <si>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</si>
  <si>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</si>
  <si>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</si>
  <si>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</si>
  <si>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</si>
  <si>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</si>
  <si>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</si>
  <si>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</si>
  <si>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</si>
  <si>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</si>
  <si>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</si>
  <si>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</si>
  <si>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</si>
  <si>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</si>
  <si>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</si>
  <si>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</si>
  <si>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</si>
  <si>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</si>
  <si>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</si>
  <si>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</si>
  <si>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</si>
  <si>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</si>
  <si>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</si>
  <si>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</si>
  <si>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</si>
  <si>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</si>
  <si>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</si>
  <si>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</si>
  <si>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</si>
  <si>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</si>
  <si>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</si>
  <si>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</si>
  <si>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</si>
  <si>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</si>
  <si>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</si>
  <si>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</si>
  <si>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</si>
  <si>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</si>
  <si>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</si>
  <si>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</si>
  <si>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</si>
  <si>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</si>
  <si>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</si>
  <si>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</si>
  <si>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</si>
  <si>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</si>
  <si>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</si>
  <si>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</si>
  <si>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</si>
  <si>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</si>
  <si>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</si>
  <si>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</si>
  <si>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</si>
  <si>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</si>
  <si>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</si>
  <si>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</si>
  <si>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</si>
  <si>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</si>
  <si>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</si>
  <si>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</si>
  <si>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</si>
  <si>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</si>
  <si>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</si>
  <si>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</si>
  <si>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</si>
  <si>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</si>
  <si>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</si>
  <si>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</si>
  <si>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</si>
  <si>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</si>
  <si>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</si>
  <si>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</si>
  <si>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</si>
  <si>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</si>
  <si>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</si>
  <si>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</si>
  <si>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</si>
  <si>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</si>
  <si>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</si>
  <si>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</si>
  <si>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</si>
  <si>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</si>
  <si>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</si>
  <si>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</si>
  <si>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</si>
  <si>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</si>
  <si>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</si>
  <si>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</si>
  <si>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</si>
  <si>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</si>
  <si>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</si>
  <si>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</si>
  <si>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</si>
  <si>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</si>
  <si>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</si>
  <si>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</si>
  <si>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</si>
  <si>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</si>
  <si>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</si>
  <si>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</si>
  <si>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</si>
  <si>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</si>
  <si>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</si>
  <si>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</si>
  <si>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</si>
  <si>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</si>
  <si>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</si>
  <si>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</si>
  <si>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</si>
  <si>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</si>
  <si>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</si>
  <si>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</si>
  <si>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</si>
  <si>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</si>
  <si>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</si>
  <si>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</si>
  <si>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</si>
  <si>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</si>
  <si>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</si>
  <si>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</si>
  <si>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</si>
  <si>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</si>
  <si>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</si>
  <si>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</si>
  <si>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</si>
  <si>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</si>
  <si>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</si>
  <si>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</si>
  <si>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</si>
  <si>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</si>
  <si>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</si>
  <si>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</si>
  <si>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</si>
  <si>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</si>
  <si>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</si>
  <si>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</si>
  <si>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</si>
  <si>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</si>
  <si>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</si>
  <si>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</si>
  <si>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</si>
  <si>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</si>
  <si>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</si>
  <si>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</si>
  <si>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</si>
  <si>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</si>
  <si>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</si>
  <si>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</si>
  <si>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</si>
  <si>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</si>
  <si>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</si>
  <si>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</si>
  <si>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</si>
  <si>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</si>
  <si>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</si>
  <si>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</si>
  <si>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</si>
  <si>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</si>
  <si>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</si>
  <si>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</si>
  <si>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</si>
  <si>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</si>
  <si>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</si>
  <si>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</si>
  <si>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</si>
  <si>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</si>
  <si>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</si>
  <si>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</si>
  <si>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</si>
  <si>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</si>
  <si>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</si>
  <si>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</si>
  <si>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</si>
  <si>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</si>
  <si>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</si>
  <si>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</si>
  <si>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</si>
  <si>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</si>
  <si>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</si>
  <si>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</si>
  <si>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</si>
  <si>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</si>
  <si>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</si>
  <si>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</si>
  <si>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</si>
  <si>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</si>
  <si>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</si>
  <si>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</si>
  <si>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</si>
  <si>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</si>
  <si>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</si>
  <si>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</si>
  <si>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</si>
  <si>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</si>
  <si>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</si>
  <si>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</si>
  <si>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</si>
  <si>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</si>
  <si>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</si>
  <si>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</si>
  <si>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</si>
  <si>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</si>
  <si>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</si>
  <si>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</si>
  <si>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</si>
  <si>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</si>
  <si>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</si>
  <si>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</si>
  <si>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</si>
  <si>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</si>
  <si>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</si>
  <si>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</si>
  <si>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</si>
  <si>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</si>
  <si>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</si>
  <si>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</si>
  <si>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</si>
  <si>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</si>
  <si>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</si>
  <si>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</si>
  <si>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</si>
  <si>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</si>
  <si>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</si>
  <si>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</si>
  <si>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</si>
  <si>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</si>
  <si>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</si>
  <si>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</si>
  <si>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</si>
  <si>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</si>
  <si>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</si>
  <si>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</si>
  <si>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</si>
  <si>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</si>
  <si>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</si>
  <si>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</si>
  <si>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</si>
  <si>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</si>
  <si>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</si>
  <si>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</si>
  <si>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</si>
  <si>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</si>
  <si>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</si>
  <si>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</si>
  <si>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</si>
  <si>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</si>
  <si>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</si>
  <si>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</si>
  <si>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</si>
  <si>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</si>
  <si>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</si>
  <si>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</si>
  <si>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</si>
  <si>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</si>
  <si>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</si>
  <si>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</si>
  <si>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</si>
  <si>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</si>
  <si>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</si>
  <si>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烈士纪念设施管理维护</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</si>
  <si>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</si>
  <si>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</si>
  <si>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</si>
  <si>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</si>
  <si>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</si>
  <si>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</si>
  <si>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</si>
  <si>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</si>
  <si>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</si>
  <si>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</si>
  <si>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</si>
  <si>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</si>
  <si>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</si>
  <si>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</si>
  <si>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</si>
  <si>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</si>
  <si>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</si>
  <si>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</si>
  <si>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</si>
  <si>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</si>
  <si>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</si>
  <si>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</si>
  <si>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</si>
  <si>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</si>
  <si>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</si>
  <si>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</si>
  <si>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</si>
  <si>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</si>
  <si>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</si>
  <si>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</si>
  <si>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</si>
  <si>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</si>
  <si>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</si>
  <si>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</si>
  <si>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</si>
  <si>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</si>
  <si>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</si>
  <si>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</si>
  <si>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</si>
  <si>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</si>
  <si>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</si>
  <si>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</si>
  <si>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</si>
  <si>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</si>
  <si>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</si>
  <si>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</si>
  <si>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</si>
  <si>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</si>
  <si>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</si>
  <si>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</si>
  <si>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</si>
  <si>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</si>
  <si>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</si>
  <si>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</si>
  <si>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</si>
  <si>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</si>
  <si>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</si>
  <si>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</si>
  <si>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</si>
  <si>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</si>
  <si>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</si>
  <si>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</si>
  <si>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</si>
  <si>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</si>
  <si>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</si>
  <si>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</si>
  <si>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</si>
  <si>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</si>
  <si>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</si>
  <si>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</si>
  <si>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</si>
  <si>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</si>
  <si>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</si>
  <si>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</si>
  <si>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</si>
  <si>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</si>
  <si>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</si>
  <si>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</si>
  <si>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</si>
  <si>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</si>
  <si>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</si>
  <si>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</si>
  <si>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</si>
  <si>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</si>
  <si>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</si>
  <si>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</si>
  <si>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</si>
  <si>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</si>
  <si>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</si>
  <si>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</si>
  <si>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</si>
  <si>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</si>
  <si>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</si>
  <si>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</si>
  <si>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</si>
  <si>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</si>
  <si>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</si>
  <si>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</si>
  <si>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</si>
  <si>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</si>
  <si>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</si>
  <si>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</si>
  <si>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</si>
  <si>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</si>
  <si>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</si>
  <si>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</si>
  <si>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</si>
  <si>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</si>
  <si>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</si>
  <si>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</si>
  <si>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</si>
  <si>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</si>
  <si>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</si>
  <si>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</si>
  <si>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</si>
  <si>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</si>
  <si>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</si>
  <si>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</si>
  <si>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</si>
  <si>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</si>
  <si>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</si>
  <si>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</si>
  <si>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</si>
  <si>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</si>
  <si>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</si>
  <si>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</si>
  <si>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</si>
  <si>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</si>
  <si>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</si>
  <si>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</si>
  <si>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</si>
  <si>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</si>
  <si>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</si>
  <si>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</si>
  <si>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</si>
  <si>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</si>
  <si>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</si>
  <si>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</si>
  <si>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</si>
  <si>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</si>
  <si>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</si>
  <si>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</si>
  <si>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</si>
  <si>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</si>
  <si>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</si>
  <si>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</si>
  <si>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</si>
  <si>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</si>
  <si>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</si>
  <si>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</si>
  <si>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</si>
  <si>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</si>
  <si>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</si>
  <si>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</si>
  <si>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</si>
  <si>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</si>
  <si>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</si>
  <si>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</si>
  <si>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</si>
  <si>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</si>
  <si>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</si>
  <si>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</si>
  <si>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</si>
  <si>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</si>
  <si>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</si>
  <si>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</si>
  <si>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</si>
  <si>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</si>
  <si>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</si>
  <si>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</si>
  <si>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</si>
  <si>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</si>
  <si>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</si>
  <si>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</si>
  <si>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</si>
  <si>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</si>
  <si>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</si>
  <si>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</si>
  <si>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</si>
  <si>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</si>
  <si>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</si>
  <si>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</si>
  <si>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</si>
  <si>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</si>
  <si>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</si>
  <si>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</si>
  <si>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</si>
  <si>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</si>
  <si>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</si>
  <si>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</si>
  <si>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</si>
  <si>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</si>
  <si>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</si>
  <si>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</si>
  <si>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</si>
  <si>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</si>
  <si>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</si>
  <si>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</si>
  <si>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</si>
  <si>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</si>
  <si>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</si>
  <si>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</si>
  <si>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</si>
  <si>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</si>
  <si>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</si>
  <si>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</si>
  <si>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</si>
  <si>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</si>
  <si>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</si>
  <si>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</si>
  <si>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</si>
  <si>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</si>
  <si>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</si>
  <si>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</si>
  <si>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</si>
  <si>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</si>
  <si>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</si>
  <si>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</si>
  <si>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</si>
  <si>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</si>
  <si>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</si>
  <si>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</si>
  <si>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</si>
  <si>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</si>
  <si>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</si>
  <si>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</si>
  <si>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</si>
  <si>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</si>
  <si>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</si>
  <si>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</si>
  <si>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</si>
  <si>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</si>
  <si>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</si>
  <si>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</si>
  <si>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</si>
  <si>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</si>
  <si>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</si>
  <si>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</si>
  <si>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</si>
  <si>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</si>
  <si>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</si>
  <si>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</si>
  <si>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</si>
  <si>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</si>
  <si>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</si>
  <si>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</si>
  <si>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</si>
  <si>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</si>
  <si>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</si>
  <si>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</si>
  <si>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</si>
  <si>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</si>
  <si>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</si>
  <si>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</si>
  <si>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</si>
  <si>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</si>
  <si>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</si>
  <si>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</si>
  <si>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</si>
  <si>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</si>
  <si>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</si>
  <si>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</si>
  <si>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</si>
  <si>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</si>
  <si>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</si>
  <si>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</si>
  <si>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</si>
  <si>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</si>
  <si>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</si>
  <si>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</si>
  <si>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</si>
  <si>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</si>
  <si>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</si>
  <si>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</si>
  <si>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</si>
  <si>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</si>
  <si>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</si>
  <si>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</si>
  <si>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</si>
  <si>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</si>
  <si>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</si>
  <si>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</si>
  <si>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</si>
  <si>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</si>
  <si>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</si>
  <si>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</si>
  <si>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</si>
  <si>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</si>
  <si>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</si>
  <si>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</si>
  <si>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</si>
  <si>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</si>
  <si>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</si>
  <si>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</si>
  <si>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</si>
  <si>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</si>
  <si>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</si>
  <si>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</si>
  <si>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</si>
  <si>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</si>
  <si>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</si>
  <si>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</si>
  <si>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</si>
  <si>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</si>
  <si>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</si>
  <si>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 xml:space="preserve">     自然保护地</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</si>
  <si>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</si>
  <si>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</si>
  <si>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</si>
  <si>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</si>
  <si>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</si>
  <si>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</si>
  <si>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</si>
  <si>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</si>
  <si>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</si>
  <si>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</si>
  <si>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</si>
  <si>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</si>
  <si>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</si>
  <si>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</si>
  <si>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</si>
  <si>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</si>
  <si>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</si>
  <si>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</si>
  <si>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</si>
  <si>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</si>
  <si>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</si>
  <si>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</si>
  <si>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</si>
  <si>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</si>
  <si>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</si>
  <si>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</si>
  <si>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</si>
  <si>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</si>
  <si>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</si>
  <si>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</si>
  <si>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</si>
  <si>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</si>
  <si>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</si>
  <si>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</si>
  <si>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</si>
  <si>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</si>
  <si>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</si>
  <si>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</si>
  <si>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</si>
  <si>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</si>
  <si>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</si>
  <si>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</si>
  <si>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</si>
  <si>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</si>
  <si>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</si>
  <si>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</si>
  <si>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</si>
  <si>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</si>
  <si>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</si>
  <si>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</si>
  <si>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</si>
  <si>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</si>
  <si>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</si>
  <si>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</si>
  <si>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</si>
  <si>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</si>
  <si>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</si>
  <si>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</si>
  <si>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</si>
  <si>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</si>
  <si>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</si>
  <si>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</si>
  <si>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</si>
  <si>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</si>
  <si>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</si>
  <si>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</si>
  <si>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</si>
  <si>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</si>
  <si>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</si>
  <si>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</si>
  <si>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</si>
  <si>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</si>
  <si>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</si>
  <si>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</si>
  <si>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</si>
  <si>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</si>
  <si>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</si>
  <si>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</si>
  <si>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</si>
  <si>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</si>
  <si>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</si>
  <si>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</si>
  <si>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</si>
  <si>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</si>
  <si>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</si>
  <si>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</si>
  <si>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</si>
  <si>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</si>
  <si>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</si>
  <si>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</si>
  <si>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</si>
  <si>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</si>
  <si>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</si>
  <si>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</si>
  <si>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</si>
  <si>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</si>
  <si>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</si>
  <si>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</si>
  <si>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</si>
  <si>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</si>
  <si>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</si>
  <si>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</si>
  <si>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</si>
  <si>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</si>
  <si>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</si>
  <si>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</si>
  <si>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</si>
  <si>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</si>
  <si>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</si>
  <si>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</si>
  <si>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</si>
  <si>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</si>
  <si>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</si>
  <si>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</si>
  <si>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</si>
  <si>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</si>
  <si>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</si>
  <si>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</si>
  <si>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</si>
  <si>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</si>
  <si>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</si>
  <si>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</si>
  <si>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</si>
  <si>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</si>
  <si>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</si>
  <si>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</si>
  <si>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</si>
  <si>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</si>
  <si>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</si>
  <si>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</si>
  <si>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</si>
  <si>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</si>
  <si>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</si>
  <si>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</si>
  <si>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</si>
  <si>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</si>
  <si>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</si>
  <si>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</si>
  <si>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</si>
  <si>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</si>
  <si>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</si>
  <si>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</si>
  <si>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</si>
  <si>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</si>
  <si>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</si>
  <si>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</si>
  <si>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</si>
  <si>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</si>
  <si>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</si>
  <si>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</si>
  <si>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</si>
  <si>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</si>
  <si>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</si>
  <si>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</si>
  <si>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</si>
  <si>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</si>
  <si>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</si>
  <si>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</si>
  <si>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</si>
  <si>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</si>
  <si>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</si>
  <si>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</si>
  <si>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</si>
  <si>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</si>
  <si>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</si>
  <si>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</si>
  <si>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</si>
  <si>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</si>
  <si>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</si>
  <si>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</si>
  <si>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</si>
  <si>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</si>
  <si>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</si>
  <si>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</si>
  <si>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</si>
  <si>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</si>
  <si>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</si>
  <si>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</si>
  <si>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</si>
  <si>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</si>
  <si>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</si>
  <si>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</si>
  <si>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</si>
  <si>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</si>
  <si>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</si>
  <si>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</si>
  <si>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</si>
  <si>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</si>
  <si>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</si>
  <si>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</si>
  <si>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</si>
  <si>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</si>
  <si>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</si>
  <si>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</si>
  <si>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</si>
  <si>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</si>
  <si>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</si>
  <si>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</si>
  <si>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</si>
  <si>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</si>
  <si>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</si>
  <si>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</si>
  <si>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</si>
  <si>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</si>
  <si>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</si>
  <si>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</si>
  <si>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</si>
  <si>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</si>
  <si>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</si>
  <si>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</si>
  <si>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</si>
  <si>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</si>
  <si>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</si>
  <si>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</si>
  <si>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</si>
  <si>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</si>
  <si>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</si>
  <si>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</si>
  <si>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</si>
  <si>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</si>
  <si>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</si>
  <si>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</si>
  <si>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</si>
  <si>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</si>
  <si>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</si>
  <si>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</si>
  <si>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</si>
  <si>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</si>
  <si>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</si>
  <si>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</si>
  <si>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</si>
  <si>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</si>
  <si>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</si>
  <si>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</si>
  <si>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</si>
  <si>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</si>
  <si>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</si>
  <si>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</si>
  <si>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</si>
  <si>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</si>
  <si>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</si>
  <si>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</si>
  <si>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</si>
  <si>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</si>
  <si>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</si>
  <si>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</si>
  <si>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</si>
  <si>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</si>
  <si>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</si>
  <si>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</si>
  <si>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</si>
  <si>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</si>
  <si>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</si>
  <si>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</si>
  <si>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</si>
  <si>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</si>
  <si>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</si>
  <si>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</si>
  <si>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</si>
  <si>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</si>
  <si>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</si>
  <si>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</si>
  <si>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</si>
  <si>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</si>
  <si>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</si>
  <si>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</si>
  <si>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</si>
  <si>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</si>
  <si>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</si>
  <si>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</si>
  <si>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</si>
  <si>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</si>
  <si>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</si>
  <si>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</si>
  <si>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</si>
  <si>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</si>
  <si>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</si>
  <si>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</si>
  <si>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</si>
  <si>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巩固脱贫攻坚成果衔接乡村振兴</t>
  </si>
  <si>
    <t>2130501</t>
  </si>
  <si>
    <t>2130502</t>
  </si>
  <si>
    <t>2130503</t>
  </si>
  <si>
    <t>2130504</t>
  </si>
  <si>
    <t xml:space="preserve">     农村基础设施建设</t>
  </si>
  <si>
    <t>2130505</t>
  </si>
  <si>
    <t xml:space="preserve">     生产发展</t>
  </si>
  <si>
    <t>2130506</t>
  </si>
  <si>
    <t xml:space="preserve">     社会发展</t>
  </si>
  <si>
    <t>2130507</t>
  </si>
  <si>
    <t xml:space="preserve">     贷款奖补和贴息</t>
  </si>
  <si>
    <t>2130508</t>
  </si>
  <si>
    <t xml:space="preserve">     “三西”农业建设专项补助</t>
  </si>
  <si>
    <t>2130550</t>
  </si>
  <si>
    <t>2130599</t>
  </si>
  <si>
    <t xml:space="preserve">     其他巩固脱贫攻坚成果衔接乡村振兴支出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</si>
  <si>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</si>
  <si>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</si>
  <si>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</si>
  <si>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</si>
  <si>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</si>
  <si>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</si>
  <si>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</si>
  <si>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</si>
  <si>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</si>
  <si>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</si>
  <si>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</si>
  <si>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</si>
  <si>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</si>
  <si>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</si>
  <si>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</si>
  <si>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</si>
  <si>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</si>
  <si>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</si>
  <si>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</si>
  <si>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</si>
  <si>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</si>
  <si>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</si>
  <si>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</si>
  <si>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</si>
  <si>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</si>
  <si>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</si>
  <si>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</si>
  <si>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</si>
  <si>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</si>
  <si>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</si>
  <si>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</si>
  <si>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</si>
  <si>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</si>
  <si>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</si>
  <si>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</si>
  <si>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</si>
  <si>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</si>
  <si>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</si>
  <si>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</si>
  <si>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</si>
  <si>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</si>
  <si>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</si>
  <si>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</si>
  <si>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</si>
  <si>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</si>
  <si>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</si>
  <si>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</si>
  <si>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</si>
  <si>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</si>
  <si>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</si>
  <si>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</si>
  <si>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</si>
  <si>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</si>
  <si>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</si>
  <si>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</si>
  <si>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</si>
  <si>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</si>
  <si>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</si>
  <si>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</si>
  <si>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</si>
  <si>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</si>
  <si>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</si>
  <si>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</si>
  <si>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</si>
  <si>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</si>
  <si>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</si>
  <si>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</si>
  <si>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</si>
  <si>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</si>
  <si>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</si>
  <si>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</si>
  <si>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</si>
  <si>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</si>
  <si>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</si>
  <si>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</si>
  <si>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</si>
  <si>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</si>
  <si>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</si>
  <si>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</si>
  <si>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</si>
  <si>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</si>
  <si>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</si>
  <si>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</si>
  <si>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</si>
  <si>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</si>
  <si>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</si>
  <si>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</si>
  <si>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</si>
  <si>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</si>
  <si>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</si>
  <si>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</si>
  <si>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</si>
  <si>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</si>
  <si>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</si>
  <si>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</si>
  <si>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</si>
  <si>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</si>
  <si>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</si>
  <si>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</si>
  <si>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</si>
  <si>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</si>
  <si>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</si>
  <si>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</si>
  <si>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</si>
  <si>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</si>
  <si>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</si>
  <si>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</si>
  <si>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</si>
  <si>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</si>
  <si>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</si>
  <si>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</si>
  <si>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</si>
  <si>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</si>
  <si>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</si>
  <si>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</si>
  <si>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</si>
  <si>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</si>
  <si>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</si>
  <si>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</si>
  <si>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</si>
  <si>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</si>
  <si>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</si>
  <si>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</si>
  <si>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</si>
  <si>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</si>
  <si>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</si>
  <si>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</si>
  <si>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</si>
  <si>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</si>
  <si>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</si>
  <si>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</si>
  <si>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</si>
  <si>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</si>
  <si>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</si>
  <si>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</si>
  <si>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</si>
  <si>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</si>
  <si>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</si>
  <si>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</si>
  <si>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</si>
  <si>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</si>
  <si>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</si>
  <si>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</si>
  <si>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</si>
  <si>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</si>
  <si>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</si>
  <si>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</si>
  <si>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</si>
  <si>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</si>
  <si>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</si>
  <si>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</si>
  <si>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</si>
  <si>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</si>
  <si>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</si>
  <si>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</si>
  <si>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</si>
  <si>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</si>
  <si>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</si>
  <si>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</si>
  <si>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</si>
  <si>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</si>
  <si>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</si>
  <si>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</si>
  <si>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</si>
  <si>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</si>
  <si>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</si>
  <si>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</si>
  <si>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</si>
  <si>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</si>
  <si>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</si>
  <si>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</si>
  <si>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</si>
  <si>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</si>
  <si>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</si>
  <si>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</si>
  <si>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</si>
  <si>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</si>
  <si>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</si>
  <si>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</si>
  <si>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</si>
  <si>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</si>
  <si>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</si>
  <si>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</si>
  <si>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</si>
  <si>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</si>
  <si>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</si>
  <si>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</si>
  <si>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</si>
  <si>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</si>
  <si>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</si>
  <si>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</si>
  <si>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</si>
  <si>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</si>
  <si>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</si>
  <si>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</si>
  <si>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</si>
  <si>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</si>
  <si>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</si>
  <si>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</si>
  <si>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</si>
  <si>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</si>
  <si>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</si>
  <si>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</si>
  <si>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</si>
  <si>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</si>
  <si>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</si>
  <si>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</si>
  <si>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</si>
  <si>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</si>
  <si>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</si>
  <si>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</si>
  <si>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</si>
  <si>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</si>
  <si>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</si>
  <si>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</si>
  <si>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</si>
  <si>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</si>
  <si>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</si>
  <si>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</si>
  <si>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</si>
  <si>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</si>
  <si>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</si>
  <si>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</si>
  <si>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</si>
  <si>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</si>
  <si>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</si>
  <si>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</si>
  <si>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</si>
  <si>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</si>
  <si>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</si>
  <si>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</si>
  <si>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</si>
  <si>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</si>
  <si>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</si>
  <si>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</si>
  <si>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</si>
  <si>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</si>
  <si>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</si>
  <si>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</si>
  <si>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</si>
  <si>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</si>
  <si>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</si>
  <si>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</si>
  <si>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</si>
  <si>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</si>
  <si>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</si>
  <si>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</si>
  <si>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</si>
  <si>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</si>
  <si>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</si>
  <si>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</si>
  <si>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</si>
  <si>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</si>
  <si>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</si>
  <si>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</si>
  <si>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</si>
  <si>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</si>
  <si>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</si>
  <si>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</si>
  <si>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</si>
  <si>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</si>
  <si>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</si>
  <si>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</si>
  <si>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</si>
  <si>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</si>
  <si>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</si>
  <si>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</si>
  <si>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</si>
  <si>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</si>
  <si>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</si>
  <si>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</si>
  <si>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</si>
  <si>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</si>
  <si>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</si>
  <si>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</si>
  <si>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</si>
  <si>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</si>
  <si>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</si>
  <si>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</si>
  <si>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</si>
  <si>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</si>
  <si>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</si>
  <si>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</si>
  <si>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</si>
  <si>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</si>
  <si>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</si>
  <si>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</si>
  <si>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</si>
  <si>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</si>
  <si>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</si>
  <si>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</si>
  <si>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</si>
  <si>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</si>
  <si>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</si>
  <si>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</si>
  <si>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</si>
  <si>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</si>
  <si>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</si>
  <si>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</si>
  <si>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</si>
  <si>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</si>
  <si>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</si>
  <si>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</si>
  <si>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</si>
  <si>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</si>
  <si>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</si>
  <si>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</si>
  <si>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</si>
  <si>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</si>
  <si>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</si>
  <si>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</si>
  <si>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</si>
  <si>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</si>
  <si>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</si>
  <si>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</si>
  <si>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</si>
  <si>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</si>
  <si>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</si>
  <si>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</si>
  <si>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</si>
  <si>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</si>
  <si>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</si>
  <si>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</si>
  <si>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</si>
  <si>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</si>
  <si>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</si>
  <si>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</si>
  <si>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</si>
  <si>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</si>
  <si>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</si>
  <si>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</si>
  <si>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</si>
  <si>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</si>
  <si>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</si>
  <si>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</si>
  <si>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</si>
  <si>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</si>
  <si>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</si>
  <si>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</si>
  <si>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</si>
  <si>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</si>
  <si>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</si>
  <si>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</si>
  <si>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</si>
  <si>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</si>
  <si>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</si>
  <si>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</si>
  <si>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</si>
  <si>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</si>
  <si>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</si>
  <si>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</si>
  <si>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</si>
  <si>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</si>
  <si>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</si>
  <si>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</si>
  <si>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</si>
  <si>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</si>
  <si>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</si>
  <si>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</si>
  <si>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</si>
  <si>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</si>
  <si>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</si>
  <si>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</si>
  <si>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</si>
  <si>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</si>
  <si>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</si>
  <si>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</si>
  <si>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</si>
  <si>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</si>
  <si>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</si>
  <si>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</si>
  <si>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</si>
  <si>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</si>
  <si>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</si>
  <si>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</si>
  <si>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</si>
  <si>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</si>
  <si>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</si>
  <si>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</si>
  <si>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</si>
  <si>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</si>
  <si>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</si>
  <si>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</si>
  <si>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</si>
  <si>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</si>
  <si>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</si>
  <si>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</si>
  <si>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</si>
  <si>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</si>
  <si>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</si>
  <si>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</si>
  <si>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</si>
  <si>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</si>
  <si>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</si>
  <si>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</si>
  <si>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</si>
  <si>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</si>
  <si>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</si>
  <si>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</si>
  <si>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</si>
  <si>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</si>
  <si>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</si>
  <si>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</si>
  <si>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</si>
  <si>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</si>
  <si>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</si>
  <si>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</si>
  <si>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</si>
  <si>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</si>
  <si>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</si>
  <si>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</si>
  <si>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</si>
  <si>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</si>
  <si>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</si>
  <si>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</si>
  <si>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</si>
  <si>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</si>
  <si>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</si>
  <si>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</si>
  <si>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</si>
  <si>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</si>
  <si>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</si>
  <si>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</si>
  <si>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</si>
  <si>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</si>
  <si>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</si>
  <si>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</si>
  <si>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</si>
  <si>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</si>
  <si>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</si>
  <si>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</si>
  <si>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</si>
  <si>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</si>
  <si>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</si>
  <si>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</si>
  <si>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</si>
  <si>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</si>
  <si>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</si>
  <si>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</si>
  <si>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</si>
  <si>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</si>
  <si>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</si>
  <si>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</si>
  <si>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</si>
  <si>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</si>
  <si>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</si>
  <si>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</si>
  <si>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</si>
  <si>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</si>
  <si>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</si>
  <si>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</si>
  <si>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 xml:space="preserve">     保障性租赁住房</t>
  </si>
  <si>
    <t xml:space="preserve">     配租型住房保障</t>
  </si>
  <si>
    <t xml:space="preserve">     配售型保障性住房</t>
  </si>
  <si>
    <t xml:space="preserve">     城中村改造</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</si>
  <si>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</si>
  <si>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</si>
  <si>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</si>
  <si>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</si>
  <si>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</si>
  <si>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</si>
  <si>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</si>
  <si>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</si>
  <si>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</si>
  <si>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</si>
  <si>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</si>
  <si>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</si>
  <si>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</si>
  <si>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</si>
  <si>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</si>
  <si>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</si>
  <si>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</si>
  <si>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</si>
  <si>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</si>
  <si>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</si>
  <si>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</si>
  <si>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</si>
  <si>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</si>
  <si>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</si>
  <si>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</si>
  <si>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</si>
  <si>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</si>
  <si>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</si>
  <si>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</si>
  <si>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</si>
  <si>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</si>
  <si>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</si>
  <si>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</si>
  <si>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</si>
  <si>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</si>
  <si>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</si>
  <si>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</si>
  <si>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</si>
  <si>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</si>
  <si>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</si>
  <si>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</si>
  <si>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</si>
  <si>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</si>
  <si>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</si>
  <si>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</si>
  <si>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</si>
  <si>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</si>
  <si>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</si>
  <si>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</si>
  <si>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</si>
  <si>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</si>
  <si>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</si>
  <si>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</si>
  <si>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</si>
  <si>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</si>
  <si>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</si>
  <si>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</si>
  <si>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</si>
  <si>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</si>
  <si>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</si>
  <si>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</si>
  <si>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</si>
  <si>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</si>
  <si>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</si>
  <si>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</si>
  <si>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</si>
  <si>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</si>
  <si>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</si>
  <si>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</si>
  <si>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</si>
  <si>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</si>
  <si>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</si>
  <si>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</si>
  <si>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</si>
  <si>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</si>
  <si>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</si>
  <si>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</si>
  <si>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</si>
  <si>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</si>
  <si>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</si>
  <si>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</si>
  <si>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</si>
  <si>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</si>
  <si>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</si>
  <si>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</si>
  <si>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</si>
  <si>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</si>
  <si>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</si>
  <si>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</si>
  <si>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</si>
  <si>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</si>
  <si>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</si>
  <si>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</si>
  <si>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</si>
  <si>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</si>
  <si>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</si>
  <si>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</si>
  <si>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</si>
  <si>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</si>
  <si>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</si>
  <si>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</si>
  <si>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</si>
  <si>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</si>
  <si>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</si>
  <si>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</si>
  <si>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</si>
  <si>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</si>
  <si>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</si>
  <si>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</si>
  <si>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</si>
  <si>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</si>
  <si>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</si>
  <si>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</si>
  <si>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</si>
  <si>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</si>
  <si>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</si>
  <si>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</si>
  <si>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</si>
  <si>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</si>
  <si>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</si>
  <si>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</si>
  <si>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</si>
  <si>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</si>
  <si>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</si>
  <si>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</si>
  <si>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</si>
  <si>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</si>
  <si>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</si>
  <si>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</si>
  <si>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</si>
  <si>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</si>
  <si>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</si>
  <si>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</si>
  <si>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</si>
  <si>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</si>
  <si>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</si>
  <si>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</si>
  <si>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</si>
  <si>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</si>
  <si>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</si>
  <si>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消防救援事务</t>
  </si>
  <si>
    <t>2240201</t>
  </si>
  <si>
    <t>2240202</t>
  </si>
  <si>
    <t>2240203</t>
  </si>
  <si>
    <t>2240204</t>
  </si>
  <si>
    <t xml:space="preserve">     消防应急救援</t>
  </si>
  <si>
    <t>2240299</t>
  </si>
  <si>
    <t xml:space="preserve">     其他消防救援事务支出</t>
  </si>
  <si>
    <t xml:space="preserve">   矿山安全</t>
  </si>
  <si>
    <t xml:space="preserve">     矿山安全监察事务</t>
  </si>
  <si>
    <t xml:space="preserve">     矿山应急救援事务</t>
  </si>
  <si>
    <t xml:space="preserve">     其他矿山安全支出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</si>
  <si>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</si>
  <si>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</si>
  <si>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</si>
  <si>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</si>
  <si>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</si>
  <si>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</si>
  <si>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</si>
  <si>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</si>
  <si>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</si>
  <si>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</si>
  <si>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</si>
  <si>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</si>
  <si>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</si>
  <si>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</si>
  <si>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</si>
  <si>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</si>
  <si>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</si>
  <si>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</si>
  <si>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</si>
  <si>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</si>
  <si>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</si>
  <si>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</si>
  <si>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</si>
  <si>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</si>
  <si>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</si>
  <si>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</si>
  <si>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</si>
  <si>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</si>
  <si>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</si>
  <si>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</si>
  <si>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</si>
  <si>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</si>
  <si>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</si>
  <si>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</si>
  <si>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</si>
  <si>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</si>
  <si>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</si>
  <si>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</si>
  <si>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</si>
  <si>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</si>
  <si>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</si>
  <si>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</si>
  <si>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</si>
  <si>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</si>
  <si>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</si>
  <si>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</si>
  <si>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</si>
  <si>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</si>
  <si>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</si>
  <si>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</si>
  <si>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</si>
  <si>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</si>
  <si>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</si>
  <si>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</si>
  <si>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</si>
  <si>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</si>
  <si>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23303</t>
  </si>
  <si>
    <t xml:space="preserve">   地方政府一般债务发行费用支出</t>
  </si>
  <si>
    <t>22902</t>
  </si>
  <si>
    <t xml:space="preserve">   年初预留</t>
  </si>
  <si>
    <t>22999</t>
  </si>
  <si>
    <t>二十六、上解上级支出</t>
  </si>
  <si>
    <t xml:space="preserve">    体制上解支出</t>
  </si>
  <si>
    <t xml:space="preserve">    专项上解支出</t>
  </si>
  <si>
    <t>二十七、地方政府一般债务还本支出</t>
  </si>
  <si>
    <t>县本级一般公共预算支出</t>
  </si>
  <si>
    <t>1-5  2025年罗平县县本级一般公共预算政府预算经济分类表（基本支出）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</si>
  <si>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</si>
  <si>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</si>
  <si>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</si>
  <si>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</si>
  <si>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</si>
  <si>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</si>
  <si>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</si>
  <si>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</si>
  <si>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</si>
  <si>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</si>
  <si>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</si>
  <si>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</si>
  <si>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</si>
  <si>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</si>
  <si>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</si>
  <si>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</si>
  <si>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</si>
  <si>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对事业单位经常性补助</t>
  </si>
  <si>
    <t xml:space="preserve">  工资福利支出</t>
  </si>
  <si>
    <t xml:space="preserve">  商品和服务支出</t>
  </si>
  <si>
    <t>对个人和家庭的补助</t>
  </si>
  <si>
    <t xml:space="preserve">  社会福利和救助</t>
  </si>
  <si>
    <t xml:space="preserve">  离退休费</t>
  </si>
  <si>
    <t xml:space="preserve">  其他对个人和家庭的补助</t>
  </si>
  <si>
    <t>支  出  合  计</t>
  </si>
  <si>
    <t>1-6  2025年罗平县县本级一般公共预算支出表(县对下转移支付项目)</t>
  </si>
  <si>
    <t>项       目</t>
  </si>
  <si>
    <t>其中：延续项目</t>
  </si>
  <si>
    <t>其中：新增项目</t>
  </si>
  <si>
    <t>一般公共服务支出</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</si>
  <si>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</si>
  <si>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</si>
  <si>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</si>
  <si>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</si>
  <si>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</si>
  <si>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</si>
  <si>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</si>
  <si>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</si>
  <si>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</si>
  <si>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</si>
  <si>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</si>
  <si>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</si>
  <si>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</si>
  <si>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</si>
  <si>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</si>
  <si>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</si>
  <si>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</si>
  <si>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</si>
  <si>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</si>
  <si>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注：罗平县无县对下转移支付项目，本表为空。</t>
  </si>
  <si>
    <t>1-7  2025年罗平县分地区税收返还和转移支付预算表</t>
  </si>
  <si>
    <t>乡（镇）</t>
  </si>
  <si>
    <t>税收返还</t>
  </si>
  <si>
    <t>转移支付</t>
  </si>
  <si>
    <t>一、提前下达数</t>
  </si>
  <si>
    <t xml:space="preserve"> </t>
  </si>
  <si>
    <t>二、预算数</t>
  </si>
  <si>
    <t>注：罗平县无分地区税收返还和转移支付预算，公开空表。</t>
  </si>
  <si>
    <t>1-8  2025年罗平县本级“三公”经费预算财政拨款情况统计表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</si>
  <si>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</si>
  <si>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</si>
  <si>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</si>
  <si>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</si>
  <si>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</si>
  <si>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</si>
  <si>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</si>
  <si>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</si>
  <si>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2025年三公经费预算1600.33万元，比上年1517万元增加83.33万元，同比增长5.49%，主要原因是公务用车购置及运行费增长较多。其中：因公出国（境）费与上年一致，无预算安排；公务接待费293.33万元，较上年减少77.67万元，同比下降20.94%，主要原因是我县认真贯彻落实中央八项规定中厉行勤俭节约的要求，严控公务接待费，压缩标准与人次，进而减少公务接待费用；公务用车购置费311万元，较上年增加170万元，原因是单位根据公务用车需求，经单位核实后，报政府领导及人大批准，同意安排预算；公务用车运行费996万元，较上年减少9万元，同比下降0.9%，主要是我县认真贯彻落实中央八项规定精神，厉行节俭。</t>
  </si>
  <si>
    <t>2-1 2025年罗平县政府性基金预算收入情况表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</si>
  <si>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</si>
  <si>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</si>
  <si>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</si>
  <si>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</si>
  <si>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</si>
  <si>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</si>
  <si>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</si>
  <si>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</si>
  <si>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</si>
  <si>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</si>
  <si>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</si>
  <si>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</si>
  <si>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</si>
  <si>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</si>
  <si>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</si>
  <si>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</si>
  <si>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</si>
  <si>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</si>
  <si>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</si>
  <si>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</si>
  <si>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</si>
  <si>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</si>
  <si>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</si>
  <si>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</si>
  <si>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</si>
  <si>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</si>
  <si>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</si>
  <si>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</si>
  <si>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</si>
  <si>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</si>
  <si>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</si>
  <si>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</si>
  <si>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</si>
  <si>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</si>
  <si>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</si>
  <si>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</si>
  <si>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</si>
  <si>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</si>
  <si>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</si>
  <si>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</si>
  <si>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</si>
  <si>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</si>
  <si>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</si>
  <si>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</si>
  <si>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</si>
  <si>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</si>
  <si>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</si>
  <si>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</si>
  <si>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</si>
  <si>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</si>
  <si>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</si>
  <si>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</si>
  <si>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</si>
  <si>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 xml:space="preserve">   债务转贷收入</t>
  </si>
  <si>
    <t>2-2 2025年罗平县政府性基金预算支出情况表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</si>
  <si>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</si>
  <si>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</si>
  <si>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</si>
  <si>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</si>
  <si>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</si>
  <si>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</si>
  <si>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</si>
  <si>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</si>
  <si>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</si>
  <si>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</si>
  <si>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</si>
  <si>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</si>
  <si>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</si>
  <si>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</si>
  <si>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</si>
  <si>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</si>
  <si>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</si>
  <si>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</si>
  <si>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</si>
  <si>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</si>
  <si>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</si>
  <si>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</si>
  <si>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</si>
  <si>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</si>
  <si>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</si>
  <si>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</si>
  <si>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</si>
  <si>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</si>
  <si>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</si>
  <si>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</si>
  <si>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</si>
  <si>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</si>
  <si>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</si>
  <si>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</si>
  <si>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</si>
  <si>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</si>
  <si>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</si>
  <si>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</si>
  <si>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</si>
  <si>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</si>
  <si>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</si>
  <si>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</si>
  <si>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</si>
  <si>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</si>
  <si>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</si>
  <si>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</si>
  <si>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</si>
  <si>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</si>
  <si>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</si>
  <si>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</si>
  <si>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</si>
  <si>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</si>
  <si>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</si>
  <si>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</si>
  <si>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</si>
  <si>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</si>
  <si>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</si>
  <si>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</si>
  <si>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</si>
  <si>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</si>
  <si>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</si>
  <si>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</si>
  <si>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</si>
  <si>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</si>
  <si>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</si>
  <si>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</si>
  <si>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</si>
  <si>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</si>
  <si>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</si>
  <si>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</si>
  <si>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</si>
  <si>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</si>
  <si>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</si>
  <si>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</si>
  <si>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</si>
  <si>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</si>
  <si>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</si>
  <si>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</si>
  <si>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</si>
  <si>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</si>
  <si>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</si>
  <si>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</si>
  <si>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</si>
  <si>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</si>
  <si>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</si>
  <si>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</si>
  <si>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</si>
  <si>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</si>
  <si>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</si>
  <si>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 xml:space="preserve">      农村社会事业支出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</si>
  <si>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</si>
  <si>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</si>
  <si>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</si>
  <si>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</si>
  <si>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</si>
  <si>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</si>
  <si>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</si>
  <si>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</si>
  <si>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</si>
  <si>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</si>
  <si>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</si>
  <si>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</si>
  <si>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</si>
  <si>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</si>
  <si>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</si>
  <si>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</si>
  <si>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</si>
  <si>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</si>
  <si>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</si>
  <si>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</si>
  <si>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</si>
  <si>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</si>
  <si>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</si>
  <si>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</si>
  <si>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</si>
  <si>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</si>
  <si>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</si>
  <si>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</si>
  <si>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</si>
  <si>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</si>
  <si>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</si>
  <si>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</si>
  <si>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</si>
  <si>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</si>
  <si>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</si>
  <si>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</si>
  <si>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</si>
  <si>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</si>
  <si>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</si>
  <si>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</si>
  <si>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</si>
  <si>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</si>
  <si>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</si>
  <si>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</si>
  <si>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</si>
  <si>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</si>
  <si>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</si>
  <si>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</si>
  <si>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</si>
  <si>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</si>
  <si>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 xml:space="preserve">    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</si>
  <si>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</si>
  <si>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</si>
  <si>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</si>
  <si>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</si>
  <si>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</si>
  <si>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</si>
  <si>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</si>
  <si>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</si>
  <si>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</si>
  <si>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</si>
  <si>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</si>
  <si>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 xml:space="preserve">   超长期特别国债安排的支出</t>
  </si>
  <si>
    <t xml:space="preserve">    城乡社区公共设施</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</si>
  <si>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</si>
  <si>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</si>
  <si>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</si>
  <si>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</si>
  <si>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</si>
  <si>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</si>
  <si>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</si>
  <si>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</si>
  <si>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</si>
  <si>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</si>
  <si>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</si>
  <si>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</si>
  <si>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</si>
  <si>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</si>
  <si>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</si>
  <si>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</si>
  <si>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</si>
  <si>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</si>
  <si>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</si>
  <si>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</si>
  <si>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</si>
  <si>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</si>
  <si>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</si>
  <si>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</si>
  <si>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</si>
  <si>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</si>
  <si>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</si>
  <si>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</si>
  <si>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</si>
  <si>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</si>
  <si>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</si>
  <si>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r>
      <rPr>
        <sz val="14"/>
        <color rgb="FF000000"/>
        <rFont val="宋体"/>
        <charset val="134"/>
        <scheme val="minor"/>
      </rPr>
      <t xml:space="preserve">       </t>
    </r>
    <r>
      <rPr>
        <sz val="14"/>
        <color rgb="FF303133"/>
        <rFont val="宋体"/>
        <charset val="134"/>
        <scheme val="minor"/>
      </rPr>
      <t>移民补助</t>
    </r>
  </si>
  <si>
    <r>
      <rPr>
        <sz val="14"/>
        <color rgb="FF000000"/>
        <rFont val="宋体"/>
        <charset val="134"/>
        <scheme val="minor"/>
      </rPr>
      <t xml:space="preserve">       </t>
    </r>
    <r>
      <rPr>
        <sz val="14"/>
        <color rgb="FF303133"/>
        <rFont val="宋体"/>
        <charset val="134"/>
        <scheme val="minor"/>
      </rPr>
      <t>基础设施建设和经济发展</t>
    </r>
  </si>
  <si>
    <r>
      <rPr>
        <sz val="14"/>
        <color rgb="FF000000"/>
        <rFont val="宋体"/>
        <charset val="134"/>
        <scheme val="minor"/>
      </rPr>
      <t xml:space="preserve">       </t>
    </r>
    <r>
      <rPr>
        <sz val="14"/>
        <color rgb="FF303133"/>
        <rFont val="宋体"/>
        <charset val="134"/>
        <scheme val="minor"/>
      </rPr>
      <t>其他大中型水库移民后期扶持基金支出</t>
    </r>
  </si>
  <si>
    <t xml:space="preserve">   小型水库移民扶助基金安排的支出</t>
  </si>
  <si>
    <t xml:space="preserve">   小型水库移民扶助基金对应专项债务收入安排的支出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</si>
  <si>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</si>
  <si>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</si>
  <si>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</si>
  <si>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</si>
  <si>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</si>
  <si>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</si>
  <si>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</si>
  <si>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</si>
  <si>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</si>
  <si>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</si>
  <si>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</si>
  <si>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</si>
  <si>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</si>
  <si>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</si>
  <si>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</si>
  <si>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</si>
  <si>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</si>
  <si>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</si>
  <si>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</si>
  <si>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</si>
  <si>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</si>
  <si>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</si>
  <si>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</si>
  <si>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</si>
  <si>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</si>
  <si>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</si>
  <si>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</si>
  <si>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</si>
  <si>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</si>
  <si>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</si>
  <si>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</si>
  <si>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</si>
  <si>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</si>
  <si>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</si>
  <si>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</si>
  <si>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</si>
  <si>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</si>
  <si>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</si>
  <si>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</si>
  <si>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</si>
  <si>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</si>
  <si>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</si>
  <si>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</si>
  <si>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</si>
  <si>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</si>
  <si>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</si>
  <si>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</si>
  <si>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</si>
  <si>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</si>
  <si>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</si>
  <si>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</si>
  <si>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</si>
  <si>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</si>
  <si>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</si>
  <si>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</si>
  <si>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</si>
  <si>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</si>
  <si>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</si>
  <si>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</si>
  <si>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</si>
  <si>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</si>
  <si>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</si>
  <si>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</si>
  <si>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</si>
  <si>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</si>
  <si>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</si>
  <si>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</si>
  <si>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</si>
  <si>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</si>
  <si>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</si>
  <si>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</si>
  <si>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</si>
  <si>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</si>
  <si>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</si>
  <si>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</si>
  <si>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</si>
  <si>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</si>
  <si>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</si>
  <si>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</si>
  <si>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</si>
  <si>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</si>
  <si>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</si>
  <si>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</si>
  <si>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</si>
  <si>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</si>
  <si>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</si>
  <si>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</si>
  <si>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</si>
  <si>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</si>
  <si>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</si>
  <si>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</si>
  <si>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</si>
  <si>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</si>
  <si>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</si>
  <si>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</si>
  <si>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</si>
  <si>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</si>
  <si>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</si>
  <si>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</si>
  <si>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</si>
  <si>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</si>
  <si>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</si>
  <si>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</si>
  <si>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</si>
  <si>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</si>
  <si>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</si>
  <si>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</si>
  <si>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</si>
  <si>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</si>
  <si>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</si>
  <si>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</si>
  <si>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</si>
  <si>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</si>
  <si>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</si>
  <si>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</si>
  <si>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</si>
  <si>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</si>
  <si>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</si>
  <si>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</si>
  <si>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</si>
  <si>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</si>
  <si>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</si>
  <si>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</si>
  <si>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</si>
  <si>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</si>
  <si>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</si>
  <si>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</si>
  <si>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</si>
  <si>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</si>
  <si>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</si>
  <si>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</si>
  <si>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</si>
  <si>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</si>
  <si>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</si>
  <si>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</si>
  <si>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</si>
  <si>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</si>
  <si>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</si>
  <si>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</si>
  <si>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</si>
  <si>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</si>
  <si>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</si>
  <si>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</si>
  <si>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</si>
  <si>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</si>
  <si>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</si>
  <si>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</si>
  <si>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</si>
  <si>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</si>
  <si>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</si>
  <si>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</si>
  <si>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</si>
  <si>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</si>
  <si>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</si>
  <si>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</si>
  <si>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 xml:space="preserve">    超长期特别国债安排的其他支出</t>
  </si>
  <si>
    <t xml:space="preserve">      其他支出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</si>
  <si>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</si>
  <si>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</si>
  <si>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</si>
  <si>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</si>
  <si>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</si>
  <si>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</si>
  <si>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</si>
  <si>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</si>
  <si>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</si>
  <si>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</si>
  <si>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</si>
  <si>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</si>
  <si>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</si>
  <si>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</si>
  <si>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</si>
  <si>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</si>
  <si>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</si>
  <si>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</si>
  <si>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</si>
  <si>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</si>
  <si>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</si>
  <si>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</si>
  <si>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</si>
  <si>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</si>
  <si>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r>
      <rPr>
        <sz val="14"/>
        <color indexed="8"/>
        <rFont val="宋体"/>
        <charset val="134"/>
        <scheme val="minor"/>
      </rPr>
      <t xml:space="preserve">      </t>
    </r>
    <r>
      <rPr>
        <sz val="14"/>
        <color rgb="FF303133"/>
        <rFont val="宋体"/>
        <charset val="134"/>
        <scheme val="minor"/>
      </rPr>
      <t>国有土地使用权出让金债务付息支出</t>
    </r>
  </si>
  <si>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</si>
  <si>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</si>
  <si>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</si>
  <si>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</si>
  <si>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</si>
  <si>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</si>
  <si>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</si>
  <si>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</si>
  <si>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</si>
  <si>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</si>
  <si>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</si>
  <si>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</si>
  <si>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</si>
  <si>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</si>
  <si>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</si>
  <si>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</si>
  <si>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</si>
  <si>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</si>
  <si>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</si>
  <si>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</si>
  <si>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</si>
  <si>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</si>
  <si>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</si>
  <si>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</si>
  <si>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</si>
  <si>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</si>
  <si>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</si>
  <si>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</si>
  <si>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</si>
  <si>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</si>
  <si>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</si>
  <si>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</si>
  <si>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</si>
  <si>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</si>
  <si>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</si>
  <si>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</si>
  <si>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</si>
  <si>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</si>
  <si>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</si>
  <si>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</si>
  <si>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</si>
  <si>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</si>
  <si>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</si>
  <si>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</si>
  <si>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</si>
  <si>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</si>
  <si>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</si>
  <si>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</si>
  <si>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</si>
  <si>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</si>
  <si>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</si>
  <si>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</si>
  <si>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</si>
  <si>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</si>
  <si>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</si>
  <si>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</si>
  <si>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</si>
  <si>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</si>
  <si>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</si>
  <si>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</si>
  <si>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</si>
  <si>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</si>
  <si>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</si>
  <si>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</si>
  <si>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</si>
  <si>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</si>
  <si>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</si>
  <si>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</si>
  <si>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</si>
  <si>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</si>
  <si>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</si>
  <si>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</si>
  <si>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</si>
  <si>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</si>
  <si>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</si>
  <si>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</si>
  <si>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</si>
  <si>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</si>
  <si>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</si>
  <si>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</si>
  <si>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</si>
  <si>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</si>
  <si>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</si>
  <si>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</si>
  <si>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</si>
  <si>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</si>
  <si>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</si>
  <si>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</si>
  <si>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政府性基金补助支出</t>
  </si>
  <si>
    <t xml:space="preserve">   上解支出</t>
  </si>
  <si>
    <t>2300402</t>
  </si>
  <si>
    <t xml:space="preserve">     政府性基金上解支出</t>
  </si>
  <si>
    <t>2300403</t>
  </si>
  <si>
    <t xml:space="preserve">     抗疫特别国债转移支付支出</t>
  </si>
  <si>
    <t xml:space="preserve">    政府性基金预算调出资金</t>
  </si>
  <si>
    <t>23006</t>
  </si>
  <si>
    <t xml:space="preserve">    政府性基金年终结余</t>
  </si>
  <si>
    <t>231</t>
  </si>
  <si>
    <t xml:space="preserve">    地方政府专项债务还本支出</t>
  </si>
  <si>
    <t>2-3 2025年罗平县本级政府性基金预算收入情况表</t>
  </si>
  <si>
    <t>十七、专项债务对应项目专项收入</t>
  </si>
  <si>
    <t>县本级政府性基金预算收入</t>
  </si>
  <si>
    <t xml:space="preserve">   政府性基金补助收入</t>
  </si>
  <si>
    <t>否</t>
  </si>
  <si>
    <t xml:space="preserve">     政府性基金上解收入</t>
  </si>
  <si>
    <t>2-4 2025年罗平县本级政府性基金预算支出情况表</t>
  </si>
  <si>
    <t>类</t>
  </si>
  <si>
    <t>21218</t>
  </si>
  <si>
    <t>2121801</t>
  </si>
  <si>
    <t>2121899</t>
  </si>
  <si>
    <t xml:space="preserve">      其他污水处理费对应专项债务收入安排的支出</t>
  </si>
  <si>
    <t xml:space="preserve">    超长期特别国债安排的支出</t>
  </si>
  <si>
    <t xml:space="preserve">      城乡社区公共设施</t>
  </si>
  <si>
    <t xml:space="preserve">      三峡工程后续工作</t>
  </si>
  <si>
    <t xml:space="preserve">      其他重大水利工程建设基金对应专项债务收入支出</t>
  </si>
  <si>
    <t xml:space="preserve">      土地储备专项债券付息支出</t>
  </si>
  <si>
    <t>县本级政府性基金支出</t>
  </si>
  <si>
    <t xml:space="preserve">   政府性基金转移支付</t>
  </si>
  <si>
    <t>2300401</t>
  </si>
  <si>
    <t xml:space="preserve">     政府性基金补助支出</t>
  </si>
  <si>
    <t>2300603</t>
  </si>
  <si>
    <t>203308</t>
  </si>
  <si>
    <t xml:space="preserve">  政府性基金预算调出资金</t>
  </si>
  <si>
    <t xml:space="preserve">  地方政府专项债务还本支出</t>
  </si>
  <si>
    <t>23009</t>
  </si>
  <si>
    <t xml:space="preserve">  政府性基金年终结余</t>
  </si>
  <si>
    <t>23011</t>
  </si>
  <si>
    <t>地方政府专项债务转贷支出</t>
  </si>
  <si>
    <t>地方政府专项债务还本支出</t>
  </si>
  <si>
    <t>上年结转对应安排支出</t>
  </si>
  <si>
    <t>2-5  2025年罗平县县本级政府性基金支出表(县对下转移支付)</t>
  </si>
  <si>
    <t>本年支出小计</t>
  </si>
  <si>
    <t>注：2025年罗平县本级无县对下转移支付，公开空表。</t>
  </si>
  <si>
    <t>3-1  2025年罗平县国有资本经营收入预算情况表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</si>
  <si>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</si>
  <si>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</si>
  <si>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</si>
  <si>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</si>
  <si>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</si>
  <si>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</si>
  <si>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</si>
  <si>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</si>
  <si>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</si>
  <si>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</si>
  <si>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</si>
  <si>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</si>
  <si>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</si>
  <si>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</si>
  <si>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</si>
  <si>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</si>
  <si>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</si>
  <si>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</si>
  <si>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</si>
  <si>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</si>
  <si>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</si>
  <si>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</si>
  <si>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</si>
  <si>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</si>
  <si>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</si>
  <si>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</si>
  <si>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</si>
  <si>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</si>
  <si>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</si>
  <si>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</si>
  <si>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</si>
  <si>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</si>
  <si>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</si>
  <si>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</si>
  <si>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</si>
  <si>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</si>
  <si>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 xml:space="preserve">  转移性收入</t>
  </si>
  <si>
    <t xml:space="preserve">  上年结转</t>
  </si>
  <si>
    <t xml:space="preserve">  账务调整收入</t>
  </si>
  <si>
    <t>3-2  2025年罗平县国有资本经营支出预算情况表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</si>
  <si>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</si>
  <si>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</si>
  <si>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</si>
  <si>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</si>
  <si>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</si>
  <si>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</si>
  <si>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</si>
  <si>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</si>
  <si>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</si>
  <si>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</si>
  <si>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</si>
  <si>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</si>
  <si>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</si>
  <si>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</si>
  <si>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</si>
  <si>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</si>
  <si>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</si>
  <si>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</si>
  <si>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</si>
  <si>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</si>
  <si>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</si>
  <si>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 xml:space="preserve">  调出资金</t>
  </si>
  <si>
    <t>结转下年</t>
  </si>
  <si>
    <t>3-3  2025年罗平县本级国有资本经营收入预算情况表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</si>
  <si>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</si>
  <si>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</si>
  <si>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</si>
  <si>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</si>
  <si>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</si>
  <si>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</si>
  <si>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</si>
  <si>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</si>
  <si>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</si>
  <si>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</si>
  <si>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 xml:space="preserve">   转移性收入</t>
  </si>
  <si>
    <t xml:space="preserve">   上年结转</t>
  </si>
  <si>
    <t xml:space="preserve">   账务调整收入</t>
  </si>
  <si>
    <t>3-4  2025年罗平县本级国有资本经营支出预算情况表</t>
  </si>
  <si>
    <t>项   目</t>
  </si>
  <si>
    <t xml:space="preserve">    "三供一业"移交补助支出</t>
  </si>
  <si>
    <t xml:space="preserve">   其他金融国有资本经营预算支出</t>
  </si>
  <si>
    <t>县本级国有资本经营支出</t>
  </si>
  <si>
    <t>调出资金</t>
  </si>
  <si>
    <t>3-5  2025年罗平县县本级国有资本经营预算转移支付表（分地区）</t>
  </si>
  <si>
    <t>地  区</t>
  </si>
  <si>
    <t>预算数</t>
  </si>
  <si>
    <t>合  计</t>
  </si>
  <si>
    <t>注：2025年罗平县本级无国有资本经营预算转移支付，公开空表。</t>
  </si>
  <si>
    <t>3-6  2025年罗平县县本级国有资本经营预算转移支付表（分项目）</t>
  </si>
  <si>
    <t>项目名称</t>
  </si>
  <si>
    <t>4-1  2025年罗平县社会保险基金收入预算情况表</t>
  </si>
  <si>
    <t>项     目</t>
  </si>
  <si>
    <t>一、企业职工基本养老保险基金收入</t>
  </si>
  <si>
    <t>二、机关事业单位基本养老保险基金收入</t>
  </si>
  <si>
    <t>三、失业保险基金收入</t>
  </si>
  <si>
    <t>四、城镇职工基本医疗保险基金收入</t>
  </si>
  <si>
    <t>五、工伤保险基金收入</t>
  </si>
  <si>
    <t>六、城乡居民基本养老保险基金收入</t>
  </si>
  <si>
    <t>七、城乡居民基本医疗保险基金收入</t>
  </si>
  <si>
    <t>八、国库待划转社会保险费利息收入</t>
  </si>
  <si>
    <t>收入小计</t>
  </si>
  <si>
    <t>上年结余收入</t>
  </si>
  <si>
    <t>上级补助收入</t>
  </si>
  <si>
    <t>下级上解收入</t>
  </si>
  <si>
    <t>收入合计</t>
  </si>
  <si>
    <t>4-2  2025年罗平县社会保险基金支出预算情况表</t>
  </si>
  <si>
    <r>
      <rPr>
        <sz val="14"/>
        <rFont val="宋体"/>
        <charset val="134"/>
      </rPr>
      <t xml:space="preserve">    </t>
    </r>
    <r>
      <rPr>
        <sz val="14"/>
        <color indexed="8"/>
        <rFont val="宋体"/>
        <charset val="134"/>
      </rPr>
      <t>单位：万元</t>
    </r>
  </si>
  <si>
    <t>一、企业职工基本养老保险基金支出</t>
  </si>
  <si>
    <t>二、机关事业单位基本养老保险基金支出</t>
  </si>
  <si>
    <t>三、失业保险基金支出</t>
  </si>
  <si>
    <t>四、城镇职工基本医疗保险基金支出</t>
  </si>
  <si>
    <t>五、工伤保险基金支出</t>
  </si>
  <si>
    <t>六、城乡居民基本养老保险基金支出</t>
  </si>
  <si>
    <t>七、城乡居民基本医疗保险基金支出</t>
  </si>
  <si>
    <t>支出小计</t>
  </si>
  <si>
    <t>年终结余</t>
  </si>
  <si>
    <t>补助下级支出</t>
  </si>
  <si>
    <t>上解上级支出</t>
  </si>
  <si>
    <t>支出合计</t>
  </si>
  <si>
    <t>4-3  2025年罗平县县本级社会保险基金收入预算情况表</t>
  </si>
  <si>
    <t>4-4  2025年罗平县县本级社会保险基金支出预算情况表</t>
  </si>
  <si>
    <t>5-1  罗平县2024年地方政府债务限额及余额预算情况表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</si>
  <si>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</si>
  <si>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</si>
  <si>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</si>
  <si>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</si>
  <si>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</si>
  <si>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</si>
  <si>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</si>
  <si>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</si>
  <si>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</si>
  <si>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</si>
  <si>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</si>
  <si>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</si>
  <si>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</si>
  <si>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罗平县合计</t>
  </si>
  <si>
    <t>罗平县本级</t>
  </si>
  <si>
    <t>注：1.本表反映上一年度本地区、本级及分地区地方政府债务限额及余额预计执行数。</t>
  </si>
  <si>
    <t xml:space="preserve">    2.本表由县级以上地方各级财政部门在本级人民代表大会批准预算后二十日内公开。</t>
  </si>
  <si>
    <t>5-2 罗平县2024年地方政府一般债务余额情况表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</si>
  <si>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</si>
  <si>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</si>
  <si>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</si>
  <si>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</si>
  <si>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</si>
  <si>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</si>
  <si>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</si>
  <si>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</si>
  <si>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</si>
  <si>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</si>
  <si>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</si>
  <si>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</si>
  <si>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罗平县本级2024年地方政府一般债务余额情况表</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</si>
  <si>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</si>
  <si>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</si>
  <si>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</si>
  <si>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罗平县2024年地方政府专项债务余额情况表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</si>
  <si>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</si>
  <si>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</si>
  <si>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</si>
  <si>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</si>
  <si>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</si>
  <si>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</si>
  <si>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r>
      <rPr>
        <sz val="14"/>
        <rFont val="SimSun"/>
        <charset val="134"/>
      </rPr>
      <t>七、202</t>
    </r>
    <r>
      <rPr>
        <sz val="14"/>
        <color theme="1"/>
        <rFont val="SimSun"/>
        <charset val="134"/>
      </rPr>
      <t>5</t>
    </r>
    <r>
      <rPr>
        <sz val="14"/>
        <rFont val="SimSun"/>
        <charset val="134"/>
      </rPr>
      <t>年末地方政府专项债务余额限额</t>
    </r>
  </si>
  <si>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</si>
  <si>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5-5  罗平县本级2024年地方政府专项债务余额情况表</t>
  </si>
  <si>
    <t>六、2024年地方政府专项债务新增限额</t>
  </si>
  <si>
    <t>七、2025年末地方政府专项债务余额限额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</si>
  <si>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</si>
  <si>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罗平县地方政府债券发行及还本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</si>
  <si>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</si>
  <si>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</si>
  <si>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</si>
  <si>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</si>
  <si>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</si>
  <si>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</si>
  <si>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</si>
  <si>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</si>
  <si>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</si>
  <si>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</si>
  <si>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</si>
  <si>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</si>
  <si>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</si>
  <si>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</si>
  <si>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</si>
  <si>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</si>
  <si>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</si>
  <si>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</si>
  <si>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</si>
  <si>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</si>
  <si>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</si>
  <si>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</si>
  <si>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</si>
  <si>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</si>
  <si>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</si>
  <si>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</si>
  <si>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</si>
  <si>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</si>
  <si>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</si>
  <si>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</si>
  <si>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</si>
  <si>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罗平县2025年地方政府债务限额提前下达情况表</t>
  </si>
  <si>
    <t>下级</t>
  </si>
  <si>
    <t>一、2024年地方政府债务限额</t>
  </si>
  <si>
    <t>其中： 一般债务限额</t>
  </si>
  <si>
    <t xml:space="preserve">       专项债务限额</t>
  </si>
  <si>
    <t>二、提前下达的2025年新增地方政府债务限额</t>
  </si>
  <si>
    <t>注：本表反映本地区及本级年初预算中列示提前下达的新增地方政府债务限额情况，由县级以上地方各级财政部门在本级人民代表大会批准预算后二十日内公开。</t>
  </si>
  <si>
    <t>5-8  罗平县2025年年初新增地方政府债券资金安排表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</si>
  <si>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</si>
  <si>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</si>
  <si>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</si>
  <si>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</si>
  <si>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</si>
  <si>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</si>
  <si>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注：罗平县2025年年初无新增地方政府债券资金，故公开空表。</t>
  </si>
  <si>
    <t>6-1   2025年罗平县县级重大政策和重点项目绩效目标表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</si>
  <si>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</si>
  <si>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</si>
  <si>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</si>
  <si>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</si>
  <si>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</si>
  <si>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</si>
  <si>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</si>
  <si>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</si>
  <si>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</si>
  <si>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</si>
  <si>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注：2025年重大政策与重点项目绩效目标由项目主管部门在部门预算中公开，故此表公开空表。</t>
  </si>
  <si>
    <t>6-2  罗平县重点工作情况解释说明汇总表</t>
  </si>
  <si>
    <t>重点工作</t>
  </si>
  <si>
    <t>2025年工作重点及工作情况</t>
  </si>
  <si>
    <t>“三保”支出保障</t>
  </si>
  <si>
    <t>落实落细“三保”支出在财政支出中的优先顺序，提升“三保”保障能力和管理水平。2025年“三保”支出预算安排273,098万元，其中：保基本民生支出86,148万元，保工资支出179,015万元，保运转支出7,935万元。</t>
  </si>
  <si>
    <t>防风化债</t>
  </si>
  <si>
    <t>一是抢抓政策“窗口期”，用足用好各类化债政策。把增加财政收入、增强偿债能力作为防范和化解政府债务风险的根本保障，围绕化债方案，通过争取再融资债券、大力压减一般性支出、盘活存量资金、“砸锅卖铁”过紧日子等措施，努力拓宽偿债资金来源渠道，分步骤、有计划地推动债务化解。常态化加强对全县债务风险底数的摸排核实，对日常债务的增减变动情况实行动态监管，切实做到“心中有数、化解有策、兜底有方、应对有效”。二是强化风险防控，坚决遏制隐性债务增量。严格落实债务限额管理制度，做到举借有度、偿债有责，慎重上新项目、铺新摊子，保持一般债务率、专项债务率、综合债务率均控制在财政部规定警戒线以内，确保不发生区域性、系统性债务风险。全面实施绩效管理要求，建立健全“举债必问效、无效必问责”的政府债务资金绩效管理机制，提高资金使用绩效。</t>
  </si>
  <si>
    <t>过“紧日子”</t>
  </si>
  <si>
    <t>进一步优化支出结构，坚持民生支出与经济发展相协调、与财力状况相匹配原则，支持发展各项社会民生事业，不断提高群众生活品质。严格落实过“紧日子”“苦日子”要求，持续增强“压、减、控、保”力度，从严控制一般性支出，让党政机关过紧日子成为常态、成为习惯。</t>
  </si>
  <si>
    <t>预算绩效</t>
  </si>
  <si>
    <t>根据国务院关于全面推行预算绩效管理相关要求，结合全县支出安排情况，设定2025年财政支出总体绩效目标：
（一）全县行政事业单位在职在编职工工资按时发放（特别是中央、省、市规定的工资、津贴补贴）。
（二）确保县直机关事业单位、乡镇（街道）、村级按规定标准计算的运转经费足额拨付，确保全县机构基本正常运转。
（三）确保民生资金按时兑现，让需要救助的群体及时得到政府救助。
（四）在确保“三保”支出的前提下，按照县委、县政府决策部署，尽力安排拨付重点项目资金，特别是涉农、教育、卫生上级补助资金，促进县域经济高质量发展；尽力安排历年结转专项资金，逐步解决已经竣工验收项目欠拨的各项专款。尽力做到受益群众满意度达到80%以上。通过实施积极的财政政策和稳健的货币政策，对全县经济社会高质量发展起到基础的、积极的拉动作用，为完成全县“十四五”规划奠定坚实的基础。</t>
  </si>
  <si>
    <t>举借债务</t>
  </si>
  <si>
    <t xml:space="preserve">   2024年，支付地方政府债券利息17,670万元，其中，一般债券付息支出5,046万元，专项债券付息支出13,408万元。支付发行费用122万元。当年争取项目收益新增专项债券4600万元用于南区冷链物流建设，争取补充政府性基金财力新增专项债券12,690万元、再融资一般债券700万元、再融资专项债券80,861万元，合计94,251万元置换化解政府隐性债务本金，争取再融资一般债券18,700万元偿还到期一般债券本金，争取再融资专项债券2,850万元偿还到期专项债券本金，本级财力还本2,490万元。项目收益无法覆盖专项债券利息，从县级一般公共预算调入6,148万元支付利息。2024 年末地方政府债券余额 681,540万元，其中：一般债券余额159,639万元，专项债券余额 521,901万元。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</si>
</sst>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_ "/>
    <numFmt numFmtId="196" formatCode="0\.0,&quot;0&quot;"/>
    <numFmt numFmtId="197" formatCode="0.0"/>
    <numFmt numFmtId="198" formatCode="#,##0_ ;[Red]\-#,##0\ "/>
    <numFmt numFmtId="199" formatCode="#,##0_ "/>
    <numFmt numFmtId="200" formatCode="0.0%"/>
    <numFmt numFmtId="201" formatCode="#,##0.00_);[Red]\(#,##0.00\)"/>
    <numFmt numFmtId="202" formatCode="0_ "/>
    <numFmt numFmtId="203" formatCode="#,##0.00_ "/>
  </numFmts>
  <fonts count="136">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4"/>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indexed="8"/>
      <name val="宋体"/>
      <charset val="134"/>
    </font>
    <font>
      <b/>
      <sz val="14"/>
      <name val="宋体"/>
      <charset val="134"/>
    </font>
    <font>
      <sz val="14"/>
      <name val="MS Serif"/>
      <charset val="134"/>
    </font>
    <font>
      <sz val="11"/>
      <name val="宋体"/>
      <charset val="134"/>
    </font>
    <font>
      <sz val="14"/>
      <color theme="1"/>
      <name val="宋体"/>
      <charset val="134"/>
      <scheme val="minor"/>
    </font>
    <font>
      <sz val="14"/>
      <name val="宋体"/>
      <charset val="134"/>
      <scheme val="minor"/>
    </font>
    <font>
      <sz val="14"/>
      <name val="Times New Roman"/>
      <charset val="134"/>
    </font>
    <font>
      <b/>
      <sz val="20"/>
      <name val="方正小标宋简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sz val="14"/>
      <color rgb="FF303133"/>
      <name val="宋体"/>
      <charset val="134"/>
      <scheme val="minor"/>
    </font>
    <font>
      <b/>
      <sz val="14"/>
      <color rgb="FF303133"/>
      <name val="宋体"/>
      <charset val="134"/>
      <scheme val="minor"/>
    </font>
    <font>
      <b/>
      <sz val="14"/>
      <name val="黑体"/>
      <charset val="134"/>
    </font>
    <font>
      <sz val="14"/>
      <color indexed="9"/>
      <name val="宋体"/>
      <charset val="134"/>
    </font>
    <font>
      <sz val="12"/>
      <name val="仿宋_GB2312"/>
      <charset val="134"/>
    </font>
    <font>
      <b/>
      <sz val="14"/>
      <name val="Times New Roman"/>
      <charset val="134"/>
    </font>
    <font>
      <b/>
      <sz val="14"/>
      <color indexed="8"/>
      <name val="宋体"/>
      <charset val="134"/>
      <scheme val="minor"/>
    </font>
    <font>
      <sz val="14"/>
      <color rgb="FF000000"/>
      <name val="宋体"/>
      <charset val="134"/>
      <scheme val="minor"/>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color theme="1"/>
      <name val="宋体"/>
      <charset val="134"/>
    </font>
    <font>
      <sz val="11"/>
      <name val="Times New Roman"/>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
      <sz val="14"/>
      <color theme="1"/>
      <name val="SimSun"/>
      <charset val="134"/>
    </font>
  </fonts>
  <fills count="7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rgb="FF000000"/>
      </right>
      <top/>
      <bottom style="thin">
        <color rgb="FF000000"/>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style="thin">
        <color auto="1"/>
      </right>
      <top/>
      <bottom style="thin">
        <color auto="1"/>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4">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 fillId="5" borderId="11" applyNumberFormat="0" applyFont="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12" applyNumberFormat="0" applyFill="0" applyAlignment="0" applyProtection="0">
      <alignment vertical="center"/>
    </xf>
    <xf numFmtId="0" fontId="67" fillId="0" borderId="12" applyNumberFormat="0" applyFill="0" applyAlignment="0" applyProtection="0">
      <alignment vertical="center"/>
    </xf>
    <xf numFmtId="0" fontId="68" fillId="0" borderId="13" applyNumberFormat="0" applyFill="0" applyAlignment="0" applyProtection="0">
      <alignment vertical="center"/>
    </xf>
    <xf numFmtId="0" fontId="68" fillId="0" borderId="0" applyNumberFormat="0" applyFill="0" applyBorder="0" applyAlignment="0" applyProtection="0">
      <alignment vertical="center"/>
    </xf>
    <xf numFmtId="0" fontId="69" fillId="6" borderId="14" applyNumberFormat="0" applyAlignment="0" applyProtection="0">
      <alignment vertical="center"/>
    </xf>
    <xf numFmtId="0" fontId="70" fillId="7" borderId="15" applyNumberFormat="0" applyAlignment="0" applyProtection="0">
      <alignment vertical="center"/>
    </xf>
    <xf numFmtId="0" fontId="71" fillId="7" borderId="14" applyNumberFormat="0" applyAlignment="0" applyProtection="0">
      <alignment vertical="center"/>
    </xf>
    <xf numFmtId="0" fontId="72" fillId="8" borderId="16" applyNumberFormat="0" applyAlignment="0" applyProtection="0">
      <alignment vertical="center"/>
    </xf>
    <xf numFmtId="0" fontId="73" fillId="0" borderId="17" applyNumberFormat="0" applyFill="0" applyAlignment="0" applyProtection="0">
      <alignment vertical="center"/>
    </xf>
    <xf numFmtId="0" fontId="74" fillId="0" borderId="18" applyNumberFormat="0" applyFill="0" applyAlignment="0" applyProtection="0">
      <alignment vertical="center"/>
    </xf>
    <xf numFmtId="0" fontId="75" fillId="9" borderId="0" applyNumberFormat="0" applyBorder="0" applyAlignment="0" applyProtection="0">
      <alignment vertical="center"/>
    </xf>
    <xf numFmtId="0" fontId="76" fillId="10" borderId="0" applyNumberFormat="0" applyBorder="0" applyAlignment="0" applyProtection="0">
      <alignment vertical="center"/>
    </xf>
    <xf numFmtId="0" fontId="77" fillId="11" borderId="0" applyNumberFormat="0" applyBorder="0" applyAlignment="0" applyProtection="0">
      <alignment vertical="center"/>
    </xf>
    <xf numFmtId="0" fontId="78" fillId="12" borderId="0" applyNumberFormat="0" applyBorder="0" applyAlignment="0" applyProtection="0">
      <alignment vertical="center"/>
    </xf>
    <xf numFmtId="0" fontId="79" fillId="13" borderId="0" applyNumberFormat="0" applyBorder="0" applyAlignment="0" applyProtection="0">
      <alignment vertical="center"/>
    </xf>
    <xf numFmtId="0" fontId="79" fillId="14" borderId="0" applyNumberFormat="0" applyBorder="0" applyAlignment="0" applyProtection="0">
      <alignment vertical="center"/>
    </xf>
    <xf numFmtId="0" fontId="78" fillId="15" borderId="0" applyNumberFormat="0" applyBorder="0" applyAlignment="0" applyProtection="0">
      <alignment vertical="center"/>
    </xf>
    <xf numFmtId="0" fontId="78" fillId="16" borderId="0" applyNumberFormat="0" applyBorder="0" applyAlignment="0" applyProtection="0">
      <alignment vertical="center"/>
    </xf>
    <xf numFmtId="0" fontId="79" fillId="17" borderId="0" applyNumberFormat="0" applyBorder="0" applyAlignment="0" applyProtection="0">
      <alignment vertical="center"/>
    </xf>
    <xf numFmtId="0" fontId="79" fillId="18" borderId="0" applyNumberFormat="0" applyBorder="0" applyAlignment="0" applyProtection="0">
      <alignment vertical="center"/>
    </xf>
    <xf numFmtId="0" fontId="78" fillId="19" borderId="0" applyNumberFormat="0" applyBorder="0" applyAlignment="0" applyProtection="0">
      <alignment vertical="center"/>
    </xf>
    <xf numFmtId="0" fontId="78" fillId="20" borderId="0" applyNumberFormat="0" applyBorder="0" applyAlignment="0" applyProtection="0">
      <alignment vertical="center"/>
    </xf>
    <xf numFmtId="0" fontId="79" fillId="21" borderId="0" applyNumberFormat="0" applyBorder="0" applyAlignment="0" applyProtection="0">
      <alignment vertical="center"/>
    </xf>
    <xf numFmtId="0" fontId="79" fillId="22" borderId="0" applyNumberFormat="0" applyBorder="0" applyAlignment="0" applyProtection="0">
      <alignment vertical="center"/>
    </xf>
    <xf numFmtId="0" fontId="78" fillId="23" borderId="0" applyNumberFormat="0" applyBorder="0" applyAlignment="0" applyProtection="0">
      <alignment vertical="center"/>
    </xf>
    <xf numFmtId="0" fontId="78" fillId="24" borderId="0" applyNumberFormat="0" applyBorder="0" applyAlignment="0" applyProtection="0">
      <alignment vertical="center"/>
    </xf>
    <xf numFmtId="0" fontId="79" fillId="25" borderId="0" applyNumberFormat="0" applyBorder="0" applyAlignment="0" applyProtection="0">
      <alignment vertical="center"/>
    </xf>
    <xf numFmtId="0" fontId="79" fillId="26" borderId="0" applyNumberFormat="0" applyBorder="0" applyAlignment="0" applyProtection="0">
      <alignment vertical="center"/>
    </xf>
    <xf numFmtId="0" fontId="78" fillId="27" borderId="0" applyNumberFormat="0" applyBorder="0" applyAlignment="0" applyProtection="0">
      <alignment vertical="center"/>
    </xf>
    <xf numFmtId="0" fontId="78" fillId="28" borderId="0" applyNumberFormat="0" applyBorder="0" applyAlignment="0" applyProtection="0">
      <alignment vertical="center"/>
    </xf>
    <xf numFmtId="0" fontId="79" fillId="29" borderId="0" applyNumberFormat="0" applyBorder="0" applyAlignment="0" applyProtection="0">
      <alignment vertical="center"/>
    </xf>
    <xf numFmtId="0" fontId="79" fillId="30" borderId="0" applyNumberFormat="0" applyBorder="0" applyAlignment="0" applyProtection="0">
      <alignment vertical="center"/>
    </xf>
    <xf numFmtId="0" fontId="78" fillId="31" borderId="0" applyNumberFormat="0" applyBorder="0" applyAlignment="0" applyProtection="0">
      <alignment vertical="center"/>
    </xf>
    <xf numFmtId="0" fontId="78" fillId="32" borderId="0" applyNumberFormat="0" applyBorder="0" applyAlignment="0" applyProtection="0">
      <alignment vertical="center"/>
    </xf>
    <xf numFmtId="0" fontId="79" fillId="33" borderId="0" applyNumberFormat="0" applyBorder="0" applyAlignment="0" applyProtection="0">
      <alignment vertical="center"/>
    </xf>
    <xf numFmtId="0" fontId="79" fillId="34" borderId="0" applyNumberFormat="0" applyBorder="0" applyAlignment="0" applyProtection="0">
      <alignment vertical="center"/>
    </xf>
    <xf numFmtId="0" fontId="78" fillId="35" borderId="0" applyNumberFormat="0" applyBorder="0" applyAlignment="0" applyProtection="0">
      <alignment vertical="center"/>
    </xf>
    <xf numFmtId="0" fontId="80" fillId="36" borderId="0" applyNumberFormat="0" applyBorder="0" applyAlignment="0" applyProtection="0">
      <alignment vertical="center"/>
    </xf>
    <xf numFmtId="0" fontId="81" fillId="0" borderId="19" applyNumberFormat="0" applyFill="0" applyAlignment="0" applyProtection="0">
      <alignment vertical="center"/>
    </xf>
    <xf numFmtId="0" fontId="82" fillId="37" borderId="0" applyNumberFormat="0" applyBorder="0" applyAlignment="0" applyProtection="0">
      <alignment vertical="center"/>
    </xf>
    <xf numFmtId="0" fontId="83" fillId="0" borderId="20" applyNumberFormat="0" applyFill="0" applyProtection="0">
      <alignment horizontal="center" vertical="center"/>
    </xf>
    <xf numFmtId="0" fontId="84" fillId="0" borderId="0">
      <alignment vertical="center"/>
    </xf>
    <xf numFmtId="9" fontId="8" fillId="0" borderId="0" applyFont="0" applyFill="0" applyBorder="0" applyAlignment="0" applyProtection="0">
      <alignment vertical="center"/>
    </xf>
    <xf numFmtId="0" fontId="85" fillId="38" borderId="0" applyNumberFormat="0" applyBorder="0" applyAlignment="0" applyProtection="0">
      <alignment vertical="center"/>
    </xf>
    <xf numFmtId="0" fontId="86" fillId="0" borderId="0">
      <alignment horizontal="center" vertical="center" wrapText="1"/>
      <protection locked="0"/>
    </xf>
    <xf numFmtId="0" fontId="82" fillId="39" borderId="0" applyNumberFormat="0" applyBorder="0" applyAlignment="0" applyProtection="0">
      <alignment vertical="center"/>
    </xf>
    <xf numFmtId="0" fontId="8" fillId="0" borderId="0">
      <alignment vertical="center"/>
    </xf>
    <xf numFmtId="0" fontId="23" fillId="40" borderId="0" applyNumberFormat="0" applyBorder="0" applyAlignment="0" applyProtection="0">
      <alignment vertical="center"/>
    </xf>
    <xf numFmtId="0" fontId="84" fillId="0" borderId="0">
      <alignment vertical="center"/>
    </xf>
    <xf numFmtId="0" fontId="8" fillId="0" borderId="0">
      <alignment vertical="center"/>
    </xf>
    <xf numFmtId="0" fontId="23" fillId="41" borderId="0" applyNumberFormat="0" applyBorder="0" applyAlignment="0" applyProtection="0">
      <alignment vertical="center"/>
    </xf>
    <xf numFmtId="0" fontId="0" fillId="0" borderId="0">
      <alignment vertical="center"/>
    </xf>
    <xf numFmtId="0" fontId="82" fillId="42" borderId="0" applyNumberFormat="0" applyBorder="0" applyAlignment="0" applyProtection="0">
      <alignment vertical="center"/>
    </xf>
    <xf numFmtId="0" fontId="85" fillId="43" borderId="0" applyNumberFormat="0" applyBorder="0" applyAlignment="0" applyProtection="0">
      <alignment vertical="center"/>
    </xf>
    <xf numFmtId="0" fontId="87" fillId="40" borderId="1" applyNumberFormat="0" applyBorder="0" applyAlignment="0" applyProtection="0">
      <alignment vertical="center"/>
    </xf>
    <xf numFmtId="0" fontId="82" fillId="44" borderId="0" applyNumberFormat="0" applyBorder="0" applyAlignment="0" applyProtection="0">
      <alignment vertical="center"/>
    </xf>
    <xf numFmtId="176" fontId="88" fillId="0" borderId="20" applyFill="0" applyProtection="0">
      <alignment horizontal="right" vertical="center"/>
    </xf>
    <xf numFmtId="0" fontId="80" fillId="42" borderId="0" applyNumberFormat="0" applyBorder="0" applyAlignment="0" applyProtection="0">
      <alignment vertical="center"/>
    </xf>
    <xf numFmtId="0" fontId="89" fillId="45" borderId="0" applyNumberFormat="0" applyBorder="0" applyAlignment="0" applyProtection="0">
      <alignment vertical="center"/>
    </xf>
    <xf numFmtId="0" fontId="82" fillId="39" borderId="0" applyNumberFormat="0" applyBorder="0" applyAlignment="0" applyProtection="0">
      <alignment vertical="center"/>
    </xf>
    <xf numFmtId="0" fontId="80" fillId="46" borderId="0" applyNumberFormat="0" applyBorder="0" applyAlignment="0" applyProtection="0">
      <alignment vertical="center"/>
    </xf>
    <xf numFmtId="0" fontId="80" fillId="47" borderId="0" applyNumberFormat="0" applyBorder="0" applyAlignment="0" applyProtection="0">
      <alignment vertical="center"/>
    </xf>
    <xf numFmtId="0" fontId="90" fillId="0" borderId="0">
      <alignment vertical="center"/>
    </xf>
    <xf numFmtId="0" fontId="82" fillId="42" borderId="0" applyNumberFormat="0" applyBorder="0" applyAlignment="0" applyProtection="0">
      <alignment vertical="center"/>
    </xf>
    <xf numFmtId="0" fontId="82" fillId="48" borderId="0" applyNumberFormat="0" applyBorder="0" applyAlignment="0" applyProtection="0">
      <alignment vertical="center"/>
    </xf>
    <xf numFmtId="0" fontId="82" fillId="44"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0" fontId="80" fillId="45" borderId="0" applyNumberFormat="0" applyBorder="0" applyAlignment="0" applyProtection="0">
      <alignment vertical="center"/>
    </xf>
    <xf numFmtId="0" fontId="91" fillId="0" borderId="21" applyNumberFormat="0" applyFill="0" applyAlignment="0" applyProtection="0">
      <alignment vertical="center"/>
    </xf>
    <xf numFmtId="0" fontId="82" fillId="48" borderId="0" applyNumberFormat="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92" fillId="45" borderId="0" applyNumberFormat="0" applyBorder="0" applyAlignment="0" applyProtection="0">
      <alignment vertical="center"/>
    </xf>
    <xf numFmtId="0" fontId="90" fillId="0" borderId="0">
      <alignment vertical="center"/>
    </xf>
    <xf numFmtId="0" fontId="80" fillId="45" borderId="0" applyNumberFormat="0" applyBorder="0" applyAlignment="0" applyProtection="0">
      <alignment vertical="center"/>
    </xf>
    <xf numFmtId="0" fontId="82" fillId="42" borderId="0" applyNumberFormat="0" applyBorder="0" applyAlignment="0" applyProtection="0">
      <alignment vertical="center"/>
    </xf>
    <xf numFmtId="0" fontId="82" fillId="39" borderId="0" applyNumberFormat="0" applyBorder="0" applyAlignment="0" applyProtection="0">
      <alignment vertical="center"/>
    </xf>
    <xf numFmtId="9" fontId="8" fillId="0" borderId="0" applyFont="0" applyFill="0" applyBorder="0" applyAlignment="0" applyProtection="0">
      <alignment vertical="center"/>
    </xf>
    <xf numFmtId="0" fontId="82" fillId="42" borderId="0" applyNumberFormat="0" applyBorder="0" applyAlignment="0" applyProtection="0">
      <alignment vertical="center"/>
    </xf>
    <xf numFmtId="0" fontId="0" fillId="48" borderId="0" applyNumberFormat="0" applyBorder="0" applyAlignment="0" applyProtection="0">
      <alignment vertical="center"/>
    </xf>
    <xf numFmtId="0" fontId="8" fillId="0" borderId="0">
      <alignment vertical="center"/>
    </xf>
    <xf numFmtId="0" fontId="93" fillId="0" borderId="22">
      <alignment horizontal="center" vertical="center"/>
    </xf>
    <xf numFmtId="0" fontId="80" fillId="46" borderId="0" applyNumberFormat="0" applyBorder="0" applyAlignment="0" applyProtection="0">
      <alignment vertical="center"/>
    </xf>
    <xf numFmtId="0" fontId="0" fillId="38" borderId="0" applyNumberFormat="0" applyBorder="0" applyAlignment="0" applyProtection="0">
      <alignment vertical="center"/>
    </xf>
    <xf numFmtId="0" fontId="8" fillId="0" borderId="0">
      <alignment vertical="center"/>
    </xf>
    <xf numFmtId="0" fontId="88" fillId="0" borderId="7" applyNumberFormat="0" applyFill="0" applyProtection="0">
      <alignment horizontal="right" vertical="center"/>
    </xf>
    <xf numFmtId="0" fontId="23" fillId="40" borderId="0" applyNumberFormat="0" applyBorder="0" applyAlignment="0" applyProtection="0">
      <alignment vertical="center"/>
    </xf>
    <xf numFmtId="0" fontId="23" fillId="41"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94" fillId="38" borderId="0" applyNumberFormat="0" applyBorder="0" applyAlignment="0" applyProtection="0">
      <alignment vertical="center"/>
    </xf>
    <xf numFmtId="0" fontId="23" fillId="41" borderId="0" applyNumberFormat="0" applyBorder="0" applyAlignment="0" applyProtection="0">
      <alignment vertical="center"/>
    </xf>
    <xf numFmtId="0" fontId="80" fillId="41" borderId="0" applyNumberFormat="0" applyBorder="0" applyAlignment="0" applyProtection="0">
      <alignment vertical="center"/>
    </xf>
    <xf numFmtId="0" fontId="91" fillId="0" borderId="21" applyNumberFormat="0" applyFill="0" applyAlignment="0" applyProtection="0">
      <alignment vertical="center"/>
    </xf>
    <xf numFmtId="0" fontId="82" fillId="42" borderId="0" applyNumberFormat="0" applyBorder="0" applyAlignment="0" applyProtection="0">
      <alignment vertical="center"/>
    </xf>
    <xf numFmtId="0" fontId="95" fillId="0" borderId="0">
      <alignment vertical="center"/>
    </xf>
    <xf numFmtId="0" fontId="91" fillId="0" borderId="21" applyNumberFormat="0" applyFill="0" applyAlignment="0" applyProtection="0">
      <alignment vertical="center"/>
    </xf>
    <xf numFmtId="0" fontId="82" fillId="42" borderId="0" applyNumberFormat="0" applyBorder="0" applyAlignment="0" applyProtection="0">
      <alignment vertical="center"/>
    </xf>
    <xf numFmtId="0" fontId="8" fillId="0" borderId="0">
      <alignment vertical="center"/>
    </xf>
    <xf numFmtId="0" fontId="23" fillId="40" borderId="0" applyNumberFormat="0" applyBorder="0" applyAlignment="0" applyProtection="0">
      <alignment vertical="center"/>
    </xf>
    <xf numFmtId="0" fontId="84" fillId="0" borderId="0">
      <alignment vertical="center"/>
    </xf>
    <xf numFmtId="0" fontId="90" fillId="0" borderId="0">
      <alignment vertical="center"/>
    </xf>
    <xf numFmtId="0" fontId="95" fillId="0" borderId="0">
      <alignment vertical="center"/>
    </xf>
    <xf numFmtId="0" fontId="95" fillId="0" borderId="0">
      <alignment vertical="center"/>
    </xf>
    <xf numFmtId="0" fontId="90" fillId="0" borderId="0">
      <alignment vertical="center"/>
    </xf>
    <xf numFmtId="0" fontId="23" fillId="40" borderId="0" applyNumberFormat="0" applyBorder="0" applyAlignment="0" applyProtection="0">
      <alignment vertical="center"/>
    </xf>
    <xf numFmtId="9" fontId="8" fillId="0" borderId="0" applyFont="0" applyFill="0" applyBorder="0" applyAlignment="0" applyProtection="0">
      <alignment vertical="center"/>
    </xf>
    <xf numFmtId="0" fontId="84"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4" fillId="0" borderId="0">
      <alignment vertical="center"/>
    </xf>
    <xf numFmtId="9" fontId="8" fillId="0" borderId="0" applyFont="0" applyFill="0" applyBorder="0" applyAlignment="0" applyProtection="0">
      <alignment vertical="center"/>
    </xf>
    <xf numFmtId="0" fontId="84" fillId="0" borderId="0">
      <alignment vertical="center"/>
    </xf>
    <xf numFmtId="49" fontId="8" fillId="0" borderId="0" applyFont="0" applyFill="0" applyBorder="0" applyAlignment="0" applyProtection="0">
      <alignment vertical="center"/>
    </xf>
    <xf numFmtId="0" fontId="0" fillId="0" borderId="0">
      <alignment vertical="center"/>
    </xf>
    <xf numFmtId="0" fontId="90" fillId="0" borderId="0">
      <alignment vertical="center"/>
    </xf>
    <xf numFmtId="0" fontId="8" fillId="0" borderId="0">
      <alignment vertical="center"/>
    </xf>
    <xf numFmtId="0" fontId="23" fillId="40" borderId="0" applyNumberFormat="0" applyBorder="0" applyAlignment="0" applyProtection="0">
      <alignment vertical="center"/>
    </xf>
    <xf numFmtId="0" fontId="84" fillId="0" borderId="0">
      <alignment vertical="center"/>
    </xf>
    <xf numFmtId="9" fontId="8" fillId="0" borderId="0" applyFont="0" applyFill="0" applyBorder="0" applyAlignment="0" applyProtection="0">
      <alignment vertical="center"/>
    </xf>
    <xf numFmtId="0" fontId="84" fillId="0" borderId="0">
      <alignment vertical="center"/>
    </xf>
    <xf numFmtId="0" fontId="84" fillId="0" borderId="0">
      <alignment vertical="center"/>
    </xf>
    <xf numFmtId="0" fontId="96" fillId="0" borderId="0" applyNumberFormat="0" applyFill="0" applyBorder="0" applyAlignment="0" applyProtection="0">
      <alignment vertical="top"/>
      <protection locked="0"/>
    </xf>
    <xf numFmtId="0" fontId="82" fillId="39" borderId="0" applyNumberFormat="0" applyBorder="0" applyAlignment="0" applyProtection="0">
      <alignment vertical="center"/>
    </xf>
    <xf numFmtId="49" fontId="8" fillId="0" borderId="0" applyFont="0" applyFill="0" applyBorder="0" applyAlignment="0" applyProtection="0">
      <alignment vertical="center"/>
    </xf>
    <xf numFmtId="0" fontId="82" fillId="48" borderId="0" applyNumberFormat="0" applyBorder="0" applyAlignment="0" applyProtection="0">
      <alignment vertical="center"/>
    </xf>
    <xf numFmtId="0" fontId="84" fillId="0" borderId="0">
      <alignment vertical="center"/>
    </xf>
    <xf numFmtId="0" fontId="84" fillId="0" borderId="0">
      <alignment vertical="center"/>
    </xf>
    <xf numFmtId="0" fontId="84" fillId="0" borderId="0">
      <alignment vertical="center"/>
    </xf>
    <xf numFmtId="0" fontId="84" fillId="0" borderId="0">
      <alignment vertical="center"/>
    </xf>
    <xf numFmtId="0" fontId="97" fillId="0" borderId="23" applyNumberFormat="0" applyFill="0" applyAlignment="0" applyProtection="0">
      <alignment vertical="center"/>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0" fontId="84" fillId="0" borderId="0">
      <alignment vertical="center"/>
    </xf>
    <xf numFmtId="0" fontId="96" fillId="0" borderId="0" applyNumberFormat="0" applyFill="0" applyBorder="0" applyAlignment="0" applyProtection="0">
      <alignment vertical="top"/>
      <protection locked="0"/>
    </xf>
    <xf numFmtId="0" fontId="82" fillId="39" borderId="0" applyNumberFormat="0" applyBorder="0" applyAlignment="0" applyProtection="0">
      <alignment vertical="center"/>
    </xf>
    <xf numFmtId="0" fontId="84" fillId="0" borderId="0">
      <alignment vertical="center"/>
    </xf>
    <xf numFmtId="0" fontId="84" fillId="0" borderId="0">
      <alignment vertical="center"/>
    </xf>
    <xf numFmtId="0" fontId="82" fillId="37" borderId="0" applyNumberFormat="0" applyBorder="0" applyAlignment="0" applyProtection="0">
      <alignment vertical="center"/>
    </xf>
    <xf numFmtId="0" fontId="88" fillId="0" borderId="0">
      <alignment vertical="center"/>
    </xf>
    <xf numFmtId="0" fontId="90" fillId="0" borderId="0">
      <alignment vertical="center"/>
    </xf>
    <xf numFmtId="0" fontId="0" fillId="38" borderId="0" applyNumberFormat="0" applyBorder="0" applyAlignment="0" applyProtection="0">
      <alignment vertical="center"/>
    </xf>
    <xf numFmtId="0" fontId="0" fillId="38" borderId="0" applyNumberFormat="0" applyBorder="0" applyAlignment="0" applyProtection="0">
      <alignment vertical="center"/>
    </xf>
    <xf numFmtId="0" fontId="80" fillId="49" borderId="0" applyNumberFormat="0" applyBorder="0" applyAlignment="0" applyProtection="0">
      <alignment vertical="center"/>
    </xf>
    <xf numFmtId="0" fontId="0" fillId="50" borderId="0" applyNumberFormat="0" applyBorder="0" applyAlignment="0" applyProtection="0">
      <alignment vertical="center"/>
    </xf>
    <xf numFmtId="0" fontId="23" fillId="50"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80" fillId="51" borderId="0" applyNumberFormat="0" applyBorder="0" applyAlignment="0" applyProtection="0">
      <alignment vertical="center"/>
    </xf>
    <xf numFmtId="0" fontId="0" fillId="45" borderId="0" applyNumberFormat="0" applyBorder="0" applyAlignment="0" applyProtection="0">
      <alignment vertical="center"/>
    </xf>
    <xf numFmtId="0" fontId="8"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177" fontId="8" fillId="0" borderId="0" applyFont="0" applyFill="0" applyBorder="0" applyAlignment="0" applyProtection="0">
      <alignment vertical="center"/>
    </xf>
    <xf numFmtId="0" fontId="8" fillId="0" borderId="0">
      <alignment vertical="center"/>
    </xf>
    <xf numFmtId="0" fontId="0" fillId="43" borderId="0" applyNumberFormat="0" applyBorder="0" applyAlignment="0" applyProtection="0">
      <alignment vertical="center"/>
    </xf>
    <xf numFmtId="0" fontId="8" fillId="0" borderId="0">
      <alignment vertical="center"/>
    </xf>
    <xf numFmtId="0" fontId="0" fillId="43" borderId="0" applyNumberFormat="0" applyBorder="0" applyAlignment="0" applyProtection="0">
      <alignment vertical="center"/>
    </xf>
    <xf numFmtId="0" fontId="82" fillId="51" borderId="0" applyNumberFormat="0" applyBorder="0" applyAlignment="0" applyProtection="0">
      <alignment vertical="center"/>
    </xf>
    <xf numFmtId="0" fontId="8" fillId="0" borderId="0">
      <alignment vertical="center"/>
    </xf>
    <xf numFmtId="0" fontId="0" fillId="5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23" fillId="40" borderId="0" applyNumberFormat="0" applyBorder="0" applyAlignment="0" applyProtection="0">
      <alignment vertical="center"/>
    </xf>
    <xf numFmtId="0" fontId="0" fillId="51" borderId="0" applyNumberFormat="0" applyBorder="0" applyAlignment="0" applyProtection="0">
      <alignment vertical="center"/>
    </xf>
    <xf numFmtId="0" fontId="0" fillId="53" borderId="0" applyNumberFormat="0" applyBorder="0" applyAlignment="0" applyProtection="0">
      <alignment vertical="center"/>
    </xf>
    <xf numFmtId="0" fontId="0" fillId="53" borderId="0" applyNumberFormat="0" applyBorder="0" applyAlignment="0" applyProtection="0">
      <alignment vertical="center"/>
    </xf>
    <xf numFmtId="0" fontId="82" fillId="39" borderId="0" applyNumberFormat="0" applyBorder="0" applyAlignment="0" applyProtection="0">
      <alignment vertical="center"/>
    </xf>
    <xf numFmtId="0" fontId="98" fillId="0" borderId="1">
      <alignment horizontal="left" vertical="center"/>
    </xf>
    <xf numFmtId="0" fontId="0" fillId="48"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7" borderId="0" applyNumberFormat="0" applyBorder="0" applyAlignment="0" applyProtection="0">
      <alignment vertical="center"/>
    </xf>
    <xf numFmtId="0" fontId="0" fillId="51" borderId="0" applyNumberFormat="0" applyBorder="0" applyAlignment="0" applyProtection="0">
      <alignment vertical="center"/>
    </xf>
    <xf numFmtId="0" fontId="0" fillId="51" borderId="0" applyNumberFormat="0" applyBorder="0" applyAlignment="0" applyProtection="0">
      <alignment vertical="center"/>
    </xf>
    <xf numFmtId="0" fontId="0" fillId="54" borderId="0" applyNumberFormat="0" applyBorder="0" applyAlignment="0" applyProtection="0">
      <alignment vertical="center"/>
    </xf>
    <xf numFmtId="0" fontId="0" fillId="48" borderId="0" applyNumberFormat="0" applyBorder="0" applyAlignment="0" applyProtection="0">
      <alignment vertical="center"/>
    </xf>
    <xf numFmtId="0" fontId="23" fillId="40" borderId="0" applyNumberFormat="0" applyBorder="0" applyAlignment="0" applyProtection="0">
      <alignment vertical="center"/>
    </xf>
    <xf numFmtId="0" fontId="0" fillId="52" borderId="0" applyNumberFormat="0" applyBorder="0" applyAlignment="0" applyProtection="0">
      <alignment vertical="center"/>
    </xf>
    <xf numFmtId="0" fontId="85" fillId="38" borderId="0" applyNumberFormat="0" applyBorder="0" applyAlignment="0" applyProtection="0">
      <alignment vertical="center"/>
    </xf>
    <xf numFmtId="0" fontId="0" fillId="41" borderId="0" applyNumberFormat="0" applyBorder="0" applyAlignment="0" applyProtection="0">
      <alignment vertical="center"/>
    </xf>
    <xf numFmtId="0" fontId="80" fillId="55" borderId="0" applyNumberFormat="0" applyBorder="0" applyAlignment="0" applyProtection="0">
      <alignment vertical="center"/>
    </xf>
    <xf numFmtId="0" fontId="0" fillId="41" borderId="0" applyNumberFormat="0" applyBorder="0" applyAlignment="0" applyProtection="0">
      <alignment vertical="center"/>
    </xf>
    <xf numFmtId="0" fontId="85" fillId="38" borderId="0" applyNumberFormat="0" applyBorder="0" applyAlignment="0" applyProtection="0">
      <alignment vertical="center"/>
    </xf>
    <xf numFmtId="0" fontId="0" fillId="48" borderId="0" applyNumberFormat="0" applyBorder="0" applyAlignment="0" applyProtection="0">
      <alignment vertical="center"/>
    </xf>
    <xf numFmtId="0" fontId="97" fillId="0" borderId="23" applyNumberFormat="0" applyFill="0" applyAlignment="0" applyProtection="0">
      <alignment vertical="center"/>
    </xf>
    <xf numFmtId="0" fontId="99" fillId="53" borderId="0" applyNumberFormat="0" applyBorder="0" applyAlignment="0" applyProtection="0">
      <alignment vertical="center"/>
    </xf>
    <xf numFmtId="9" fontId="8" fillId="0" borderId="0" applyFont="0" applyFill="0" applyBorder="0" applyAlignment="0" applyProtection="0">
      <alignment vertical="center"/>
    </xf>
    <xf numFmtId="0" fontId="85" fillId="38" borderId="0" applyNumberFormat="0" applyBorder="0" applyAlignment="0" applyProtection="0">
      <alignment vertical="center"/>
    </xf>
    <xf numFmtId="0" fontId="0" fillId="43" borderId="0" applyNumberFormat="0" applyBorder="0" applyAlignment="0" applyProtection="0">
      <alignment vertical="center"/>
    </xf>
    <xf numFmtId="0" fontId="99" fillId="53" borderId="0" applyNumberFormat="0" applyBorder="0" applyAlignment="0" applyProtection="0">
      <alignment vertical="center"/>
    </xf>
    <xf numFmtId="9" fontId="8" fillId="0" borderId="0" applyFont="0" applyFill="0" applyBorder="0" applyAlignment="0" applyProtection="0">
      <alignment vertical="center"/>
    </xf>
    <xf numFmtId="0" fontId="82" fillId="56" borderId="0" applyNumberFormat="0" applyBorder="0" applyAlignment="0" applyProtection="0">
      <alignment vertical="center"/>
    </xf>
    <xf numFmtId="0" fontId="0" fillId="43" borderId="0" applyNumberFormat="0" applyBorder="0" applyAlignment="0" applyProtection="0">
      <alignment vertical="center"/>
    </xf>
    <xf numFmtId="0" fontId="85" fillId="38" borderId="0" applyNumberFormat="0" applyBorder="0" applyAlignment="0" applyProtection="0">
      <alignment vertical="center"/>
    </xf>
    <xf numFmtId="0" fontId="0" fillId="57" borderId="0" applyNumberFormat="0" applyBorder="0" applyAlignment="0" applyProtection="0">
      <alignment vertical="center"/>
    </xf>
    <xf numFmtId="0" fontId="100" fillId="41" borderId="24" applyNumberFormat="0" applyAlignment="0" applyProtection="0">
      <alignment vertical="center"/>
    </xf>
    <xf numFmtId="0" fontId="82" fillId="42" borderId="0" applyNumberFormat="0" applyBorder="0" applyAlignment="0" applyProtection="0">
      <alignment vertical="center"/>
    </xf>
    <xf numFmtId="0" fontId="80" fillId="53" borderId="0" applyNumberFormat="0" applyBorder="0" applyAlignment="0" applyProtection="0">
      <alignment vertical="center"/>
    </xf>
    <xf numFmtId="0" fontId="80" fillId="53" borderId="0" applyNumberFormat="0" applyBorder="0" applyAlignment="0" applyProtection="0">
      <alignment vertical="center"/>
    </xf>
    <xf numFmtId="0" fontId="85" fillId="38" borderId="0" applyNumberFormat="0" applyBorder="0" applyAlignment="0" applyProtection="0">
      <alignment vertical="center"/>
    </xf>
    <xf numFmtId="0" fontId="101" fillId="0" borderId="25" applyNumberFormat="0" applyFill="0" applyAlignment="0" applyProtection="0">
      <alignment vertical="center"/>
    </xf>
    <xf numFmtId="0" fontId="80" fillId="53" borderId="0" applyNumberFormat="0" applyBorder="0" applyAlignment="0" applyProtection="0">
      <alignment vertical="center"/>
    </xf>
    <xf numFmtId="9" fontId="8" fillId="0" borderId="0" applyFont="0" applyFill="0" applyBorder="0" applyAlignment="0" applyProtection="0">
      <alignment vertical="center"/>
    </xf>
    <xf numFmtId="0" fontId="80" fillId="53"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100" fillId="41" borderId="24" applyNumberFormat="0" applyAlignment="0" applyProtection="0">
      <alignment vertical="center"/>
    </xf>
    <xf numFmtId="0" fontId="8" fillId="0" borderId="0">
      <alignment vertical="center"/>
    </xf>
    <xf numFmtId="0" fontId="82" fillId="42" borderId="0" applyNumberFormat="0" applyBorder="0" applyAlignment="0" applyProtection="0">
      <alignment vertical="center"/>
    </xf>
    <xf numFmtId="0" fontId="80" fillId="45" borderId="0" applyNumberFormat="0" applyBorder="0" applyAlignment="0" applyProtection="0">
      <alignment vertical="center"/>
    </xf>
    <xf numFmtId="0" fontId="82" fillId="51" borderId="0" applyNumberFormat="0" applyBorder="0" applyAlignment="0" applyProtection="0">
      <alignment vertical="center"/>
    </xf>
    <xf numFmtId="0" fontId="80" fillId="45" borderId="0" applyNumberFormat="0" applyBorder="0" applyAlignment="0" applyProtection="0">
      <alignment vertical="center"/>
    </xf>
    <xf numFmtId="0" fontId="0" fillId="40" borderId="26" applyNumberFormat="0" applyFont="0" applyAlignment="0" applyProtection="0">
      <alignment vertical="center"/>
    </xf>
    <xf numFmtId="0" fontId="80" fillId="47" borderId="0" applyNumberFormat="0" applyBorder="0" applyAlignment="0" applyProtection="0">
      <alignment vertical="center"/>
    </xf>
    <xf numFmtId="0" fontId="82" fillId="42" borderId="0" applyNumberFormat="0" applyBorder="0" applyAlignment="0" applyProtection="0">
      <alignment vertical="center"/>
    </xf>
    <xf numFmtId="0" fontId="80" fillId="51" borderId="0" applyNumberFormat="0" applyBorder="0" applyAlignment="0" applyProtection="0">
      <alignment vertical="center"/>
    </xf>
    <xf numFmtId="0" fontId="80" fillId="51" borderId="0" applyNumberFormat="0" applyBorder="0" applyAlignment="0" applyProtection="0">
      <alignment vertical="center"/>
    </xf>
    <xf numFmtId="0" fontId="80" fillId="51" borderId="0" applyNumberFormat="0" applyBorder="0" applyAlignment="0" applyProtection="0">
      <alignment vertical="center"/>
    </xf>
    <xf numFmtId="0" fontId="23" fillId="50" borderId="0" applyNumberFormat="0" applyBorder="0" applyAlignment="0" applyProtection="0">
      <alignment vertical="center"/>
    </xf>
    <xf numFmtId="0" fontId="80" fillId="54" borderId="0" applyNumberFormat="0" applyBorder="0" applyAlignment="0" applyProtection="0">
      <alignment vertical="center"/>
    </xf>
    <xf numFmtId="0" fontId="23" fillId="50" borderId="0" applyNumberFormat="0" applyBorder="0" applyAlignment="0" applyProtection="0">
      <alignment vertical="center"/>
    </xf>
    <xf numFmtId="0" fontId="80" fillId="54" borderId="0" applyNumberFormat="0" applyBorder="0" applyAlignment="0" applyProtection="0">
      <alignment vertical="center"/>
    </xf>
    <xf numFmtId="0" fontId="82" fillId="42" borderId="0" applyNumberFormat="0" applyBorder="0" applyAlignment="0" applyProtection="0">
      <alignment vertical="center"/>
    </xf>
    <xf numFmtId="0" fontId="80" fillId="46" borderId="0" applyNumberFormat="0" applyBorder="0" applyAlignment="0" applyProtection="0">
      <alignment vertical="center"/>
    </xf>
    <xf numFmtId="0" fontId="80" fillId="46" borderId="0" applyNumberFormat="0" applyBorder="0" applyAlignment="0" applyProtection="0">
      <alignment vertical="center"/>
    </xf>
    <xf numFmtId="0" fontId="88" fillId="0" borderId="0" applyProtection="0">
      <alignment vertical="center"/>
    </xf>
    <xf numFmtId="0" fontId="8" fillId="0" borderId="0">
      <alignment vertical="center"/>
    </xf>
    <xf numFmtId="0" fontId="80" fillId="55" borderId="0" applyNumberFormat="0" applyBorder="0" applyAlignment="0" applyProtection="0">
      <alignment vertical="center"/>
    </xf>
    <xf numFmtId="0" fontId="91" fillId="0" borderId="21" applyNumberFormat="0" applyFill="0" applyAlignment="0" applyProtection="0">
      <alignment vertical="center"/>
    </xf>
    <xf numFmtId="0" fontId="80" fillId="41" borderId="0" applyNumberFormat="0" applyBorder="0" applyAlignment="0" applyProtection="0">
      <alignment vertical="center"/>
    </xf>
    <xf numFmtId="0" fontId="80" fillId="41" borderId="0" applyNumberFormat="0" applyBorder="0" applyAlignment="0" applyProtection="0">
      <alignment vertical="center"/>
    </xf>
    <xf numFmtId="9" fontId="8" fillId="0" borderId="0" applyFont="0" applyFill="0" applyBorder="0" applyAlignment="0" applyProtection="0">
      <alignment vertical="center"/>
    </xf>
    <xf numFmtId="0" fontId="80" fillId="41" borderId="0" applyNumberFormat="0" applyBorder="0" applyAlignment="0" applyProtection="0">
      <alignment vertical="center"/>
    </xf>
    <xf numFmtId="0" fontId="80" fillId="37" borderId="0" applyNumberFormat="0" applyBorder="0" applyAlignment="0" applyProtection="0">
      <alignment vertical="center"/>
    </xf>
    <xf numFmtId="0" fontId="8" fillId="0" borderId="0" applyNumberFormat="0" applyFill="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9" borderId="0" applyNumberFormat="0" applyBorder="0" applyAlignment="0" applyProtection="0">
      <alignment vertical="center"/>
    </xf>
    <xf numFmtId="0" fontId="102" fillId="0" borderId="8">
      <alignment horizontal="left" vertical="center"/>
    </xf>
    <xf numFmtId="0" fontId="80" fillId="37" borderId="0" applyNumberFormat="0" applyBorder="0" applyAlignment="0" applyProtection="0">
      <alignment vertical="center"/>
    </xf>
    <xf numFmtId="0" fontId="102" fillId="0" borderId="8">
      <alignment horizontal="lef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42" borderId="0" applyNumberFormat="0" applyBorder="0" applyAlignment="0" applyProtection="0">
      <alignment vertical="center"/>
    </xf>
    <xf numFmtId="0" fontId="95" fillId="0" borderId="0">
      <alignment vertical="center"/>
      <protection locked="0"/>
    </xf>
    <xf numFmtId="0" fontId="82" fillId="39" borderId="0" applyNumberFormat="0" applyBorder="0" applyAlignment="0" applyProtection="0">
      <alignment vertical="center"/>
    </xf>
    <xf numFmtId="0" fontId="80" fillId="49" borderId="0" applyNumberFormat="0" applyBorder="0" applyAlignment="0" applyProtection="0">
      <alignment vertical="center"/>
    </xf>
    <xf numFmtId="0" fontId="23" fillId="50" borderId="0" applyNumberFormat="0" applyBorder="0" applyAlignment="0" applyProtection="0">
      <alignment vertical="center"/>
    </xf>
    <xf numFmtId="0" fontId="23" fillId="43"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103" fillId="0" borderId="0" applyNumberFormat="0" applyFill="0" applyBorder="0" applyAlignment="0" applyProtection="0">
      <alignment vertical="center"/>
    </xf>
    <xf numFmtId="0" fontId="82" fillId="42"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23" fillId="50" borderId="0" applyNumberFormat="0" applyBorder="0" applyAlignment="0" applyProtection="0">
      <alignment vertical="center"/>
    </xf>
    <xf numFmtId="0" fontId="93" fillId="0" borderId="22">
      <alignment horizontal="center" vertical="center"/>
    </xf>
    <xf numFmtId="0" fontId="23" fillId="50" borderId="0" applyNumberFormat="0" applyBorder="0" applyAlignment="0" applyProtection="0">
      <alignment vertical="center"/>
    </xf>
    <xf numFmtId="0" fontId="82" fillId="48" borderId="0" applyNumberFormat="0" applyBorder="0" applyAlignment="0" applyProtection="0">
      <alignment vertical="center"/>
    </xf>
    <xf numFmtId="0" fontId="91" fillId="0" borderId="21" applyNumberFormat="0" applyFill="0" applyAlignment="0" applyProtection="0">
      <alignment vertical="center"/>
    </xf>
    <xf numFmtId="0" fontId="82" fillId="48" borderId="0" applyNumberFormat="0" applyBorder="0" applyAlignment="0" applyProtection="0">
      <alignment vertical="center"/>
    </xf>
    <xf numFmtId="0" fontId="91" fillId="0" borderId="21" applyNumberFormat="0" applyFill="0" applyAlignment="0" applyProtection="0">
      <alignment vertical="center"/>
    </xf>
    <xf numFmtId="0" fontId="82" fillId="48" borderId="0" applyNumberFormat="0" applyBorder="0" applyAlignment="0" applyProtection="0">
      <alignment vertical="center"/>
    </xf>
    <xf numFmtId="0" fontId="82" fillId="39" borderId="0" applyNumberFormat="0" applyBorder="0" applyAlignment="0" applyProtection="0">
      <alignment vertical="center"/>
    </xf>
    <xf numFmtId="15" fontId="104" fillId="0" borderId="0">
      <alignment vertical="center"/>
    </xf>
    <xf numFmtId="0" fontId="82" fillId="39" borderId="0" applyNumberFormat="0" applyBorder="0" applyAlignment="0" applyProtection="0">
      <alignment vertical="center"/>
    </xf>
    <xf numFmtId="177" fontId="8" fillId="0" borderId="0" applyFont="0" applyFill="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105" fillId="59" borderId="27">
      <alignment vertical="center"/>
      <protection locked="0"/>
    </xf>
    <xf numFmtId="0" fontId="8" fillId="0" borderId="0">
      <alignment vertical="center"/>
    </xf>
    <xf numFmtId="0" fontId="82" fillId="39" borderId="0" applyNumberFormat="0" applyBorder="0" applyAlignment="0" applyProtection="0">
      <alignment vertical="center"/>
    </xf>
    <xf numFmtId="0" fontId="8" fillId="0" borderId="0">
      <alignment vertical="center"/>
    </xf>
    <xf numFmtId="0" fontId="82" fillId="39" borderId="0" applyNumberFormat="0" applyBorder="0" applyAlignment="0" applyProtection="0">
      <alignment vertical="center"/>
    </xf>
    <xf numFmtId="0" fontId="8" fillId="0" borderId="0">
      <alignment vertical="center"/>
    </xf>
    <xf numFmtId="0" fontId="92" fillId="52" borderId="0" applyNumberFormat="0" applyBorder="0" applyAlignment="0" applyProtection="0">
      <alignment vertical="center"/>
    </xf>
    <xf numFmtId="0" fontId="82" fillId="39" borderId="0" applyNumberFormat="0" applyBorder="0" applyAlignment="0" applyProtection="0">
      <alignment vertical="center"/>
    </xf>
    <xf numFmtId="0" fontId="92" fillId="52" borderId="0" applyNumberFormat="0" applyBorder="0" applyAlignment="0" applyProtection="0">
      <alignment vertical="center"/>
    </xf>
    <xf numFmtId="0" fontId="82" fillId="39" borderId="0" applyNumberFormat="0" applyBorder="0" applyAlignment="0" applyProtection="0">
      <alignment vertical="center"/>
    </xf>
    <xf numFmtId="0" fontId="80" fillId="39" borderId="0" applyNumberFormat="0" applyBorder="0" applyAlignment="0" applyProtection="0">
      <alignment vertical="center"/>
    </xf>
    <xf numFmtId="0" fontId="102" fillId="0" borderId="28" applyNumberFormat="0" applyAlignment="0" applyProtection="0">
      <alignment horizontal="left" vertical="center"/>
    </xf>
    <xf numFmtId="0" fontId="82" fillId="56" borderId="0" applyNumberFormat="0" applyBorder="0" applyAlignment="0" applyProtection="0">
      <alignment vertical="center"/>
    </xf>
    <xf numFmtId="0" fontId="106" fillId="51" borderId="29" applyNumberFormat="0" applyAlignment="0" applyProtection="0">
      <alignment vertical="center"/>
    </xf>
    <xf numFmtId="0" fontId="23" fillId="41" borderId="0" applyNumberFormat="0" applyBorder="0" applyAlignment="0" applyProtection="0">
      <alignment vertical="center"/>
    </xf>
    <xf numFmtId="0" fontId="82" fillId="44" borderId="0" applyNumberFormat="0" applyBorder="0" applyAlignment="0" applyProtection="0">
      <alignment vertical="center"/>
    </xf>
    <xf numFmtId="0" fontId="23" fillId="50"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56" borderId="0" applyNumberFormat="0" applyBorder="0" applyAlignment="0" applyProtection="0">
      <alignment vertical="center"/>
    </xf>
    <xf numFmtId="0" fontId="105" fillId="59" borderId="27">
      <alignment vertical="center"/>
      <protection locked="0"/>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9" fontId="8" fillId="0" borderId="0" applyFont="0" applyFill="0" applyBorder="0" applyAlignment="0" applyProtection="0">
      <alignment vertical="center"/>
    </xf>
    <xf numFmtId="0" fontId="82" fillId="56" borderId="0" applyNumberFormat="0" applyBorder="0" applyAlignment="0" applyProtection="0">
      <alignment vertical="center"/>
    </xf>
    <xf numFmtId="0" fontId="107" fillId="0" borderId="0">
      <alignment vertical="center"/>
    </xf>
    <xf numFmtId="9" fontId="8" fillId="0" borderId="0" applyFont="0" applyFill="0" applyBorder="0" applyAlignment="0" applyProtection="0">
      <alignment vertical="center"/>
    </xf>
    <xf numFmtId="15" fontId="104" fillId="0" borderId="0">
      <alignment vertical="center"/>
    </xf>
    <xf numFmtId="0" fontId="8" fillId="0" borderId="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56" borderId="0" applyNumberFormat="0" applyBorder="0" applyAlignment="0" applyProtection="0">
      <alignment vertical="center"/>
    </xf>
    <xf numFmtId="0" fontId="82" fillId="44" borderId="0" applyNumberFormat="0" applyBorder="0" applyAlignment="0" applyProtection="0">
      <alignment vertical="center"/>
    </xf>
    <xf numFmtId="0" fontId="8" fillId="0" borderId="0" applyFont="0" applyFill="0" applyBorder="0" applyAlignment="0" applyProtection="0">
      <alignment vertical="center"/>
    </xf>
    <xf numFmtId="0" fontId="82" fillId="37" borderId="0" applyNumberFormat="0" applyBorder="0" applyAlignment="0" applyProtection="0">
      <alignment vertical="center"/>
    </xf>
    <xf numFmtId="0" fontId="23" fillId="40" borderId="0" applyNumberFormat="0" applyBorder="0" applyAlignment="0" applyProtection="0">
      <alignment vertical="center"/>
    </xf>
    <xf numFmtId="0" fontId="91" fillId="0" borderId="21"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2" fillId="37" borderId="0" applyNumberFormat="0" applyBorder="0" applyAlignment="0" applyProtection="0">
      <alignment vertical="center"/>
    </xf>
    <xf numFmtId="0" fontId="23" fillId="40" borderId="0" applyNumberFormat="0" applyBorder="0" applyAlignment="0" applyProtection="0">
      <alignment vertical="center"/>
    </xf>
    <xf numFmtId="0" fontId="91" fillId="0" borderId="21" applyNumberFormat="0" applyFill="0" applyAlignment="0" applyProtection="0">
      <alignment vertical="center"/>
    </xf>
    <xf numFmtId="0" fontId="81" fillId="0" borderId="19" applyNumberFormat="0" applyFill="0" applyAlignment="0" applyProtection="0">
      <alignment vertical="center"/>
    </xf>
    <xf numFmtId="0" fontId="82" fillId="37" borderId="0" applyNumberFormat="0" applyBorder="0" applyAlignment="0" applyProtection="0">
      <alignment vertical="center"/>
    </xf>
    <xf numFmtId="0" fontId="23" fillId="40" borderId="0" applyNumberFormat="0" applyBorder="0" applyAlignment="0" applyProtection="0">
      <alignment vertical="center"/>
    </xf>
    <xf numFmtId="0" fontId="91" fillId="0" borderId="21" applyNumberFormat="0" applyFill="0" applyAlignment="0" applyProtection="0">
      <alignment vertical="center"/>
    </xf>
    <xf numFmtId="0" fontId="23" fillId="40" borderId="0" applyNumberFormat="0" applyBorder="0" applyAlignment="0" applyProtection="0">
      <alignment vertical="center"/>
    </xf>
    <xf numFmtId="178" fontId="8" fillId="0" borderId="0" applyFont="0" applyFill="0" applyBorder="0" applyAlignment="0" applyProtection="0">
      <alignment vertical="center"/>
    </xf>
    <xf numFmtId="0" fontId="82" fillId="39" borderId="0" applyNumberFormat="0" applyBorder="0" applyAlignment="0" applyProtection="0">
      <alignment vertical="center"/>
    </xf>
    <xf numFmtId="0" fontId="23" fillId="38" borderId="0" applyNumberFormat="0" applyBorder="0" applyAlignment="0" applyProtection="0">
      <alignment vertical="center"/>
    </xf>
    <xf numFmtId="0" fontId="23" fillId="38" borderId="0" applyNumberFormat="0" applyBorder="0" applyAlignment="0" applyProtection="0">
      <alignment vertical="center"/>
    </xf>
    <xf numFmtId="0" fontId="23" fillId="38" borderId="0" applyNumberFormat="0" applyBorder="0" applyAlignment="0" applyProtection="0">
      <alignment vertical="center"/>
    </xf>
    <xf numFmtId="0" fontId="82" fillId="41" borderId="0" applyNumberFormat="0" applyBorder="0" applyAlignment="0" applyProtection="0">
      <alignment vertical="center"/>
    </xf>
    <xf numFmtId="17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23" fillId="38" borderId="0" applyNumberFormat="0" applyBorder="0" applyAlignment="0" applyProtection="0">
      <alignment vertical="center"/>
    </xf>
    <xf numFmtId="0" fontId="82" fillId="39" borderId="0" applyNumberFormat="0" applyBorder="0" applyAlignment="0" applyProtection="0">
      <alignment vertical="center"/>
    </xf>
    <xf numFmtId="0" fontId="82" fillId="41" borderId="0" applyNumberFormat="0" applyBorder="0" applyAlignment="0" applyProtection="0">
      <alignment vertical="center"/>
    </xf>
    <xf numFmtId="0" fontId="85" fillId="43" borderId="0" applyNumberFormat="0" applyBorder="0" applyAlignment="0" applyProtection="0">
      <alignment vertical="center"/>
    </xf>
    <xf numFmtId="0" fontId="82" fillId="41" borderId="0" applyNumberFormat="0" applyBorder="0" applyAlignment="0" applyProtection="0">
      <alignment vertical="center"/>
    </xf>
    <xf numFmtId="0" fontId="88" fillId="0" borderId="7" applyNumberFormat="0" applyFill="0" applyProtection="0">
      <alignment horizontal="right" vertical="center"/>
    </xf>
    <xf numFmtId="0" fontId="82" fillId="41" borderId="0" applyNumberFormat="0" applyBorder="0" applyAlignment="0" applyProtection="0">
      <alignment vertical="center"/>
    </xf>
    <xf numFmtId="0" fontId="82" fillId="41" borderId="0" applyNumberFormat="0" applyBorder="0" applyAlignment="0" applyProtection="0">
      <alignment vertical="center"/>
    </xf>
    <xf numFmtId="0" fontId="82" fillId="44" borderId="0" applyNumberFormat="0" applyBorder="0" applyAlignment="0" applyProtection="0">
      <alignment vertical="center"/>
    </xf>
    <xf numFmtId="180" fontId="108" fillId="0" borderId="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181" fontId="8" fillId="0" borderId="0" applyFont="0" applyFill="0" applyBorder="0" applyAlignment="0" applyProtection="0">
      <alignment vertical="center"/>
    </xf>
    <xf numFmtId="0" fontId="8" fillId="0" borderId="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0" fontId="82" fillId="44" borderId="0" applyNumberFormat="0" applyBorder="0" applyAlignment="0" applyProtection="0">
      <alignment vertical="center"/>
    </xf>
    <xf numFmtId="9" fontId="8" fillId="0" borderId="0" applyFont="0" applyFill="0" applyBorder="0" applyAlignment="0" applyProtection="0">
      <alignment vertical="center"/>
    </xf>
    <xf numFmtId="0" fontId="82" fillId="44" borderId="0" applyNumberFormat="0" applyBorder="0" applyAlignment="0" applyProtection="0">
      <alignment vertical="center"/>
    </xf>
    <xf numFmtId="0" fontId="82" fillId="39" borderId="0" applyNumberFormat="0" applyBorder="0" applyAlignment="0" applyProtection="0">
      <alignment vertical="center"/>
    </xf>
    <xf numFmtId="9" fontId="8" fillId="0" borderId="0" applyFont="0" applyFill="0" applyBorder="0" applyAlignment="0" applyProtection="0">
      <alignment vertical="center"/>
    </xf>
    <xf numFmtId="0" fontId="23" fillId="50" borderId="0" applyNumberFormat="0" applyBorder="0" applyAlignment="0" applyProtection="0">
      <alignment vertical="center"/>
    </xf>
    <xf numFmtId="9" fontId="8" fillId="0" borderId="0" applyFont="0" applyFill="0" applyBorder="0" applyAlignment="0" applyProtection="0">
      <alignment vertical="center"/>
    </xf>
    <xf numFmtId="0" fontId="23" fillId="50" borderId="0" applyNumberFormat="0" applyBorder="0" applyAlignment="0" applyProtection="0">
      <alignment vertical="center"/>
    </xf>
    <xf numFmtId="9" fontId="8" fillId="0" borderId="0" applyFont="0" applyFill="0" applyBorder="0" applyAlignment="0" applyProtection="0">
      <alignment vertical="center"/>
    </xf>
    <xf numFmtId="0" fontId="23" fillId="50" borderId="0" applyNumberFormat="0" applyBorder="0" applyAlignment="0" applyProtection="0">
      <alignment vertical="center"/>
    </xf>
    <xf numFmtId="0" fontId="109" fillId="60" borderId="0" applyNumberFormat="0" applyBorder="0" applyAlignment="0" applyProtection="0">
      <alignment vertical="center"/>
    </xf>
    <xf numFmtId="9" fontId="8" fillId="0" borderId="0" applyFont="0" applyFill="0" applyBorder="0" applyAlignment="0" applyProtection="0">
      <alignment vertical="center"/>
    </xf>
    <xf numFmtId="0" fontId="23" fillId="50" borderId="0" applyNumberFormat="0" applyBorder="0" applyAlignment="0" applyProtection="0">
      <alignment vertical="center"/>
    </xf>
    <xf numFmtId="9" fontId="8" fillId="0" borderId="0" applyFont="0" applyFill="0" applyBorder="0" applyAlignment="0" applyProtection="0">
      <alignment vertical="center"/>
    </xf>
    <xf numFmtId="0" fontId="23" fillId="41" borderId="0" applyNumberFormat="0" applyBorder="0" applyAlignment="0" applyProtection="0">
      <alignment vertical="center"/>
    </xf>
    <xf numFmtId="9" fontId="8" fillId="0" borderId="0" applyFont="0" applyFill="0" applyBorder="0" applyAlignment="0" applyProtection="0">
      <alignment vertical="center"/>
    </xf>
    <xf numFmtId="0" fontId="23" fillId="51" borderId="0" applyNumberFormat="0" applyBorder="0" applyAlignment="0" applyProtection="0">
      <alignment vertical="center"/>
    </xf>
    <xf numFmtId="0" fontId="23" fillId="41" borderId="0" applyNumberFormat="0" applyBorder="0" applyAlignment="0" applyProtection="0">
      <alignment vertical="center"/>
    </xf>
    <xf numFmtId="0" fontId="88" fillId="0" borderId="7" applyNumberFormat="0" applyFill="0" applyProtection="0">
      <alignment horizontal="left" vertical="center"/>
    </xf>
    <xf numFmtId="0" fontId="23" fillId="51" borderId="0" applyNumberFormat="0" applyBorder="0" applyAlignment="0" applyProtection="0">
      <alignment vertical="center"/>
    </xf>
    <xf numFmtId="0" fontId="23" fillId="41" borderId="0" applyNumberFormat="0" applyBorder="0" applyAlignment="0" applyProtection="0">
      <alignment vertical="center"/>
    </xf>
    <xf numFmtId="0" fontId="23" fillId="41" borderId="0" applyNumberFormat="0" applyBorder="0" applyAlignment="0" applyProtection="0">
      <alignment vertical="center"/>
    </xf>
    <xf numFmtId="0" fontId="82" fillId="41" borderId="0" applyNumberFormat="0" applyBorder="0" applyAlignment="0" applyProtection="0">
      <alignment vertical="center"/>
    </xf>
    <xf numFmtId="0" fontId="82" fillId="41" borderId="0" applyNumberFormat="0" applyBorder="0" applyAlignment="0" applyProtection="0">
      <alignment vertical="center"/>
    </xf>
    <xf numFmtId="0" fontId="82" fillId="41" borderId="0" applyNumberFormat="0" applyBorder="0" applyAlignment="0" applyProtection="0">
      <alignment vertical="center"/>
    </xf>
    <xf numFmtId="0" fontId="8" fillId="61" borderId="0" applyNumberFormat="0" applyFont="0" applyBorder="0" applyAlignment="0" applyProtection="0">
      <alignment vertical="center"/>
    </xf>
    <xf numFmtId="0" fontId="82" fillId="42" borderId="0" applyNumberFormat="0" applyBorder="0" applyAlignment="0" applyProtection="0">
      <alignment vertical="center"/>
    </xf>
    <xf numFmtId="0" fontId="82" fillId="39" borderId="0" applyNumberFormat="0" applyBorder="0" applyAlignment="0" applyProtection="0">
      <alignment vertical="center"/>
    </xf>
    <xf numFmtId="0" fontId="108" fillId="0" borderId="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82" fillId="39" borderId="0" applyNumberFormat="0" applyBorder="0" applyAlignment="0" applyProtection="0">
      <alignment vertical="center"/>
    </xf>
    <xf numFmtId="0" fontId="93" fillId="0" borderId="22">
      <alignment horizontal="center" vertical="center"/>
    </xf>
    <xf numFmtId="0" fontId="110" fillId="0" borderId="30" applyNumberFormat="0" applyFill="0" applyAlignment="0" applyProtection="0">
      <alignment vertical="center"/>
    </xf>
    <xf numFmtId="0" fontId="8" fillId="0" borderId="0">
      <alignment vertical="center"/>
    </xf>
    <xf numFmtId="0" fontId="82" fillId="39" borderId="0" applyNumberFormat="0" applyBorder="0" applyAlignment="0" applyProtection="0">
      <alignment vertical="center"/>
    </xf>
    <xf numFmtId="9" fontId="8" fillId="0" borderId="0" applyFont="0" applyFill="0" applyBorder="0" applyAlignment="0" applyProtection="0">
      <alignment vertical="center"/>
    </xf>
    <xf numFmtId="0" fontId="91" fillId="0" borderId="21" applyNumberFormat="0" applyFill="0" applyAlignment="0" applyProtection="0">
      <alignment vertical="center"/>
    </xf>
    <xf numFmtId="0" fontId="82" fillId="39" borderId="0" applyNumberFormat="0" applyBorder="0" applyAlignment="0" applyProtection="0">
      <alignment vertical="center"/>
    </xf>
    <xf numFmtId="0" fontId="91" fillId="0" borderId="21" applyNumberFormat="0" applyFill="0" applyAlignment="0" applyProtection="0">
      <alignment vertical="center"/>
    </xf>
    <xf numFmtId="0" fontId="82" fillId="39" borderId="0" applyNumberFormat="0" applyBorder="0" applyAlignment="0" applyProtection="0">
      <alignment vertical="center"/>
    </xf>
    <xf numFmtId="0" fontId="82" fillId="37" borderId="0" applyNumberFormat="0" applyBorder="0" applyAlignment="0" applyProtection="0">
      <alignment vertical="center"/>
    </xf>
    <xf numFmtId="0" fontId="23" fillId="43" borderId="0" applyNumberFormat="0" applyBorder="0" applyAlignment="0" applyProtection="0">
      <alignment vertical="center"/>
    </xf>
    <xf numFmtId="0" fontId="23" fillId="43" borderId="0" applyNumberFormat="0" applyBorder="0" applyAlignment="0" applyProtection="0">
      <alignment vertical="center"/>
    </xf>
    <xf numFmtId="0" fontId="87" fillId="40" borderId="1" applyNumberFormat="0" applyBorder="0" applyAlignment="0" applyProtection="0">
      <alignment vertical="center"/>
    </xf>
    <xf numFmtId="0" fontId="23" fillId="43" borderId="0" applyNumberFormat="0" applyBorder="0" applyAlignment="0" applyProtection="0">
      <alignment vertical="center"/>
    </xf>
    <xf numFmtId="0" fontId="23" fillId="50" borderId="0" applyNumberFormat="0" applyBorder="0" applyAlignment="0" applyProtection="0">
      <alignment vertical="center"/>
    </xf>
    <xf numFmtId="0" fontId="97" fillId="0" borderId="23" applyNumberFormat="0" applyFill="0" applyAlignment="0" applyProtection="0">
      <alignment vertical="center"/>
    </xf>
    <xf numFmtId="0" fontId="82" fillId="48" borderId="0" applyNumberFormat="0" applyBorder="0" applyAlignment="0" applyProtection="0">
      <alignment vertical="center"/>
    </xf>
    <xf numFmtId="0" fontId="82" fillId="48" borderId="0" applyNumberFormat="0" applyBorder="0" applyAlignment="0" applyProtection="0">
      <alignment vertical="center"/>
    </xf>
    <xf numFmtId="0" fontId="111" fillId="51" borderId="31">
      <alignment horizontal="left" vertical="center"/>
      <protection locked="0" hidden="1"/>
    </xf>
    <xf numFmtId="0" fontId="82" fillId="37" borderId="0" applyNumberFormat="0" applyBorder="0" applyAlignment="0" applyProtection="0">
      <alignment vertical="center"/>
    </xf>
    <xf numFmtId="0" fontId="97" fillId="0" borderId="23" applyNumberFormat="0" applyFill="0" applyAlignment="0" applyProtection="0">
      <alignment vertical="center"/>
    </xf>
    <xf numFmtId="0" fontId="111" fillId="51" borderId="31">
      <alignment horizontal="left" vertical="center"/>
      <protection locked="0" hidden="1"/>
    </xf>
    <xf numFmtId="0" fontId="82" fillId="37" borderId="0" applyNumberFormat="0" applyBorder="0" applyAlignment="0" applyProtection="0">
      <alignment vertical="center"/>
    </xf>
    <xf numFmtId="0" fontId="101" fillId="0" borderId="25" applyNumberFormat="0" applyFill="0" applyAlignment="0" applyProtection="0">
      <alignment vertical="center"/>
    </xf>
    <xf numFmtId="182" fontId="8" fillId="0" borderId="0" applyFont="0" applyFill="0" applyBorder="0" applyAlignment="0" applyProtection="0">
      <alignment vertical="center"/>
    </xf>
    <xf numFmtId="0" fontId="82" fillId="37" borderId="0" applyNumberFormat="0" applyBorder="0" applyAlignment="0" applyProtection="0">
      <alignment vertical="center"/>
    </xf>
    <xf numFmtId="0" fontId="81" fillId="0" borderId="32" applyNumberFormat="0" applyFill="0" applyAlignment="0" applyProtection="0">
      <alignment vertical="center"/>
    </xf>
    <xf numFmtId="0" fontId="82" fillId="37" borderId="0" applyNumberFormat="0" applyBorder="0" applyAlignment="0" applyProtection="0">
      <alignment vertical="center"/>
    </xf>
    <xf numFmtId="0" fontId="81" fillId="0" borderId="32" applyNumberFormat="0" applyFill="0" applyAlignment="0" applyProtection="0">
      <alignment vertical="center"/>
    </xf>
    <xf numFmtId="0" fontId="82" fillId="37" borderId="0" applyNumberFormat="0" applyBorder="0" applyAlignment="0" applyProtection="0">
      <alignment vertical="center"/>
    </xf>
    <xf numFmtId="0" fontId="91" fillId="0" borderId="21" applyNumberFormat="0" applyFill="0" applyAlignment="0" applyProtection="0">
      <alignment vertical="center"/>
    </xf>
    <xf numFmtId="0" fontId="81" fillId="0" borderId="19" applyNumberFormat="0" applyFill="0" applyAlignment="0" applyProtection="0">
      <alignment vertical="center"/>
    </xf>
    <xf numFmtId="0" fontId="82" fillId="37" borderId="0" applyNumberFormat="0" applyBorder="0" applyAlignment="0" applyProtection="0">
      <alignment vertical="center"/>
    </xf>
    <xf numFmtId="0" fontId="91" fillId="0" borderId="21" applyNumberFormat="0" applyFill="0" applyAlignment="0" applyProtection="0">
      <alignment vertical="center"/>
    </xf>
    <xf numFmtId="9" fontId="8" fillId="0" borderId="0" applyFont="0" applyFill="0" applyBorder="0" applyAlignment="0" applyProtection="0">
      <alignment vertical="center"/>
    </xf>
    <xf numFmtId="0" fontId="81" fillId="0" borderId="19" applyNumberFormat="0" applyFill="0" applyAlignment="0" applyProtection="0">
      <alignment vertical="center"/>
    </xf>
    <xf numFmtId="0" fontId="82" fillId="37" borderId="0" applyNumberFormat="0" applyBorder="0" applyAlignment="0" applyProtection="0">
      <alignment vertical="center"/>
    </xf>
    <xf numFmtId="0" fontId="23" fillId="40" borderId="0" applyNumberFormat="0" applyBorder="0" applyAlignment="0" applyProtection="0">
      <alignment vertical="center"/>
    </xf>
    <xf numFmtId="0" fontId="23" fillId="51" borderId="0" applyNumberFormat="0" applyBorder="0" applyAlignment="0" applyProtection="0">
      <alignment vertical="center"/>
    </xf>
    <xf numFmtId="0" fontId="93" fillId="0" borderId="0" applyNumberFormat="0" applyFill="0" applyBorder="0" applyAlignment="0" applyProtection="0">
      <alignment vertical="center"/>
    </xf>
    <xf numFmtId="0" fontId="23" fillId="51" borderId="0" applyNumberFormat="0" applyBorder="0" applyAlignment="0" applyProtection="0">
      <alignment vertical="center"/>
    </xf>
    <xf numFmtId="0" fontId="82" fillId="51" borderId="0" applyNumberFormat="0" applyBorder="0" applyAlignment="0" applyProtection="0">
      <alignment vertical="center"/>
    </xf>
    <xf numFmtId="0" fontId="82" fillId="51" borderId="0" applyNumberFormat="0" applyBorder="0" applyAlignment="0" applyProtection="0">
      <alignment vertical="center"/>
    </xf>
    <xf numFmtId="0" fontId="91" fillId="0" borderId="21" applyNumberFormat="0" applyFill="0" applyAlignment="0" applyProtection="0">
      <alignment vertical="center"/>
    </xf>
    <xf numFmtId="0" fontId="82" fillId="42" borderId="0" applyNumberFormat="0" applyBorder="0" applyAlignment="0" applyProtection="0">
      <alignment vertical="center"/>
    </xf>
    <xf numFmtId="9" fontId="8" fillId="0" borderId="0" applyFont="0" applyFill="0" applyBorder="0" applyAlignment="0" applyProtection="0">
      <alignment vertical="center"/>
    </xf>
    <xf numFmtId="183" fontId="8" fillId="0" borderId="0" applyFont="0" applyFill="0" applyBorder="0" applyAlignment="0" applyProtection="0">
      <alignment vertical="center"/>
    </xf>
    <xf numFmtId="0" fontId="112" fillId="0" borderId="0" applyNumberFormat="0" applyFill="0" applyBorder="0" applyAlignment="0" applyProtection="0">
      <alignment vertical="center"/>
    </xf>
    <xf numFmtId="0" fontId="101" fillId="0" borderId="25" applyNumberFormat="0" applyFill="0" applyAlignment="0" applyProtection="0">
      <alignment vertical="center"/>
    </xf>
    <xf numFmtId="184" fontId="8" fillId="0" borderId="0" applyFont="0" applyFill="0" applyBorder="0" applyAlignment="0" applyProtection="0">
      <alignment vertical="center"/>
    </xf>
    <xf numFmtId="0" fontId="97" fillId="0" borderId="23" applyNumberFormat="0" applyFill="0" applyAlignment="0" applyProtection="0">
      <alignment vertical="center"/>
    </xf>
    <xf numFmtId="185" fontId="108" fillId="0" borderId="0">
      <alignment vertical="center"/>
    </xf>
    <xf numFmtId="15" fontId="104" fillId="0" borderId="0">
      <alignment vertical="center"/>
    </xf>
    <xf numFmtId="15" fontId="104" fillId="0" borderId="0">
      <alignment vertical="center"/>
    </xf>
    <xf numFmtId="186" fontId="108" fillId="0" borderId="0">
      <alignment vertical="center"/>
    </xf>
    <xf numFmtId="0" fontId="113" fillId="0" borderId="33"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7" fillId="41" borderId="0" applyNumberFormat="0" applyBorder="0" applyAlignment="0" applyProtection="0">
      <alignment vertical="center"/>
    </xf>
    <xf numFmtId="0" fontId="80" fillId="39" borderId="0" applyNumberFormat="0" applyBorder="0" applyAlignment="0" applyProtection="0">
      <alignment vertical="center"/>
    </xf>
    <xf numFmtId="0" fontId="102" fillId="0" borderId="28" applyNumberFormat="0" applyAlignment="0" applyProtection="0">
      <alignment horizontal="left" vertical="center"/>
    </xf>
    <xf numFmtId="0" fontId="102" fillId="0" borderId="8">
      <alignment horizontal="left" vertical="center"/>
    </xf>
    <xf numFmtId="0" fontId="102" fillId="0" borderId="8">
      <alignment horizontal="left" vertical="center"/>
    </xf>
    <xf numFmtId="43" fontId="0" fillId="0" borderId="0" applyFont="0" applyFill="0" applyBorder="0" applyAlignment="0" applyProtection="0">
      <alignment vertical="center"/>
    </xf>
    <xf numFmtId="0" fontId="87" fillId="40" borderId="1" applyNumberFormat="0" applyBorder="0" applyAlignment="0" applyProtection="0">
      <alignment vertical="center"/>
    </xf>
    <xf numFmtId="43" fontId="0" fillId="0" borderId="0" applyFont="0" applyFill="0" applyBorder="0" applyAlignment="0" applyProtection="0">
      <alignment vertical="center"/>
    </xf>
    <xf numFmtId="0" fontId="87" fillId="40" borderId="1" applyNumberFormat="0" applyBorder="0" applyAlignment="0" applyProtection="0">
      <alignment vertical="center"/>
    </xf>
    <xf numFmtId="0" fontId="87" fillId="40" borderId="1" applyNumberFormat="0" applyBorder="0" applyAlignment="0" applyProtection="0">
      <alignment vertical="center"/>
    </xf>
    <xf numFmtId="0" fontId="87" fillId="40" borderId="1" applyNumberFormat="0" applyBorder="0" applyAlignment="0" applyProtection="0">
      <alignment vertical="center"/>
    </xf>
    <xf numFmtId="0" fontId="87" fillId="40" borderId="1" applyNumberFormat="0" applyBorder="0" applyAlignment="0" applyProtection="0">
      <alignment vertical="center"/>
    </xf>
    <xf numFmtId="0" fontId="87" fillId="40" borderId="1" applyNumberFormat="0" applyBorder="0" applyAlignment="0" applyProtection="0">
      <alignment vertical="center"/>
    </xf>
    <xf numFmtId="187" fontId="114" fillId="62" borderId="0">
      <alignment vertical="center"/>
    </xf>
    <xf numFmtId="187" fontId="115" fillId="63" borderId="0">
      <alignment vertical="center"/>
    </xf>
    <xf numFmtId="38" fontId="8" fillId="0" borderId="0" applyFont="0" applyFill="0" applyBorder="0" applyAlignment="0" applyProtection="0">
      <alignment vertical="center"/>
    </xf>
    <xf numFmtId="0" fontId="8" fillId="0" borderId="0">
      <alignment vertical="center"/>
    </xf>
    <xf numFmtId="40" fontId="8" fillId="0" borderId="0" applyFont="0" applyFill="0" applyBorder="0" applyAlignment="0" applyProtection="0">
      <alignment vertical="center"/>
    </xf>
    <xf numFmtId="43" fontId="0" fillId="0" borderId="0" applyFont="0" applyFill="0" applyBorder="0" applyAlignment="0" applyProtection="0">
      <alignment vertical="center"/>
    </xf>
    <xf numFmtId="177" fontId="8" fillId="0" borderId="0" applyFont="0" applyFill="0" applyBorder="0" applyAlignment="0" applyProtection="0">
      <alignment vertical="center"/>
    </xf>
    <xf numFmtId="188" fontId="8" fillId="0" borderId="0" applyFont="0" applyFill="0" applyBorder="0" applyAlignment="0" applyProtection="0">
      <alignment vertical="center"/>
    </xf>
    <xf numFmtId="1" fontId="88" fillId="0" borderId="20" applyFill="0" applyProtection="0">
      <alignment horizontal="center" vertical="center"/>
    </xf>
    <xf numFmtId="0" fontId="91" fillId="0" borderId="21" applyNumberFormat="0" applyFill="0" applyAlignment="0" applyProtection="0">
      <alignment vertical="center"/>
    </xf>
    <xf numFmtId="40" fontId="116" fillId="57" borderId="31">
      <alignment horizontal="centerContinuous" vertical="center"/>
    </xf>
    <xf numFmtId="40" fontId="116" fillId="57" borderId="31">
      <alignment horizontal="centerContinuous" vertical="center"/>
    </xf>
    <xf numFmtId="9" fontId="8" fillId="0" borderId="0" applyFont="0" applyFill="0" applyBorder="0" applyAlignment="0" applyProtection="0">
      <alignment vertical="center"/>
    </xf>
    <xf numFmtId="0" fontId="93" fillId="0" borderId="22">
      <alignment horizontal="center" vertical="center"/>
    </xf>
    <xf numFmtId="37" fontId="117" fillId="0" borderId="0">
      <alignment vertical="center"/>
    </xf>
    <xf numFmtId="0" fontId="93" fillId="0" borderId="22">
      <alignment horizontal="center" vertical="center"/>
    </xf>
    <xf numFmtId="37" fontId="117" fillId="0" borderId="0">
      <alignment vertical="center"/>
    </xf>
    <xf numFmtId="0" fontId="93" fillId="0" borderId="22">
      <alignment horizontal="center" vertical="center"/>
    </xf>
    <xf numFmtId="37" fontId="117" fillId="0" borderId="0">
      <alignment vertical="center"/>
    </xf>
    <xf numFmtId="9" fontId="8" fillId="0" borderId="0" applyFont="0" applyFill="0" applyBorder="0" applyAlignment="0" applyProtection="0">
      <alignment vertical="center"/>
    </xf>
    <xf numFmtId="0" fontId="93" fillId="0" borderId="22">
      <alignment horizontal="center" vertical="center"/>
    </xf>
    <xf numFmtId="37" fontId="117" fillId="0" borderId="0">
      <alignment vertical="center"/>
    </xf>
    <xf numFmtId="189" fontId="88" fillId="0" borderId="0">
      <alignment vertical="center"/>
    </xf>
    <xf numFmtId="9" fontId="8" fillId="0" borderId="0" applyFont="0" applyFill="0" applyBorder="0" applyAlignment="0" applyProtection="0">
      <alignment vertical="center"/>
    </xf>
    <xf numFmtId="0" fontId="95" fillId="0" borderId="0">
      <alignment vertical="center"/>
    </xf>
    <xf numFmtId="3" fontId="8" fillId="0" borderId="0" applyFont="0" applyFill="0" applyBorder="0" applyAlignment="0" applyProtection="0">
      <alignment vertical="center"/>
    </xf>
    <xf numFmtId="14" fontId="86" fillId="0" borderId="0">
      <alignment horizontal="center" vertical="center" wrapText="1"/>
      <protection locked="0"/>
    </xf>
    <xf numFmtId="0" fontId="8" fillId="0" borderId="0">
      <alignment vertical="center"/>
    </xf>
    <xf numFmtId="0" fontId="105" fillId="59" borderId="27">
      <alignment vertical="center"/>
      <protection locked="0"/>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0" fontId="8" fillId="0" borderId="0" applyFont="0" applyFill="0" applyProtection="0">
      <alignment vertical="center"/>
    </xf>
    <xf numFmtId="0" fontId="8" fillId="0" borderId="0" applyNumberFormat="0" applyFont="0" applyFill="0" applyBorder="0" applyAlignment="0" applyProtection="0">
      <alignment horizontal="left" vertical="center"/>
    </xf>
    <xf numFmtId="0" fontId="88" fillId="0" borderId="7" applyNumberFormat="0" applyFill="0" applyProtection="0">
      <alignment horizontal="right" vertical="center"/>
    </xf>
    <xf numFmtId="0" fontId="93" fillId="0" borderId="22">
      <alignment horizontal="center" vertical="center"/>
    </xf>
    <xf numFmtId="15" fontId="8" fillId="0" borderId="0" applyFont="0" applyFill="0" applyBorder="0" applyAlignment="0" applyProtection="0">
      <alignment vertical="center"/>
    </xf>
    <xf numFmtId="0" fontId="88" fillId="0" borderId="7" applyNumberFormat="0" applyFill="0" applyProtection="0">
      <alignment horizontal="right" vertical="center"/>
    </xf>
    <xf numFmtId="15" fontId="8" fillId="0" borderId="0" applyFont="0" applyFill="0" applyBorder="0" applyAlignment="0" applyProtection="0">
      <alignment vertical="center"/>
    </xf>
    <xf numFmtId="4" fontId="8" fillId="0" borderId="0" applyFont="0" applyFill="0" applyBorder="0" applyAlignment="0" applyProtection="0">
      <alignment vertical="center"/>
    </xf>
    <xf numFmtId="0" fontId="88" fillId="0" borderId="7" applyNumberFormat="0" applyFill="0" applyProtection="0">
      <alignment horizontal="right" vertical="center"/>
    </xf>
    <xf numFmtId="0" fontId="8" fillId="0" borderId="0">
      <alignment vertical="center"/>
    </xf>
    <xf numFmtId="4" fontId="8" fillId="0" borderId="0" applyFont="0" applyFill="0" applyBorder="0" applyAlignment="0" applyProtection="0">
      <alignment vertical="center"/>
    </xf>
    <xf numFmtId="0" fontId="93" fillId="0" borderId="22">
      <alignment horizontal="center" vertical="center"/>
    </xf>
    <xf numFmtId="0" fontId="93" fillId="0" borderId="22">
      <alignment horizontal="center" vertical="center"/>
    </xf>
    <xf numFmtId="0" fontId="93" fillId="0" borderId="22">
      <alignment horizontal="center" vertical="center"/>
    </xf>
    <xf numFmtId="0" fontId="93" fillId="0" borderId="22">
      <alignment horizontal="center" vertical="center"/>
    </xf>
    <xf numFmtId="3" fontId="8" fillId="0" borderId="0" applyFont="0" applyFill="0" applyBorder="0" applyAlignment="0" applyProtection="0">
      <alignment vertical="center"/>
    </xf>
    <xf numFmtId="0" fontId="8" fillId="61" borderId="0" applyNumberFormat="0" applyFont="0" applyBorder="0" applyAlignment="0" applyProtection="0">
      <alignment vertical="center"/>
    </xf>
    <xf numFmtId="0" fontId="105" fillId="59" borderId="27">
      <alignment vertical="center"/>
      <protection locked="0"/>
    </xf>
    <xf numFmtId="0" fontId="118" fillId="0" borderId="0">
      <alignment vertical="center"/>
    </xf>
    <xf numFmtId="0" fontId="105" fillId="59" borderId="27">
      <alignment vertical="center"/>
      <protection locked="0"/>
    </xf>
    <xf numFmtId="0" fontId="8" fillId="0" borderId="0">
      <alignment vertical="center"/>
    </xf>
    <xf numFmtId="0" fontId="105" fillId="59" borderId="27">
      <alignment vertical="center"/>
      <protection locked="0"/>
    </xf>
    <xf numFmtId="9" fontId="8" fillId="0" borderId="0" applyFont="0" applyFill="0" applyBorder="0" applyAlignment="0" applyProtection="0">
      <alignment vertical="center"/>
    </xf>
    <xf numFmtId="43" fontId="0"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103" fillId="0" borderId="0" applyNumberForma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3" fillId="0" borderId="33"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97" fillId="0" borderId="23"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8" fillId="0" borderId="7" applyNumberFormat="0" applyFill="0" applyProtection="0">
      <alignment horizontal="right" vertical="center"/>
    </xf>
    <xf numFmtId="9" fontId="8" fillId="0" borderId="0" applyFont="0" applyFill="0" applyBorder="0" applyAlignment="0" applyProtection="0">
      <alignment vertical="center"/>
    </xf>
    <xf numFmtId="0" fontId="110" fillId="0" borderId="30"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9" fillId="0" borderId="34"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1" fontId="8" fillId="0" borderId="0" applyFont="0" applyFill="0" applyBorder="0" applyAlignment="0" applyProtection="0">
      <alignment vertical="center"/>
    </xf>
    <xf numFmtId="0" fontId="88" fillId="0" borderId="7" applyNumberFormat="0" applyFill="0" applyProtection="0">
      <alignment horizontal="right" vertical="center"/>
    </xf>
    <xf numFmtId="0" fontId="88" fillId="0" borderId="7" applyNumberFormat="0" applyFill="0" applyProtection="0">
      <alignment horizontal="right" vertical="center"/>
    </xf>
    <xf numFmtId="0" fontId="91" fillId="0" borderId="21" applyNumberFormat="0" applyFill="0" applyAlignment="0" applyProtection="0">
      <alignment vertical="center"/>
    </xf>
    <xf numFmtId="0" fontId="91" fillId="0" borderId="21" applyNumberFormat="0" applyFill="0" applyAlignment="0" applyProtection="0">
      <alignment vertical="center"/>
    </xf>
    <xf numFmtId="0" fontId="97" fillId="0" borderId="23" applyNumberFormat="0" applyFill="0" applyAlignment="0" applyProtection="0">
      <alignment vertical="center"/>
    </xf>
    <xf numFmtId="0" fontId="91" fillId="0" borderId="21"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85" fillId="38" borderId="0" applyNumberFormat="0" applyBorder="0" applyAlignment="0" applyProtection="0">
      <alignment vertical="center"/>
    </xf>
    <xf numFmtId="0" fontId="101" fillId="0" borderId="25"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85" fillId="38" borderId="0" applyNumberFormat="0" applyBorder="0" applyAlignment="0" applyProtection="0">
      <alignment vertical="center"/>
    </xf>
    <xf numFmtId="0" fontId="119" fillId="0" borderId="34" applyNumberFormat="0" applyFill="0" applyAlignment="0" applyProtection="0">
      <alignment vertical="center"/>
    </xf>
    <xf numFmtId="0" fontId="85" fillId="38" borderId="0" applyNumberFormat="0" applyBorder="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0" fontId="101" fillId="0" borderId="25" applyNumberFormat="0" applyFill="0" applyAlignment="0" applyProtection="0">
      <alignment vertical="center"/>
    </xf>
    <xf numFmtId="1" fontId="88" fillId="0" borderId="20" applyFill="0" applyProtection="0">
      <alignment horizontal="center" vertical="center"/>
    </xf>
    <xf numFmtId="0" fontId="101" fillId="0" borderId="25" applyNumberFormat="0" applyFill="0" applyAlignment="0" applyProtection="0">
      <alignment vertical="center"/>
    </xf>
    <xf numFmtId="192" fontId="0" fillId="0" borderId="0" applyFont="0" applyFill="0" applyBorder="0" applyAlignment="0" applyProtection="0">
      <alignment vertical="center"/>
    </xf>
    <xf numFmtId="0" fontId="119"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9"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106" fillId="51" borderId="29" applyNumberFormat="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21" fillId="0" borderId="7" applyNumberFormat="0" applyFill="0" applyProtection="0">
      <alignment horizontal="center" vertical="center"/>
    </xf>
    <xf numFmtId="0" fontId="121" fillId="0" borderId="7" applyNumberFormat="0" applyFill="0" applyProtection="0">
      <alignment horizontal="center" vertical="center"/>
    </xf>
    <xf numFmtId="0" fontId="121" fillId="0" borderId="7" applyNumberFormat="0" applyFill="0" applyProtection="0">
      <alignment horizontal="center" vertical="center"/>
    </xf>
    <xf numFmtId="0" fontId="121" fillId="0" borderId="7" applyNumberFormat="0" applyFill="0" applyProtection="0">
      <alignment horizontal="center" vertical="center"/>
    </xf>
    <xf numFmtId="0" fontId="92" fillId="45" borderId="0" applyNumberFormat="0" applyBorder="0" applyAlignment="0" applyProtection="0">
      <alignment vertical="center"/>
    </xf>
    <xf numFmtId="0" fontId="121" fillId="0" borderId="7" applyNumberFormat="0" applyFill="0" applyProtection="0">
      <alignment horizontal="center" vertical="center"/>
    </xf>
    <xf numFmtId="0" fontId="121" fillId="0" borderId="7" applyNumberFormat="0" applyFill="0" applyProtection="0">
      <alignment horizontal="center" vertical="center"/>
    </xf>
    <xf numFmtId="0" fontId="121" fillId="0" borderId="7" applyNumberFormat="0" applyFill="0" applyProtection="0">
      <alignment horizontal="center" vertical="center"/>
    </xf>
    <xf numFmtId="0" fontId="121" fillId="0" borderId="7" applyNumberFormat="0" applyFill="0" applyProtection="0">
      <alignment horizontal="center" vertical="center"/>
    </xf>
    <xf numFmtId="0" fontId="122"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83" fillId="0" borderId="20" applyNumberFormat="0" applyFill="0" applyProtection="0">
      <alignment horizontal="center" vertical="center"/>
    </xf>
    <xf numFmtId="0" fontId="83" fillId="0" borderId="20" applyNumberFormat="0" applyFill="0" applyProtection="0">
      <alignment horizontal="center" vertical="center"/>
    </xf>
    <xf numFmtId="0" fontId="83" fillId="0" borderId="20" applyNumberFormat="0" applyFill="0" applyProtection="0">
      <alignment horizontal="center" vertical="center"/>
    </xf>
    <xf numFmtId="0" fontId="83" fillId="0" borderId="20" applyNumberFormat="0" applyFill="0" applyProtection="0">
      <alignment horizontal="center" vertical="center"/>
    </xf>
    <xf numFmtId="0" fontId="83" fillId="0" borderId="20" applyNumberFormat="0" applyFill="0" applyProtection="0">
      <alignment horizontal="center" vertical="center"/>
    </xf>
    <xf numFmtId="0" fontId="83" fillId="0" borderId="20" applyNumberFormat="0" applyFill="0" applyProtection="0">
      <alignment horizontal="center" vertical="center"/>
    </xf>
    <xf numFmtId="0" fontId="83" fillId="0" borderId="20" applyNumberFormat="0" applyFill="0" applyProtection="0">
      <alignment horizontal="center" vertical="center"/>
    </xf>
    <xf numFmtId="0" fontId="123" fillId="0" borderId="0" applyNumberFormat="0" applyFill="0" applyBorder="0" applyAlignment="0" applyProtection="0">
      <alignment vertical="center"/>
    </xf>
    <xf numFmtId="0" fontId="92" fillId="45" borderId="0" applyNumberFormat="0" applyBorder="0" applyAlignment="0" applyProtection="0">
      <alignment vertical="center"/>
    </xf>
    <xf numFmtId="0" fontId="123"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3"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3"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3" fillId="0" borderId="0" applyNumberFormat="0" applyFill="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4" fillId="52" borderId="0" applyNumberFormat="0" applyBorder="0" applyAlignment="0" applyProtection="0">
      <alignment vertical="center"/>
    </xf>
    <xf numFmtId="0" fontId="92" fillId="45" borderId="0" applyNumberFormat="0" applyBorder="0" applyAlignment="0" applyProtection="0">
      <alignment vertical="center"/>
    </xf>
    <xf numFmtId="0" fontId="92" fillId="45" borderId="0" applyNumberFormat="0" applyBorder="0" applyAlignment="0" applyProtection="0">
      <alignment vertical="center"/>
    </xf>
    <xf numFmtId="0" fontId="124" fillId="52" borderId="0" applyNumberFormat="0" applyBorder="0" applyAlignment="0" applyProtection="0">
      <alignment vertical="center"/>
    </xf>
    <xf numFmtId="0" fontId="124" fillId="52" borderId="0" applyNumberFormat="0" applyBorder="0" applyAlignment="0" applyProtection="0">
      <alignment vertical="center"/>
    </xf>
    <xf numFmtId="0" fontId="124"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124" fillId="45" borderId="0" applyNumberFormat="0" applyBorder="0" applyAlignment="0" applyProtection="0">
      <alignment vertical="center"/>
    </xf>
    <xf numFmtId="0" fontId="124" fillId="45" borderId="0" applyNumberFormat="0" applyBorder="0" applyAlignment="0" applyProtection="0">
      <alignment vertical="center"/>
    </xf>
    <xf numFmtId="0" fontId="124" fillId="45" borderId="0" applyNumberFormat="0" applyBorder="0" applyAlignment="0" applyProtection="0">
      <alignment vertical="center"/>
    </xf>
    <xf numFmtId="0" fontId="124" fillId="45" borderId="0" applyNumberFormat="0" applyBorder="0" applyAlignment="0" applyProtection="0">
      <alignment vertical="center"/>
    </xf>
    <xf numFmtId="0" fontId="0" fillId="0" borderId="0">
      <alignment vertical="center"/>
    </xf>
    <xf numFmtId="0" fontId="124" fillId="45" borderId="0" applyNumberFormat="0" applyBorder="0" applyAlignment="0" applyProtection="0">
      <alignment vertical="center"/>
    </xf>
    <xf numFmtId="0" fontId="124" fillId="45" borderId="0" applyNumberFormat="0" applyBorder="0" applyAlignment="0" applyProtection="0">
      <alignment vertical="center"/>
    </xf>
    <xf numFmtId="0" fontId="99" fillId="53" borderId="0" applyNumberFormat="0" applyBorder="0" applyAlignment="0" applyProtection="0">
      <alignment vertical="center"/>
    </xf>
    <xf numFmtId="0" fontId="124" fillId="45" borderId="0" applyNumberFormat="0" applyBorder="0" applyAlignment="0" applyProtection="0">
      <alignment vertical="center"/>
    </xf>
    <xf numFmtId="0" fontId="124" fillId="45" borderId="0" applyNumberFormat="0" applyBorder="0" applyAlignment="0" applyProtection="0">
      <alignment vertical="center"/>
    </xf>
    <xf numFmtId="0" fontId="89" fillId="45" borderId="0" applyNumberFormat="0" applyBorder="0" applyAlignment="0" applyProtection="0">
      <alignment vertical="center"/>
    </xf>
    <xf numFmtId="0" fontId="92" fillId="52" borderId="0" applyNumberFormat="0" applyBorder="0" applyAlignment="0" applyProtection="0">
      <alignment vertical="center"/>
    </xf>
    <xf numFmtId="0" fontId="104" fillId="0" borderId="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92" fillId="5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1" fillId="0" borderId="19"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5" fillId="0" borderId="35" applyNumberFormat="0" applyFill="0" applyAlignment="0" applyProtection="0">
      <alignment vertical="center"/>
    </xf>
    <xf numFmtId="0" fontId="8" fillId="0" borderId="0">
      <alignment vertical="center"/>
    </xf>
    <xf numFmtId="0" fontId="85" fillId="38" borderId="0" applyNumberFormat="0" applyBorder="0" applyAlignment="0" applyProtection="0">
      <alignment vertical="center"/>
    </xf>
    <xf numFmtId="0" fontId="8" fillId="0" borderId="0">
      <alignment vertical="center"/>
    </xf>
    <xf numFmtId="0" fontId="85" fillId="38" borderId="0" applyNumberFormat="0" applyBorder="0" applyAlignment="0" applyProtection="0">
      <alignment vertical="center"/>
    </xf>
    <xf numFmtId="0" fontId="8" fillId="0" borderId="0">
      <alignment vertical="center"/>
    </xf>
    <xf numFmtId="0" fontId="85" fillId="38" borderId="0" applyNumberFormat="0" applyBorder="0" applyAlignment="0" applyProtection="0">
      <alignment vertical="center"/>
    </xf>
    <xf numFmtId="0" fontId="8" fillId="0" borderId="0">
      <alignment vertical="center"/>
    </xf>
    <xf numFmtId="0" fontId="8" fillId="0" borderId="0">
      <alignment vertical="center"/>
    </xf>
    <xf numFmtId="0" fontId="85" fillId="38" borderId="0" applyNumberFormat="0" applyBorder="0" applyAlignment="0" applyProtection="0">
      <alignment vertical="center"/>
    </xf>
    <xf numFmtId="0" fontId="8" fillId="0" borderId="0">
      <alignment vertical="center"/>
    </xf>
    <xf numFmtId="0" fontId="8" fillId="0" borderId="0">
      <alignment vertical="center"/>
    </xf>
    <xf numFmtId="0" fontId="126" fillId="4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40" borderId="26" applyNumberFormat="0" applyFont="0" applyAlignment="0" applyProtection="0">
      <alignment vertical="center"/>
    </xf>
    <xf numFmtId="0" fontId="0" fillId="0" borderId="0">
      <alignment vertical="center"/>
    </xf>
    <xf numFmtId="0" fontId="8" fillId="0" borderId="0">
      <alignment vertical="center"/>
    </xf>
    <xf numFmtId="0" fontId="0" fillId="40" borderId="26"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0" fillId="40" borderId="26" applyNumberFormat="0" applyFont="0" applyAlignment="0" applyProtection="0">
      <alignment vertical="center"/>
    </xf>
    <xf numFmtId="0" fontId="0"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0" fillId="40" borderId="26" applyNumberFormat="0" applyFont="0" applyAlignment="0" applyProtection="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0" fillId="64" borderId="0" applyNumberFormat="0" applyBorder="0" applyAlignment="0" applyProtection="0">
      <alignment vertical="center"/>
    </xf>
    <xf numFmtId="0" fontId="8" fillId="0" borderId="0">
      <alignment vertical="center"/>
    </xf>
    <xf numFmtId="0" fontId="80" fillId="6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10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0" fillId="5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0" fillId="41" borderId="2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6" fillId="44" borderId="36" applyNumberFormat="0" applyAlignment="0" applyProtection="0">
      <alignment vertical="center"/>
    </xf>
    <xf numFmtId="0" fontId="8" fillId="0" borderId="0">
      <alignment vertical="center"/>
    </xf>
    <xf numFmtId="0" fontId="8" fillId="0" borderId="0">
      <alignment vertical="center"/>
    </xf>
    <xf numFmtId="0" fontId="100" fillId="41" borderId="24" applyNumberFormat="0" applyAlignment="0" applyProtection="0">
      <alignment vertical="center"/>
    </xf>
    <xf numFmtId="0" fontId="126" fillId="44" borderId="3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6" fillId="51" borderId="29" applyNumberFormat="0" applyAlignment="0" applyProtection="0">
      <alignment vertical="center"/>
    </xf>
    <xf numFmtId="0" fontId="0" fillId="0" borderId="0">
      <alignment vertical="center"/>
    </xf>
    <xf numFmtId="0" fontId="106" fillId="51" borderId="29" applyNumberFormat="0" applyAlignment="0" applyProtection="0">
      <alignment vertical="center"/>
    </xf>
    <xf numFmtId="0" fontId="8" fillId="0" borderId="0">
      <alignment vertical="center"/>
    </xf>
    <xf numFmtId="0" fontId="106" fillId="51" borderId="29" applyNumberFormat="0" applyAlignment="0" applyProtection="0">
      <alignment vertical="center"/>
    </xf>
    <xf numFmtId="0" fontId="8" fillId="0" borderId="0">
      <alignment vertical="center"/>
    </xf>
    <xf numFmtId="0" fontId="106" fillId="51" borderId="29" applyNumberFormat="0" applyAlignment="0" applyProtection="0">
      <alignment vertical="center"/>
    </xf>
    <xf numFmtId="0" fontId="8" fillId="0" borderId="0">
      <alignment vertical="center"/>
    </xf>
    <xf numFmtId="0" fontId="106" fillId="51" borderId="29" applyNumberFormat="0" applyAlignment="0" applyProtection="0">
      <alignment vertical="center"/>
    </xf>
    <xf numFmtId="0" fontId="8" fillId="0" borderId="0">
      <alignment vertical="center"/>
    </xf>
    <xf numFmtId="0" fontId="8" fillId="0" borderId="0">
      <alignment vertical="center"/>
    </xf>
    <xf numFmtId="0" fontId="106" fillId="51" borderId="29" applyNumberFormat="0" applyAlignment="0" applyProtection="0">
      <alignment vertical="center"/>
    </xf>
    <xf numFmtId="0" fontId="94" fillId="38" borderId="0" applyNumberFormat="0" applyBorder="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0" fillId="41" borderId="24" applyNumberFormat="0" applyAlignment="0" applyProtection="0">
      <alignment vertical="center"/>
    </xf>
    <xf numFmtId="0" fontId="8" fillId="0" borderId="0">
      <alignment vertical="center"/>
    </xf>
    <xf numFmtId="0" fontId="100" fillId="41" borderId="24" applyNumberFormat="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8" fillId="0" borderId="0">
      <alignment vertical="center"/>
    </xf>
    <xf numFmtId="0" fontId="8" fillId="0" borderId="0">
      <alignment vertical="center"/>
    </xf>
    <xf numFmtId="0" fontId="8" fillId="0" borderId="0">
      <alignment vertical="center"/>
    </xf>
    <xf numFmtId="0" fontId="100" fillId="41" borderId="24" applyNumberFormat="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5" fillId="0" borderId="35" applyNumberFormat="0" applyFill="0" applyAlignment="0" applyProtection="0">
      <alignment vertical="center"/>
    </xf>
    <xf numFmtId="0" fontId="0" fillId="0" borderId="0">
      <alignment vertical="center"/>
    </xf>
    <xf numFmtId="0" fontId="0" fillId="0" borderId="0">
      <alignment vertical="center"/>
    </xf>
    <xf numFmtId="0" fontId="125"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5" fillId="0" borderId="35" applyNumberFormat="0" applyFill="0" applyAlignment="0" applyProtection="0">
      <alignment vertical="center"/>
    </xf>
    <xf numFmtId="0" fontId="0" fillId="0" borderId="0">
      <alignment vertical="center"/>
    </xf>
    <xf numFmtId="0" fontId="125" fillId="0" borderId="35" applyNumberFormat="0" applyFill="0" applyAlignment="0" applyProtection="0">
      <alignment vertical="center"/>
    </xf>
    <xf numFmtId="0" fontId="0" fillId="0" borderId="0">
      <alignment vertical="center"/>
    </xf>
    <xf numFmtId="0" fontId="0" fillId="0" borderId="0">
      <alignment vertical="center"/>
    </xf>
    <xf numFmtId="0" fontId="125" fillId="0" borderId="35" applyNumberFormat="0" applyFill="0" applyAlignment="0" applyProtection="0">
      <alignment vertical="center"/>
    </xf>
    <xf numFmtId="0" fontId="0" fillId="0" borderId="0">
      <alignment vertical="center"/>
    </xf>
    <xf numFmtId="0" fontId="0" fillId="0" borderId="0">
      <alignment vertical="center"/>
    </xf>
    <xf numFmtId="0" fontId="125" fillId="0" borderId="3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pplyAlignment="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0" fillId="0" borderId="0">
      <alignment vertical="center"/>
    </xf>
    <xf numFmtId="0" fontId="98" fillId="0" borderId="1">
      <alignment horizontal="left" vertical="center"/>
    </xf>
    <xf numFmtId="0" fontId="0" fillId="40" borderId="26" applyNumberFormat="0" applyFont="0" applyAlignment="0" applyProtection="0">
      <alignment vertical="center"/>
    </xf>
    <xf numFmtId="0" fontId="98" fillId="0" borderId="1">
      <alignment horizontal="left" vertical="center"/>
    </xf>
    <xf numFmtId="0" fontId="98" fillId="0" borderId="1">
      <alignment horizontal="left" vertical="center"/>
    </xf>
    <xf numFmtId="0" fontId="0" fillId="40" borderId="26" applyNumberFormat="0" applyFont="0" applyAlignment="0" applyProtection="0">
      <alignment vertical="center"/>
    </xf>
    <xf numFmtId="0" fontId="98" fillId="0" borderId="1">
      <alignment horizontal="left" vertical="center"/>
    </xf>
    <xf numFmtId="0" fontId="98" fillId="0" borderId="1">
      <alignment horizontal="left" vertical="center"/>
    </xf>
    <xf numFmtId="0" fontId="98" fillId="0" borderId="1">
      <alignment horizontal="left" vertical="center"/>
    </xf>
    <xf numFmtId="0" fontId="98"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127" fillId="41" borderId="29" applyNumberFormat="0" applyAlignment="0" applyProtection="0">
      <alignment vertical="center"/>
    </xf>
    <xf numFmtId="0" fontId="8" fillId="0" borderId="0">
      <alignment vertical="center"/>
    </xf>
    <xf numFmtId="1" fontId="88" fillId="0" borderId="20" applyFill="0" applyProtection="0">
      <alignment horizontal="center" vertical="center"/>
    </xf>
    <xf numFmtId="0" fontId="8" fillId="0" borderId="0">
      <alignment vertical="center"/>
    </xf>
    <xf numFmtId="0" fontId="127" fillId="41" borderId="29" applyNumberFormat="0" applyAlignment="0" applyProtection="0">
      <alignment vertical="center"/>
    </xf>
    <xf numFmtId="0" fontId="8" fillId="0" borderId="0">
      <alignment vertical="center"/>
    </xf>
    <xf numFmtId="0" fontId="8" fillId="0" borderId="0">
      <alignment vertical="center"/>
    </xf>
    <xf numFmtId="0" fontId="127" fillId="41" borderId="29" applyNumberFormat="0" applyAlignment="0" applyProtection="0">
      <alignment vertical="center"/>
    </xf>
    <xf numFmtId="0" fontId="8" fillId="0" borderId="0">
      <alignment vertical="center"/>
    </xf>
    <xf numFmtId="0" fontId="6" fillId="0" borderId="0">
      <alignment vertical="center"/>
    </xf>
    <xf numFmtId="0" fontId="127" fillId="41" borderId="29" applyNumberFormat="0" applyAlignment="0" applyProtection="0">
      <alignment vertical="center"/>
    </xf>
    <xf numFmtId="0" fontId="6" fillId="0" borderId="0">
      <alignment vertical="center"/>
    </xf>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85" fillId="38"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123" fillId="0" borderId="0" applyNumberFormat="0" applyFill="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123" fillId="0" borderId="0" applyNumberFormat="0" applyFill="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88" fillId="0" borderId="7" applyNumberFormat="0" applyFill="0" applyProtection="0">
      <alignment horizontal="lef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85" fillId="43" borderId="0" applyNumberFormat="0" applyBorder="0" applyAlignment="0" applyProtection="0">
      <alignment vertical="center"/>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132" fillId="0" borderId="0" applyNumberFormat="0" applyFill="0" applyBorder="0" applyAlignment="0" applyProtection="0">
      <alignment vertical="center"/>
    </xf>
    <xf numFmtId="0" fontId="81" fillId="0" borderId="32"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32"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132" fillId="0" borderId="0" applyNumberFormat="0" applyFill="0" applyBorder="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132" fillId="0" borderId="0" applyNumberFormat="0" applyFill="0" applyBorder="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4" fontId="0" fillId="0" borderId="0" applyFont="0" applyFill="0" applyBorder="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81" fillId="0" borderId="19" applyNumberFormat="0" applyFill="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7" fillId="41" borderId="29"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6" fillId="44" borderId="36" applyNumberFormat="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83" fillId="0" borderId="20" applyNumberFormat="0" applyFill="0" applyProtection="0">
      <alignment horizontal="lef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25" fillId="0" borderId="35" applyNumberFormat="0" applyFill="0" applyAlignment="0" applyProtection="0">
      <alignment vertical="center"/>
    </xf>
    <xf numFmtId="0" fontId="104" fillId="0" borderId="0">
      <alignment vertical="center"/>
    </xf>
    <xf numFmtId="0" fontId="106" fillId="51" borderId="29" applyNumberFormat="0" applyAlignment="0" applyProtection="0">
      <alignment vertical="center"/>
    </xf>
    <xf numFmtId="193"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9" fillId="65" borderId="0" applyNumberFormat="0" applyBorder="0" applyAlignment="0" applyProtection="0">
      <alignment vertical="center"/>
    </xf>
    <xf numFmtId="0" fontId="109" fillId="65" borderId="0" applyNumberFormat="0" applyBorder="0" applyAlignment="0" applyProtection="0">
      <alignment vertical="center"/>
    </xf>
    <xf numFmtId="0" fontId="109" fillId="60" borderId="0" applyNumberFormat="0" applyBorder="0" applyAlignment="0" applyProtection="0">
      <alignment vertical="center"/>
    </xf>
    <xf numFmtId="0" fontId="109" fillId="66" borderId="0" applyNumberFormat="0" applyBorder="0" applyAlignment="0" applyProtection="0">
      <alignment vertical="center"/>
    </xf>
    <xf numFmtId="0" fontId="109" fillId="66" borderId="0" applyNumberFormat="0" applyBorder="0" applyAlignment="0" applyProtection="0">
      <alignment vertical="center"/>
    </xf>
    <xf numFmtId="0" fontId="80" fillId="54" borderId="0" applyNumberFormat="0" applyBorder="0" applyAlignment="0" applyProtection="0">
      <alignment vertical="center"/>
    </xf>
    <xf numFmtId="0" fontId="80" fillId="54" borderId="0" applyNumberFormat="0" applyBorder="0" applyAlignment="0" applyProtection="0">
      <alignment vertical="center"/>
    </xf>
    <xf numFmtId="0" fontId="80" fillId="54" borderId="0" applyNumberFormat="0" applyBorder="0" applyAlignment="0" applyProtection="0">
      <alignment vertical="center"/>
    </xf>
    <xf numFmtId="0" fontId="80" fillId="67" borderId="0" applyNumberFormat="0" applyBorder="0" applyAlignment="0" applyProtection="0">
      <alignment vertical="center"/>
    </xf>
    <xf numFmtId="0" fontId="80" fillId="67" borderId="0" applyNumberFormat="0" applyBorder="0" applyAlignment="0" applyProtection="0">
      <alignment vertical="center"/>
    </xf>
    <xf numFmtId="0" fontId="80" fillId="49" borderId="0" applyNumberFormat="0" applyBorder="0" applyAlignment="0" applyProtection="0">
      <alignment vertical="center"/>
    </xf>
    <xf numFmtId="0" fontId="80" fillId="49" borderId="0" applyNumberFormat="0" applyBorder="0" applyAlignment="0" applyProtection="0">
      <alignment vertical="center"/>
    </xf>
    <xf numFmtId="0" fontId="80" fillId="36" borderId="0" applyNumberFormat="0" applyBorder="0" applyAlignment="0" applyProtection="0">
      <alignment vertical="center"/>
    </xf>
    <xf numFmtId="0" fontId="80" fillId="57" borderId="0" applyNumberFormat="0" applyBorder="0" applyAlignment="0" applyProtection="0">
      <alignment vertical="center"/>
    </xf>
    <xf numFmtId="0" fontId="80" fillId="57" borderId="0" applyNumberFormat="0" applyBorder="0" applyAlignment="0" applyProtection="0">
      <alignment vertical="center"/>
    </xf>
    <xf numFmtId="0" fontId="80" fillId="57" borderId="0" applyNumberFormat="0" applyBorder="0" applyAlignment="0" applyProtection="0">
      <alignment vertical="center"/>
    </xf>
    <xf numFmtId="0" fontId="80" fillId="57"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55" borderId="0" applyNumberFormat="0" applyBorder="0" applyAlignment="0" applyProtection="0">
      <alignment vertical="center"/>
    </xf>
    <xf numFmtId="0" fontId="80" fillId="55" borderId="0" applyNumberFormat="0" applyBorder="0" applyAlignment="0" applyProtection="0">
      <alignment vertical="center"/>
    </xf>
    <xf numFmtId="0" fontId="80" fillId="39"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37" borderId="0" applyNumberFormat="0" applyBorder="0" applyAlignment="0" applyProtection="0">
      <alignment vertical="center"/>
    </xf>
    <xf numFmtId="0" fontId="80" fillId="69" borderId="0" applyNumberFormat="0" applyBorder="0" applyAlignment="0" applyProtection="0">
      <alignment vertical="center"/>
    </xf>
    <xf numFmtId="0" fontId="80" fillId="69" borderId="0" applyNumberFormat="0" applyBorder="0" applyAlignment="0" applyProtection="0">
      <alignment vertical="center"/>
    </xf>
    <xf numFmtId="176" fontId="88" fillId="0" borderId="20" applyFill="0" applyProtection="0">
      <alignment horizontal="right" vertical="center"/>
    </xf>
    <xf numFmtId="176" fontId="88" fillId="0" borderId="20" applyFill="0" applyProtection="0">
      <alignment horizontal="right" vertical="center"/>
    </xf>
    <xf numFmtId="176" fontId="88" fillId="0" borderId="20" applyFill="0" applyProtection="0">
      <alignment horizontal="right" vertical="center"/>
    </xf>
    <xf numFmtId="176" fontId="88" fillId="0" borderId="20" applyFill="0" applyProtection="0">
      <alignment horizontal="right" vertical="center"/>
    </xf>
    <xf numFmtId="176" fontId="88" fillId="0" borderId="20" applyFill="0" applyProtection="0">
      <alignment horizontal="right" vertical="center"/>
    </xf>
    <xf numFmtId="176" fontId="88" fillId="0" borderId="20" applyFill="0" applyProtection="0">
      <alignment horizontal="right" vertical="center"/>
    </xf>
    <xf numFmtId="176" fontId="88" fillId="0" borderId="20" applyFill="0" applyProtection="0">
      <alignment horizontal="righ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0" fillId="41" borderId="24"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0" fontId="106" fillId="51" borderId="29" applyNumberFormat="0" applyAlignment="0" applyProtection="0">
      <alignment vertical="center"/>
    </xf>
    <xf numFmtId="1" fontId="88" fillId="0" borderId="20" applyFill="0" applyProtection="0">
      <alignment horizontal="center" vertical="center"/>
    </xf>
    <xf numFmtId="1" fontId="88" fillId="0" borderId="20" applyFill="0" applyProtection="0">
      <alignment horizontal="center" vertical="center"/>
    </xf>
    <xf numFmtId="1" fontId="88" fillId="0" borderId="20" applyFill="0" applyProtection="0">
      <alignment horizontal="center" vertical="center"/>
    </xf>
    <xf numFmtId="1" fontId="88" fillId="0" borderId="20" applyFill="0" applyProtection="0">
      <alignment horizontal="center" vertical="center"/>
    </xf>
    <xf numFmtId="1" fontId="88" fillId="0" borderId="20" applyFill="0" applyProtection="0">
      <alignment horizontal="center" vertical="center"/>
    </xf>
    <xf numFmtId="0" fontId="133" fillId="0" borderId="0">
      <alignment vertical="center"/>
    </xf>
    <xf numFmtId="0" fontId="95"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0" fillId="40" borderId="26" applyNumberFormat="0" applyFont="0" applyAlignment="0" applyProtection="0">
      <alignment vertical="center"/>
    </xf>
    <xf numFmtId="0" fontId="134" fillId="0" borderId="0">
      <alignment vertical="top"/>
      <protection locked="0"/>
    </xf>
  </cellStyleXfs>
  <cellXfs count="527">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xf>
    <xf numFmtId="0" fontId="1" fillId="0" borderId="1" xfId="0" applyFont="1" applyFill="1" applyBorder="1" applyAlignment="1">
      <alignment vertical="center" wrapText="1"/>
    </xf>
    <xf numFmtId="0" fontId="1" fillId="2" borderId="1" xfId="0" applyFont="1" applyFill="1" applyBorder="1" applyAlignment="1">
      <alignment vertical="center" wrapText="1"/>
    </xf>
    <xf numFmtId="0" fontId="1" fillId="0" borderId="1" xfId="0" applyFont="1" applyFill="1" applyBorder="1" applyAlignment="1">
      <alignment vertical="center"/>
    </xf>
    <xf numFmtId="0" fontId="6" fillId="0" borderId="0" xfId="224" applyFont="1" applyFill="1" applyBorder="1" applyAlignment="1">
      <alignment vertical="center"/>
    </xf>
    <xf numFmtId="0" fontId="7" fillId="0" borderId="0" xfId="224" applyFont="1" applyFill="1" applyBorder="1" applyAlignment="1">
      <alignment vertical="center"/>
    </xf>
    <xf numFmtId="0" fontId="8" fillId="0" borderId="0" xfId="0" applyFont="1" applyFill="1" applyBorder="1" applyAlignment="1">
      <alignment vertical="center"/>
    </xf>
    <xf numFmtId="0" fontId="9" fillId="0" borderId="0" xfId="224" applyNumberFormat="1" applyFont="1" applyFill="1" applyBorder="1" applyAlignment="1" applyProtection="1">
      <alignment horizontal="center" vertical="center"/>
    </xf>
    <xf numFmtId="0" fontId="0" fillId="0" borderId="0" xfId="224" applyNumberFormat="1" applyFont="1" applyFill="1" applyBorder="1" applyAlignment="1" applyProtection="1">
      <alignment horizontal="left" vertical="center"/>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11" fillId="0" borderId="1" xfId="897" applyFont="1" applyFill="1" applyBorder="1" applyAlignment="1">
      <alignment vertical="center" wrapText="1"/>
    </xf>
    <xf numFmtId="0" fontId="11" fillId="0" borderId="1" xfId="897" applyFont="1" applyFill="1" applyBorder="1" applyAlignment="1">
      <alignment horizontal="left" vertical="center" wrapText="1" indent="1"/>
    </xf>
    <xf numFmtId="0" fontId="12" fillId="0" borderId="1" xfId="224"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3" fillId="0" borderId="0" xfId="0" applyFont="1" applyFill="1" applyAlignment="1">
      <alignment horizontal="center" vertical="center"/>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4" fontId="12" fillId="0" borderId="1" xfId="0" applyNumberFormat="1" applyFont="1" applyFill="1" applyBorder="1" applyAlignment="1">
      <alignment vertical="center" wrapText="1"/>
    </xf>
    <xf numFmtId="0" fontId="11" fillId="0" borderId="0" xfId="0" applyFont="1" applyFill="1" applyBorder="1" applyAlignment="1">
      <alignment vertical="center"/>
    </xf>
    <xf numFmtId="0" fontId="23" fillId="0" borderId="0" xfId="0" applyFont="1" applyFill="1" applyBorder="1" applyAlignment="1">
      <alignment vertical="center"/>
    </xf>
    <xf numFmtId="0" fontId="24"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745" applyNumberFormat="1" applyFont="1" applyFill="1" applyAlignment="1" applyProtection="1">
      <alignment horizontal="center" vertical="center" wrapText="1"/>
    </xf>
    <xf numFmtId="0" fontId="24" fillId="0" borderId="1" xfId="0" applyFont="1" applyFill="1" applyBorder="1" applyAlignment="1">
      <alignment vertical="center" wrapText="1"/>
    </xf>
    <xf numFmtId="195" fontId="24" fillId="0" borderId="1" xfId="0" applyNumberFormat="1" applyFont="1" applyFill="1" applyBorder="1" applyAlignment="1">
      <alignment vertical="center" wrapText="1"/>
    </xf>
    <xf numFmtId="0" fontId="12" fillId="0" borderId="1" xfId="0" applyFont="1" applyFill="1" applyBorder="1" applyAlignment="1">
      <alignment horizontal="center" vertical="center" wrapText="1"/>
    </xf>
    <xf numFmtId="0" fontId="8" fillId="0" borderId="0" xfId="782" applyAlignment="1"/>
    <xf numFmtId="0" fontId="8" fillId="0" borderId="0" xfId="782" applyFill="1" applyAlignment="1"/>
    <xf numFmtId="0" fontId="8" fillId="0" borderId="0" xfId="745" applyAlignment="1"/>
    <xf numFmtId="0" fontId="8" fillId="0" borderId="0" xfId="745"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Alignment="1" applyProtection="1">
      <alignment horizontal="left" vertical="center"/>
    </xf>
    <xf numFmtId="196" fontId="25" fillId="0" borderId="0" xfId="800" applyNumberFormat="1" applyFont="1" applyAlignment="1">
      <alignment horizontal="right" vertical="center"/>
    </xf>
    <xf numFmtId="0" fontId="25" fillId="0" borderId="0" xfId="800" applyFont="1" applyAlignment="1">
      <alignment horizontal="right" vertical="center"/>
    </xf>
    <xf numFmtId="197" fontId="25" fillId="0" borderId="0" xfId="800" applyNumberFormat="1" applyFont="1" applyFill="1" applyBorder="1" applyAlignment="1" applyProtection="1">
      <alignment horizontal="right" vertical="center"/>
    </xf>
    <xf numFmtId="2" fontId="24" fillId="0" borderId="1" xfId="799" applyNumberFormat="1" applyFont="1" applyFill="1" applyBorder="1" applyAlignment="1" applyProtection="1">
      <alignment horizontal="center" vertical="center" wrapText="1"/>
    </xf>
    <xf numFmtId="198" fontId="24" fillId="0" borderId="1" xfId="1012" applyNumberFormat="1" applyFont="1" applyBorder="1" applyAlignment="1">
      <alignment horizontal="center" vertical="center" wrapText="1"/>
    </xf>
    <xf numFmtId="0" fontId="8" fillId="0" borderId="0" xfId="545" applyAlignment="1">
      <alignment horizontal="center" vertical="center"/>
    </xf>
    <xf numFmtId="49" fontId="12" fillId="0" borderId="1" xfId="801" applyNumberFormat="1" applyFont="1" applyFill="1" applyBorder="1" applyAlignment="1" applyProtection="1">
      <alignment horizontal="left" vertical="center"/>
    </xf>
    <xf numFmtId="199" fontId="12" fillId="0" borderId="1" xfId="1" applyNumberFormat="1" applyFont="1" applyFill="1" applyBorder="1" applyAlignment="1">
      <alignment horizontal="right" vertical="center" wrapText="1"/>
    </xf>
    <xf numFmtId="200" fontId="12" fillId="0" borderId="1" xfId="800" applyNumberFormat="1" applyFont="1" applyFill="1" applyBorder="1" applyAlignment="1" applyProtection="1">
      <alignment horizontal="right" vertical="center" wrapText="1"/>
    </xf>
    <xf numFmtId="0" fontId="26" fillId="0" borderId="0" xfId="1011" applyFont="1" applyAlignment="1">
      <alignment horizontal="center" vertical="center"/>
    </xf>
    <xf numFmtId="49" fontId="12" fillId="0" borderId="1" xfId="801" applyNumberFormat="1" applyFont="1" applyFill="1" applyBorder="1" applyAlignment="1" applyProtection="1">
      <alignment horizontal="left" vertical="center" wrapText="1"/>
    </xf>
    <xf numFmtId="195" fontId="27" fillId="0" borderId="1" xfId="0" applyNumberFormat="1" applyFont="1" applyFill="1" applyBorder="1" applyAlignment="1" applyProtection="1">
      <alignment horizontal="right" vertical="center" shrinkToFit="1"/>
    </xf>
    <xf numFmtId="195" fontId="28" fillId="0" borderId="1" xfId="1" applyNumberFormat="1" applyFont="1" applyFill="1" applyBorder="1" applyAlignment="1">
      <alignment horizontal="right" vertical="center" wrapText="1"/>
    </xf>
    <xf numFmtId="49" fontId="24" fillId="0" borderId="1" xfId="761" applyNumberFormat="1" applyFont="1" applyFill="1" applyBorder="1" applyAlignment="1" applyProtection="1">
      <alignment horizontal="center" vertical="center"/>
    </xf>
    <xf numFmtId="195" fontId="3" fillId="0" borderId="1" xfId="1" applyNumberFormat="1" applyFont="1" applyFill="1" applyBorder="1" applyAlignment="1">
      <alignment horizontal="right" vertical="center" wrapText="1"/>
    </xf>
    <xf numFmtId="200" fontId="24" fillId="0" borderId="1" xfId="800" applyNumberFormat="1" applyFont="1" applyFill="1" applyBorder="1" applyAlignment="1" applyProtection="1">
      <alignment horizontal="right" vertical="center" wrapText="1"/>
    </xf>
    <xf numFmtId="49" fontId="12" fillId="0" borderId="1" xfId="761" applyNumberFormat="1" applyFont="1" applyFill="1" applyBorder="1" applyAlignment="1" applyProtection="1">
      <alignment horizontal="left" vertical="center" wrapText="1"/>
    </xf>
    <xf numFmtId="49" fontId="12" fillId="0" borderId="1" xfId="761" applyNumberFormat="1" applyFont="1" applyFill="1" applyBorder="1" applyAlignment="1" applyProtection="1">
      <alignment horizontal="left" vertical="center"/>
    </xf>
    <xf numFmtId="0" fontId="8" fillId="0" borderId="0" xfId="545" applyFill="1" applyAlignment="1"/>
    <xf numFmtId="0" fontId="8" fillId="0" borderId="0" xfId="545" applyAlignment="1"/>
    <xf numFmtId="0" fontId="2" fillId="0" borderId="0" xfId="545" applyNumberFormat="1" applyFont="1" applyFill="1" applyAlignment="1" applyProtection="1">
      <alignment horizontal="center" vertical="center" wrapText="1"/>
    </xf>
    <xf numFmtId="0" fontId="12" fillId="0" borderId="0" xfId="545" applyFont="1" applyFill="1" applyAlignment="1" applyProtection="1">
      <alignment horizontal="left" vertical="center"/>
    </xf>
    <xf numFmtId="196" fontId="12" fillId="0" borderId="0" xfId="545" applyNumberFormat="1" applyFont="1" applyFill="1" applyAlignment="1" applyProtection="1">
      <alignment horizontal="right"/>
    </xf>
    <xf numFmtId="0" fontId="29" fillId="0" borderId="0" xfId="545" applyFont="1" applyFill="1" applyAlignment="1">
      <alignment vertical="center"/>
    </xf>
    <xf numFmtId="0" fontId="12" fillId="0" borderId="0" xfId="545" applyFont="1" applyFill="1" applyAlignment="1">
      <alignment horizontal="right" vertical="center"/>
    </xf>
    <xf numFmtId="0" fontId="24" fillId="0" borderId="1" xfId="545" applyNumberFormat="1" applyFont="1" applyFill="1" applyBorder="1" applyAlignment="1" applyProtection="1">
      <alignment horizontal="center" vertical="center"/>
    </xf>
    <xf numFmtId="49" fontId="12" fillId="0" borderId="1" xfId="783" applyNumberFormat="1" applyFont="1" applyFill="1" applyBorder="1" applyAlignment="1" applyProtection="1">
      <alignment vertical="center"/>
    </xf>
    <xf numFmtId="200" fontId="12" fillId="0" borderId="1" xfId="3" applyNumberFormat="1" applyFont="1" applyFill="1" applyBorder="1" applyAlignment="1">
      <alignment horizontal="right" vertical="center" wrapText="1"/>
    </xf>
    <xf numFmtId="195" fontId="28" fillId="0" borderId="1" xfId="721" applyNumberFormat="1" applyFont="1" applyBorder="1" applyAlignment="1">
      <alignment horizontal="right" vertical="center" wrapText="1"/>
    </xf>
    <xf numFmtId="195" fontId="3" fillId="0" borderId="1" xfId="953" applyNumberFormat="1" applyFont="1" applyFill="1" applyBorder="1" applyAlignment="1">
      <alignment horizontal="right" vertical="center" wrapText="1"/>
    </xf>
    <xf numFmtId="200" fontId="24" fillId="0" borderId="1" xfId="3" applyNumberFormat="1" applyFont="1" applyFill="1" applyBorder="1" applyAlignment="1">
      <alignment horizontal="right" vertical="center" wrapText="1"/>
    </xf>
    <xf numFmtId="49" fontId="12" fillId="0" borderId="1" xfId="761" applyNumberFormat="1" applyFont="1" applyFill="1" applyBorder="1" applyAlignment="1" applyProtection="1">
      <alignment vertical="center"/>
    </xf>
    <xf numFmtId="199" fontId="12" fillId="0" borderId="1" xfId="953" applyNumberFormat="1" applyFont="1" applyBorder="1" applyAlignment="1">
      <alignment horizontal="right" vertical="center" wrapText="1"/>
    </xf>
    <xf numFmtId="199" fontId="12" fillId="0" borderId="1" xfId="721" applyNumberFormat="1" applyFont="1" applyBorder="1" applyAlignment="1">
      <alignment horizontal="right" vertical="center" wrapText="1"/>
    </xf>
    <xf numFmtId="0" fontId="30" fillId="0" borderId="0" xfId="782" applyNumberFormat="1" applyFont="1" applyFill="1" applyAlignment="1" applyProtection="1">
      <alignment horizontal="center" vertical="center" wrapText="1"/>
    </xf>
    <xf numFmtId="0" fontId="11" fillId="0" borderId="0" xfId="559" applyFont="1" applyAlignment="1" applyProtection="1">
      <alignment horizontal="left" vertical="center"/>
    </xf>
    <xf numFmtId="0" fontId="25" fillId="0" borderId="0" xfId="559" applyFont="1" applyAlignment="1"/>
    <xf numFmtId="201" fontId="25" fillId="0" borderId="0" xfId="559" applyNumberFormat="1" applyFont="1" applyAlignment="1"/>
    <xf numFmtId="197" fontId="28" fillId="0" borderId="0" xfId="559" applyNumberFormat="1" applyFont="1" applyFill="1" applyBorder="1" applyAlignment="1" applyProtection="1">
      <alignment horizontal="right" vertical="center"/>
    </xf>
    <xf numFmtId="0" fontId="8" fillId="0" borderId="0" xfId="782" applyAlignment="1">
      <alignment horizontal="center" vertical="center"/>
    </xf>
    <xf numFmtId="199" fontId="8" fillId="0" borderId="0" xfId="782" applyNumberFormat="1" applyAlignment="1"/>
    <xf numFmtId="0" fontId="8" fillId="0" borderId="0" xfId="782" applyAlignment="1">
      <alignment vertical="center"/>
    </xf>
    <xf numFmtId="0" fontId="12" fillId="0" borderId="0" xfId="782" applyFont="1" applyFill="1" applyAlignment="1" applyProtection="1">
      <alignment horizontal="left" vertical="center"/>
    </xf>
    <xf numFmtId="4" fontId="12" fillId="0" borderId="0" xfId="782" applyNumberFormat="1" applyFont="1" applyFill="1" applyAlignment="1" applyProtection="1">
      <alignment horizontal="right" vertical="center"/>
    </xf>
    <xf numFmtId="201" fontId="29" fillId="0" borderId="0" xfId="782" applyNumberFormat="1" applyFont="1" applyFill="1" applyAlignment="1">
      <alignment vertical="center"/>
    </xf>
    <xf numFmtId="0" fontId="12" fillId="0" borderId="0" xfId="782" applyFont="1" applyFill="1" applyAlignment="1">
      <alignment horizontal="right" vertical="center"/>
    </xf>
    <xf numFmtId="0" fontId="24" fillId="0" borderId="1" xfId="780" applyNumberFormat="1" applyFont="1" applyFill="1" applyBorder="1" applyAlignment="1" applyProtection="1">
      <alignment horizontal="center" vertical="center"/>
    </xf>
    <xf numFmtId="0" fontId="26" fillId="0" borderId="0" xfId="1011" applyFont="1">
      <alignment vertical="center"/>
    </xf>
    <xf numFmtId="0" fontId="8" fillId="0" borderId="0" xfId="1012">
      <alignment vertical="center"/>
    </xf>
    <xf numFmtId="0" fontId="7" fillId="0" borderId="0" xfId="1012" applyFont="1" applyAlignment="1">
      <alignment horizontal="center" vertical="center" wrapText="1"/>
    </xf>
    <xf numFmtId="0" fontId="8" fillId="0" borderId="0" xfId="1012" applyFill="1">
      <alignment vertical="center"/>
    </xf>
    <xf numFmtId="0" fontId="1" fillId="0" borderId="0" xfId="0" applyFont="1" applyFill="1" applyAlignment="1">
      <alignment vertical="center"/>
    </xf>
    <xf numFmtId="0" fontId="31"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24" fillId="0" borderId="1" xfId="1016" applyFont="1" applyBorder="1" applyAlignment="1">
      <alignment horizontal="center" vertical="center"/>
    </xf>
    <xf numFmtId="49" fontId="24" fillId="0" borderId="1" xfId="0" applyNumberFormat="1" applyFont="1" applyFill="1" applyBorder="1" applyAlignment="1" applyProtection="1">
      <alignment vertical="center" wrapText="1"/>
    </xf>
    <xf numFmtId="199" fontId="12" fillId="0" borderId="1" xfId="1" applyNumberFormat="1" applyFont="1" applyBorder="1" applyAlignment="1">
      <alignment horizontal="right" vertical="center" wrapText="1"/>
    </xf>
    <xf numFmtId="0" fontId="12" fillId="0" borderId="1" xfId="511"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2" fillId="0" borderId="1" xfId="1012" applyFont="1" applyFill="1" applyBorder="1">
      <alignment vertical="center"/>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8" fontId="12" fillId="0" borderId="0" xfId="1014" applyNumberFormat="1" applyFont="1" applyFill="1" applyBorder="1" applyAlignment="1">
      <alignment horizontal="right" vertical="center"/>
    </xf>
    <xf numFmtId="0" fontId="24" fillId="0" borderId="1" xfId="1014" applyFont="1" applyFill="1" applyBorder="1" applyAlignment="1">
      <alignment horizontal="center" vertical="center"/>
    </xf>
    <xf numFmtId="198" fontId="24" fillId="0" borderId="1" xfId="1012" applyNumberFormat="1" applyFont="1" applyFill="1" applyBorder="1" applyAlignment="1">
      <alignment horizontal="center" vertical="center" wrapText="1"/>
    </xf>
    <xf numFmtId="0" fontId="0" fillId="0" borderId="0" xfId="0" applyFont="1" applyAlignment="1"/>
    <xf numFmtId="199" fontId="24" fillId="0" borderId="1" xfId="1012" applyNumberFormat="1" applyFont="1" applyFill="1" applyBorder="1" applyAlignment="1">
      <alignment horizontal="right" vertical="center" wrapText="1"/>
    </xf>
    <xf numFmtId="200" fontId="12" fillId="0" borderId="1" xfId="1012" applyNumberFormat="1" applyFont="1" applyFill="1" applyBorder="1" applyAlignment="1">
      <alignment horizontal="right" vertical="center" wrapText="1"/>
    </xf>
    <xf numFmtId="199" fontId="12" fillId="0" borderId="1" xfId="1012" applyNumberFormat="1" applyFont="1" applyFill="1" applyBorder="1" applyAlignment="1">
      <alignment horizontal="right" vertical="center" wrapText="1"/>
    </xf>
    <xf numFmtId="49" fontId="12" fillId="0" borderId="1" xfId="0" applyNumberFormat="1" applyFont="1" applyFill="1" applyBorder="1" applyAlignment="1" applyProtection="1">
      <alignment vertical="center" wrapText="1"/>
    </xf>
    <xf numFmtId="0" fontId="24" fillId="0" borderId="1" xfId="1012" applyFont="1" applyFill="1" applyBorder="1" applyAlignment="1">
      <alignment horizontal="distributed" vertical="center" wrapText="1"/>
    </xf>
    <xf numFmtId="200" fontId="24" fillId="0" borderId="1" xfId="1012" applyNumberFormat="1" applyFont="1" applyFill="1" applyBorder="1" applyAlignment="1">
      <alignment horizontal="right" vertical="center" wrapText="1"/>
    </xf>
    <xf numFmtId="0" fontId="24" fillId="0" borderId="1" xfId="511" applyNumberFormat="1" applyFont="1" applyFill="1" applyBorder="1" applyAlignment="1">
      <alignment horizontal="left" vertical="center" wrapText="1"/>
    </xf>
    <xf numFmtId="0" fontId="12" fillId="0" borderId="1" xfId="511" applyNumberFormat="1" applyFont="1" applyFill="1" applyBorder="1" applyAlignment="1">
      <alignment horizontal="left" vertical="center" wrapText="1" indent="1"/>
    </xf>
    <xf numFmtId="199" fontId="11" fillId="0" borderId="1" xfId="0" applyNumberFormat="1" applyFont="1" applyFill="1" applyBorder="1" applyAlignment="1">
      <alignment horizontal="right" vertical="center" wrapText="1"/>
    </xf>
    <xf numFmtId="0" fontId="24" fillId="0" borderId="1" xfId="1012" applyFont="1" applyFill="1" applyBorder="1" applyAlignment="1">
      <alignment horizontal="left" vertical="center" wrapText="1"/>
    </xf>
    <xf numFmtId="199" fontId="10" fillId="0" borderId="1" xfId="0" applyNumberFormat="1" applyFont="1" applyFill="1" applyBorder="1" applyAlignment="1">
      <alignment horizontal="right" vertical="center" wrapText="1"/>
    </xf>
    <xf numFmtId="41" fontId="0" fillId="0" borderId="0" xfId="0" applyNumberFormat="1" applyAlignment="1"/>
    <xf numFmtId="199" fontId="0" fillId="0" borderId="0" xfId="0" applyNumberFormat="1" applyAlignment="1"/>
    <xf numFmtId="0" fontId="8" fillId="0" borderId="0" xfId="511" applyAlignment="1"/>
    <xf numFmtId="0" fontId="33" fillId="2" borderId="0" xfId="511" applyFont="1" applyFill="1" applyAlignment="1"/>
    <xf numFmtId="0" fontId="9" fillId="0" borderId="0" xfId="833" applyFont="1" applyAlignment="1">
      <alignment horizontal="center" vertical="center" shrinkToFit="1"/>
    </xf>
    <xf numFmtId="0" fontId="34" fillId="2" borderId="0" xfId="833" applyFont="1" applyFill="1" applyAlignment="1">
      <alignment horizontal="center" vertical="center" shrinkToFit="1"/>
    </xf>
    <xf numFmtId="0" fontId="11" fillId="0" borderId="0" xfId="833" applyFont="1" applyAlignment="1">
      <alignment horizontal="left" vertical="center" wrapText="1"/>
    </xf>
    <xf numFmtId="0" fontId="35" fillId="0" borderId="0" xfId="833" applyFont="1" applyFill="1" applyAlignment="1">
      <alignment horizontal="left" vertical="center" wrapText="1"/>
    </xf>
    <xf numFmtId="0" fontId="12" fillId="0" borderId="0" xfId="511" applyFont="1" applyAlignment="1">
      <alignment horizontal="right" vertical="center"/>
    </xf>
    <xf numFmtId="0" fontId="24" fillId="0" borderId="1" xfId="511" applyFont="1" applyFill="1" applyBorder="1" applyAlignment="1">
      <alignment horizontal="center" vertical="center" wrapText="1"/>
    </xf>
    <xf numFmtId="199" fontId="24" fillId="0" borderId="1" xfId="1" applyNumberFormat="1" applyFont="1" applyFill="1" applyBorder="1" applyAlignment="1">
      <alignment horizontal="right" vertical="center" wrapText="1"/>
    </xf>
    <xf numFmtId="199" fontId="36" fillId="0" borderId="1" xfId="1" applyNumberFormat="1" applyFont="1" applyFill="1" applyBorder="1" applyAlignment="1">
      <alignment horizontal="right" vertical="center" wrapText="1"/>
    </xf>
    <xf numFmtId="0" fontId="28" fillId="0" borderId="1" xfId="0" applyFont="1" applyFill="1" applyBorder="1" applyAlignment="1" applyProtection="1">
      <alignment horizontal="right" vertical="center"/>
      <protection locked="0"/>
    </xf>
    <xf numFmtId="0" fontId="28" fillId="2" borderId="1" xfId="0" applyFont="1" applyFill="1" applyBorder="1" applyAlignment="1" applyProtection="1">
      <alignment horizontal="right" vertical="center"/>
      <protection locked="0"/>
    </xf>
    <xf numFmtId="0" fontId="28" fillId="0" borderId="1" xfId="0" applyNumberFormat="1" applyFont="1" applyFill="1" applyBorder="1" applyAlignment="1" applyProtection="1">
      <alignment horizontal="right" vertical="center"/>
    </xf>
    <xf numFmtId="3" fontId="28" fillId="2" borderId="1" xfId="0" applyNumberFormat="1" applyFont="1" applyFill="1" applyBorder="1" applyAlignment="1" applyProtection="1">
      <alignment horizontal="right" vertical="center" wrapText="1"/>
      <protection locked="0"/>
    </xf>
    <xf numFmtId="3" fontId="28" fillId="0" borderId="1" xfId="0" applyNumberFormat="1" applyFont="1" applyFill="1" applyBorder="1" applyAlignment="1" applyProtection="1">
      <alignment horizontal="right" vertical="center" wrapText="1"/>
      <protection locked="0"/>
    </xf>
    <xf numFmtId="4" fontId="37" fillId="0" borderId="1" xfId="1333" applyNumberFormat="1" applyFont="1" applyFill="1" applyBorder="1" applyAlignment="1" applyProtection="1">
      <alignment horizontal="right" vertical="center"/>
    </xf>
    <xf numFmtId="4" fontId="38" fillId="0" borderId="1" xfId="1333" applyNumberFormat="1" applyFont="1" applyFill="1" applyBorder="1" applyAlignment="1" applyProtection="1">
      <alignment horizontal="right" vertical="center"/>
    </xf>
    <xf numFmtId="199" fontId="24" fillId="0" borderId="1" xfId="833" applyNumberFormat="1" applyFont="1" applyFill="1" applyBorder="1" applyAlignment="1">
      <alignment horizontal="right" vertical="center" wrapText="1"/>
    </xf>
    <xf numFmtId="199" fontId="12" fillId="0" borderId="1" xfId="833" applyNumberFormat="1" applyFont="1" applyFill="1" applyBorder="1" applyAlignment="1">
      <alignment horizontal="right" vertical="center" wrapText="1"/>
    </xf>
    <xf numFmtId="199" fontId="12" fillId="2" borderId="1" xfId="833" applyNumberFormat="1" applyFont="1" applyFill="1" applyBorder="1" applyAlignment="1">
      <alignment horizontal="right" vertical="center" wrapText="1"/>
    </xf>
    <xf numFmtId="199" fontId="12" fillId="2" borderId="1" xfId="1012" applyNumberFormat="1" applyFont="1" applyFill="1" applyBorder="1" applyAlignment="1">
      <alignment horizontal="right" vertical="center" wrapText="1"/>
    </xf>
    <xf numFmtId="199" fontId="12" fillId="0" borderId="1" xfId="1213" applyNumberFormat="1" applyFont="1" applyFill="1" applyBorder="1" applyAlignment="1">
      <alignment horizontal="right" vertical="center" wrapText="1"/>
    </xf>
    <xf numFmtId="199" fontId="24" fillId="0" borderId="1" xfId="1213"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4" fillId="0" borderId="1" xfId="0" applyNumberFormat="1" applyFont="1" applyFill="1" applyBorder="1" applyAlignment="1" applyProtection="1">
      <alignment horizontal="left" vertical="center" wrapText="1"/>
    </xf>
    <xf numFmtId="199" fontId="24" fillId="0" borderId="1" xfId="0" applyNumberFormat="1" applyFont="1" applyFill="1" applyBorder="1" applyAlignment="1">
      <alignment horizontal="right" vertical="center" wrapText="1"/>
    </xf>
    <xf numFmtId="199" fontId="24" fillId="2" borderId="1" xfId="1" applyNumberFormat="1" applyFont="1" applyFill="1" applyBorder="1" applyAlignment="1">
      <alignment horizontal="right" vertical="center" wrapText="1"/>
    </xf>
    <xf numFmtId="41" fontId="8" fillId="0" borderId="0" xfId="511" applyNumberFormat="1" applyAlignment="1"/>
    <xf numFmtId="199" fontId="8" fillId="0" borderId="0" xfId="511" applyNumberFormat="1" applyAlignment="1"/>
    <xf numFmtId="0" fontId="12" fillId="0" borderId="0" xfId="511" applyFont="1" applyAlignment="1"/>
    <xf numFmtId="0" fontId="8" fillId="0" borderId="0" xfId="511" applyFill="1" applyAlignment="1"/>
    <xf numFmtId="0" fontId="9" fillId="3" borderId="0" xfId="833" applyFont="1" applyFill="1" applyAlignment="1">
      <alignment horizontal="center" vertical="center" shrinkToFit="1"/>
    </xf>
    <xf numFmtId="0" fontId="39" fillId="3" borderId="0" xfId="833" applyFont="1" applyFill="1" applyAlignment="1">
      <alignment vertical="center" shrinkToFit="1"/>
    </xf>
    <xf numFmtId="0" fontId="11" fillId="3" borderId="0" xfId="833" applyFont="1" applyFill="1" applyAlignment="1">
      <alignment horizontal="left" vertical="center" wrapText="1"/>
    </xf>
    <xf numFmtId="0" fontId="12" fillId="3" borderId="0" xfId="511" applyFont="1" applyFill="1" applyAlignment="1">
      <alignment horizontal="right" vertical="center"/>
    </xf>
    <xf numFmtId="198" fontId="8" fillId="3" borderId="0" xfId="1014" applyNumberFormat="1" applyFont="1" applyFill="1" applyBorder="1" applyAlignment="1">
      <alignment vertical="center"/>
    </xf>
    <xf numFmtId="0" fontId="24" fillId="0" borderId="1" xfId="1014" applyFont="1" applyFill="1" applyBorder="1" applyAlignment="1">
      <alignment horizontal="distributed" vertical="center" wrapText="1" indent="3"/>
    </xf>
    <xf numFmtId="0" fontId="8" fillId="3" borderId="0" xfId="511" applyFill="1" applyAlignment="1"/>
    <xf numFmtId="41" fontId="10" fillId="0" borderId="1" xfId="0" applyNumberFormat="1" applyFont="1" applyFill="1" applyBorder="1" applyAlignment="1">
      <alignment horizontal="right" vertical="center" wrapText="1"/>
    </xf>
    <xf numFmtId="0" fontId="8" fillId="3" borderId="0" xfId="545" applyFill="1" applyAlignment="1"/>
    <xf numFmtId="41" fontId="12" fillId="0" borderId="1" xfId="1012" applyNumberFormat="1" applyFont="1" applyFill="1" applyBorder="1" applyAlignment="1">
      <alignment horizontal="right" vertical="center" wrapText="1"/>
    </xf>
    <xf numFmtId="41" fontId="12" fillId="0" borderId="1" xfId="1012" applyNumberFormat="1" applyFont="1" applyBorder="1" applyAlignment="1">
      <alignment horizontal="right" vertical="center" wrapText="1"/>
    </xf>
    <xf numFmtId="41" fontId="24" fillId="0" borderId="1" xfId="1012" applyNumberFormat="1" applyFont="1" applyFill="1" applyBorder="1" applyAlignment="1">
      <alignment horizontal="right" vertical="center" wrapText="1"/>
    </xf>
    <xf numFmtId="0" fontId="12" fillId="0" borderId="1" xfId="738" applyNumberFormat="1" applyFont="1" applyFill="1" applyBorder="1" applyAlignment="1">
      <alignment horizontal="left" vertical="center" wrapText="1"/>
    </xf>
    <xf numFmtId="0" fontId="24" fillId="0" borderId="1" xfId="1014" applyFont="1" applyFill="1" applyBorder="1" applyAlignment="1">
      <alignment horizontal="left" vertical="center" wrapText="1"/>
    </xf>
    <xf numFmtId="0" fontId="12" fillId="0" borderId="1" xfId="738" applyNumberFormat="1" applyFont="1" applyFill="1" applyBorder="1" applyAlignment="1">
      <alignment horizontal="left" vertical="center" wrapText="1" indent="2"/>
    </xf>
    <xf numFmtId="0" fontId="12" fillId="0" borderId="1" xfId="738" applyNumberFormat="1" applyFont="1" applyFill="1" applyBorder="1" applyAlignment="1">
      <alignment horizontal="left" vertical="center" wrapText="1" indent="1"/>
    </xf>
    <xf numFmtId="0" fontId="24" fillId="0" borderId="1" xfId="738" applyNumberFormat="1" applyFont="1" applyFill="1" applyBorder="1" applyAlignment="1">
      <alignment horizontal="left" vertical="center" wrapText="1"/>
    </xf>
    <xf numFmtId="41" fontId="8" fillId="0" borderId="0" xfId="511" applyNumberFormat="1" applyFill="1" applyAlignment="1"/>
    <xf numFmtId="197" fontId="12" fillId="0" borderId="0" xfId="745" applyNumberFormat="1" applyFont="1" applyFill="1" applyBorder="1" applyAlignment="1" applyProtection="1">
      <alignment horizontal="left" vertical="center"/>
    </xf>
    <xf numFmtId="0" fontId="12" fillId="0" borderId="0" xfId="511" applyFont="1" applyFill="1" applyBorder="1" applyAlignment="1">
      <alignment vertical="center"/>
    </xf>
    <xf numFmtId="0" fontId="12" fillId="0" borderId="0" xfId="511" applyFont="1" applyFill="1" applyAlignment="1">
      <alignment vertical="center"/>
    </xf>
    <xf numFmtId="197" fontId="25" fillId="0" borderId="0" xfId="745" applyNumberFormat="1" applyFont="1" applyFill="1" applyBorder="1" applyAlignment="1" applyProtection="1">
      <alignment horizontal="right" vertical="center"/>
    </xf>
    <xf numFmtId="41" fontId="24" fillId="0" borderId="1" xfId="1213" applyNumberFormat="1" applyFont="1" applyFill="1" applyBorder="1" applyAlignment="1">
      <alignment horizontal="right" vertical="center" wrapText="1"/>
    </xf>
    <xf numFmtId="0" fontId="40" fillId="3" borderId="0" xfId="1011" applyFont="1" applyFill="1">
      <alignment vertical="center"/>
    </xf>
    <xf numFmtId="41" fontId="12" fillId="0" borderId="1" xfId="1213" applyNumberFormat="1" applyFont="1" applyFill="1" applyBorder="1" applyAlignment="1">
      <alignment horizontal="right" vertical="center" wrapText="1"/>
    </xf>
    <xf numFmtId="41" fontId="27" fillId="0" borderId="1" xfId="0" applyNumberFormat="1" applyFont="1" applyFill="1" applyBorder="1" applyAlignment="1">
      <alignment horizontal="right" vertical="center" wrapText="1"/>
    </xf>
    <xf numFmtId="41" fontId="28" fillId="0" borderId="1" xfId="0" applyNumberFormat="1" applyFont="1" applyFill="1" applyBorder="1" applyAlignment="1">
      <alignment horizontal="right" vertical="center" wrapText="1"/>
    </xf>
    <xf numFmtId="41" fontId="12"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12" fillId="0" borderId="1" xfId="833" applyNumberFormat="1" applyFont="1" applyFill="1" applyBorder="1" applyAlignment="1">
      <alignment horizontal="right" vertical="center" wrapText="1"/>
    </xf>
    <xf numFmtId="41" fontId="24" fillId="0" borderId="1" xfId="0" applyNumberFormat="1" applyFont="1" applyFill="1" applyBorder="1" applyAlignment="1" applyProtection="1">
      <alignment horizontal="right" vertical="center" wrapText="1"/>
    </xf>
    <xf numFmtId="41" fontId="24" fillId="0" borderId="1" xfId="833"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0" fontId="41" fillId="0" borderId="0" xfId="0" applyFont="1" applyAlignment="1"/>
    <xf numFmtId="0" fontId="0" fillId="0" borderId="0" xfId="0" applyFill="1" applyAlignment="1"/>
    <xf numFmtId="0" fontId="42" fillId="0" borderId="0" xfId="761" applyFont="1" applyFill="1" applyAlignment="1">
      <alignment horizontal="center" vertical="center"/>
    </xf>
    <xf numFmtId="0" fontId="41" fillId="0" borderId="0" xfId="0" applyFont="1" applyFill="1" applyAlignment="1"/>
    <xf numFmtId="0" fontId="11" fillId="0" borderId="0" xfId="761" applyFont="1" applyFill="1" applyAlignment="1">
      <alignment horizontal="left" vertical="center"/>
    </xf>
    <xf numFmtId="0" fontId="11" fillId="0" borderId="0" xfId="0" applyFont="1" applyFill="1" applyAlignment="1">
      <alignment vertical="center"/>
    </xf>
    <xf numFmtId="0" fontId="11" fillId="0" borderId="0" xfId="761" applyFont="1" applyFill="1" applyAlignment="1">
      <alignment horizontal="right" vertical="center"/>
    </xf>
    <xf numFmtId="199" fontId="8" fillId="0" borderId="0" xfId="511" applyNumberFormat="1" applyFont="1" applyFill="1" applyAlignment="1">
      <alignment horizontal="center" vertical="center" wrapText="1"/>
    </xf>
    <xf numFmtId="0" fontId="11" fillId="0" borderId="1" xfId="0" applyFont="1" applyFill="1" applyBorder="1" applyAlignment="1">
      <alignment horizontal="left" vertical="center" wrapText="1"/>
    </xf>
    <xf numFmtId="199" fontId="12" fillId="0" borderId="1" xfId="0" applyNumberFormat="1" applyFont="1" applyFill="1" applyBorder="1" applyAlignment="1">
      <alignment vertical="center" wrapText="1"/>
    </xf>
    <xf numFmtId="200" fontId="12" fillId="0" borderId="1" xfId="3" applyNumberFormat="1" applyFont="1" applyFill="1" applyBorder="1" applyAlignment="1">
      <alignment vertical="center" wrapText="1"/>
    </xf>
    <xf numFmtId="0" fontId="26" fillId="0" borderId="0" xfId="1011" applyFont="1" applyFill="1" applyAlignment="1">
      <alignment horizontal="center" vertical="center"/>
    </xf>
    <xf numFmtId="0" fontId="11" fillId="0" borderId="1" xfId="0" applyFont="1" applyBorder="1" applyAlignment="1">
      <alignment horizontal="left" vertical="center" wrapText="1"/>
    </xf>
    <xf numFmtId="0" fontId="26" fillId="3" borderId="0" xfId="1011" applyFont="1" applyFill="1" applyAlignment="1">
      <alignment horizontal="center" vertical="center"/>
    </xf>
    <xf numFmtId="0" fontId="10" fillId="0" borderId="1" xfId="0" applyFont="1" applyFill="1" applyBorder="1" applyAlignment="1">
      <alignment horizontal="center" vertical="center" wrapText="1"/>
    </xf>
    <xf numFmtId="199" fontId="24" fillId="0" borderId="1" xfId="0" applyNumberFormat="1" applyFont="1" applyFill="1" applyBorder="1" applyAlignment="1">
      <alignment vertical="center" wrapText="1"/>
    </xf>
    <xf numFmtId="200" fontId="24" fillId="0" borderId="1" xfId="3" applyNumberFormat="1" applyFont="1" applyFill="1" applyBorder="1" applyAlignment="1">
      <alignment vertical="center" wrapText="1"/>
    </xf>
    <xf numFmtId="0" fontId="10" fillId="0" borderId="0" xfId="0" applyFont="1" applyFill="1" applyBorder="1" applyAlignment="1">
      <alignment horizontal="center" vertical="center"/>
    </xf>
    <xf numFmtId="199" fontId="24" fillId="0" borderId="0" xfId="0" applyNumberFormat="1" applyFont="1" applyFill="1" applyBorder="1" applyAlignment="1">
      <alignment vertical="center"/>
    </xf>
    <xf numFmtId="199" fontId="24" fillId="0" borderId="0" xfId="0" applyNumberFormat="1" applyFont="1" applyFill="1" applyBorder="1" applyAlignment="1">
      <alignment vertical="center" wrapText="1"/>
    </xf>
    <xf numFmtId="200" fontId="24" fillId="0" borderId="0" xfId="3" applyNumberFormat="1" applyFont="1" applyFill="1" applyBorder="1" applyAlignment="1">
      <alignment vertical="center" wrapText="1"/>
    </xf>
    <xf numFmtId="0" fontId="8" fillId="0" borderId="0" xfId="1012" applyProtection="1">
      <alignment vertical="center"/>
    </xf>
    <xf numFmtId="0" fontId="26" fillId="0" borderId="0" xfId="1012" applyFont="1" applyProtection="1">
      <alignment vertical="center"/>
    </xf>
    <xf numFmtId="0" fontId="32" fillId="0" borderId="0" xfId="1012" applyFont="1" applyAlignment="1" applyProtection="1">
      <alignment horizontal="center" vertical="center"/>
    </xf>
    <xf numFmtId="0" fontId="32" fillId="0" borderId="0" xfId="1012" applyFont="1" applyProtection="1">
      <alignment vertical="center"/>
    </xf>
    <xf numFmtId="0" fontId="8" fillId="0" borderId="0" xfId="1012" applyFill="1" applyProtection="1">
      <alignment vertical="center"/>
    </xf>
    <xf numFmtId="195" fontId="8" fillId="3" borderId="0" xfId="1012" applyNumberFormat="1" applyFill="1" applyProtection="1">
      <alignment vertical="center"/>
    </xf>
    <xf numFmtId="198" fontId="8" fillId="0" borderId="0" xfId="1012" applyNumberFormat="1" applyProtection="1">
      <alignment vertical="center"/>
    </xf>
    <xf numFmtId="199" fontId="8" fillId="0" borderId="0" xfId="511" applyNumberFormat="1" applyAlignment="1" applyProtection="1"/>
    <xf numFmtId="0" fontId="43" fillId="0" borderId="0" xfId="0" applyFont="1" applyFill="1" applyAlignment="1">
      <alignment horizontal="center" vertical="center"/>
    </xf>
    <xf numFmtId="195" fontId="43" fillId="0" borderId="0" xfId="0" applyNumberFormat="1" applyFont="1" applyFill="1" applyAlignment="1">
      <alignment horizontal="center" vertical="center"/>
    </xf>
    <xf numFmtId="199" fontId="8" fillId="0" borderId="0" xfId="511" applyNumberFormat="1" applyFill="1" applyAlignment="1" applyProtection="1"/>
    <xf numFmtId="0" fontId="26" fillId="0" borderId="0" xfId="1012" applyFont="1" applyFill="1" applyProtection="1">
      <alignment vertical="center"/>
    </xf>
    <xf numFmtId="0" fontId="12" fillId="0" borderId="0" xfId="1012" applyFont="1" applyFill="1" applyProtection="1">
      <alignment vertical="center"/>
    </xf>
    <xf numFmtId="195" fontId="12" fillId="0" borderId="0" xfId="1012" applyNumberFormat="1" applyFont="1" applyFill="1" applyProtection="1">
      <alignment vertical="center"/>
    </xf>
    <xf numFmtId="198" fontId="12" fillId="0" borderId="0" xfId="1012" applyNumberFormat="1" applyFont="1" applyFill="1" applyBorder="1" applyAlignment="1" applyProtection="1">
      <alignment horizontal="right" vertical="center"/>
    </xf>
    <xf numFmtId="199" fontId="26" fillId="0" borderId="0" xfId="511" applyNumberFormat="1" applyFont="1" applyFill="1" applyAlignment="1" applyProtection="1"/>
    <xf numFmtId="198" fontId="24" fillId="0" borderId="2" xfId="1012" applyNumberFormat="1" applyFont="1" applyFill="1" applyBorder="1" applyAlignment="1" applyProtection="1">
      <alignment horizontal="center" vertical="center" wrapText="1"/>
    </xf>
    <xf numFmtId="0" fontId="24" fillId="0" borderId="1" xfId="1012" applyFont="1" applyFill="1" applyBorder="1" applyAlignment="1" applyProtection="1">
      <alignment horizontal="distributed" vertical="center" wrapText="1" indent="3"/>
    </xf>
    <xf numFmtId="195" fontId="24" fillId="0" borderId="1" xfId="1012" applyNumberFormat="1" applyFont="1" applyFill="1" applyBorder="1" applyAlignment="1" applyProtection="1">
      <alignment horizontal="center" vertical="center" wrapText="1"/>
    </xf>
    <xf numFmtId="198" fontId="24" fillId="0" borderId="1" xfId="1012" applyNumberFormat="1" applyFont="1" applyFill="1" applyBorder="1" applyAlignment="1" applyProtection="1">
      <alignment horizontal="center" vertical="center" wrapText="1"/>
    </xf>
    <xf numFmtId="0" fontId="32" fillId="0" borderId="0" xfId="1012" applyFont="1" applyFill="1" applyAlignment="1" applyProtection="1">
      <alignment horizontal="center" vertical="center" wrapText="1"/>
    </xf>
    <xf numFmtId="0" fontId="32" fillId="0" borderId="0" xfId="1012" applyFont="1" applyFill="1" applyAlignment="1" applyProtection="1">
      <alignment horizontal="center" vertical="center"/>
    </xf>
    <xf numFmtId="0" fontId="10" fillId="2" borderId="3"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195" fontId="10" fillId="0" borderId="1" xfId="0" applyNumberFormat="1" applyFont="1" applyFill="1" applyBorder="1" applyAlignment="1" applyProtection="1">
      <alignment horizontal="right" vertical="center"/>
    </xf>
    <xf numFmtId="195" fontId="10" fillId="0" borderId="1" xfId="0" applyNumberFormat="1" applyFont="1" applyFill="1" applyBorder="1" applyAlignment="1" applyProtection="1">
      <alignment horizontal="right" vertical="center"/>
      <protection locked="0"/>
    </xf>
    <xf numFmtId="200" fontId="24" fillId="0" borderId="1" xfId="3" applyNumberFormat="1" applyFont="1" applyFill="1" applyBorder="1" applyAlignment="1" applyProtection="1">
      <alignment horizontal="right" vertical="center" wrapText="1" shrinkToFit="1"/>
    </xf>
    <xf numFmtId="0" fontId="26" fillId="0" borderId="0" xfId="1011" applyFont="1" applyFill="1" applyProtection="1">
      <alignment vertical="center"/>
    </xf>
    <xf numFmtId="49" fontId="11" fillId="0" borderId="1" xfId="0" applyNumberFormat="1" applyFont="1" applyFill="1" applyBorder="1" applyAlignment="1" applyProtection="1">
      <alignment horizontal="left" vertical="center" wrapText="1"/>
    </xf>
    <xf numFmtId="195" fontId="11" fillId="0" borderId="1" xfId="0" applyNumberFormat="1" applyFont="1" applyFill="1" applyBorder="1" applyAlignment="1" applyProtection="1">
      <alignment horizontal="right" vertical="center"/>
      <protection locked="0"/>
    </xf>
    <xf numFmtId="0" fontId="11" fillId="2" borderId="3" xfId="0" applyFont="1" applyFill="1" applyBorder="1" applyAlignment="1" applyProtection="1">
      <alignment horizontal="left" vertical="center"/>
    </xf>
    <xf numFmtId="49" fontId="11" fillId="2" borderId="1" xfId="0" applyNumberFormat="1" applyFont="1" applyFill="1" applyBorder="1" applyAlignment="1" applyProtection="1">
      <alignment horizontal="left" vertical="center" wrapText="1"/>
    </xf>
    <xf numFmtId="195" fontId="11" fillId="2" borderId="1" xfId="0" applyNumberFormat="1" applyFont="1" applyFill="1" applyBorder="1" applyAlignment="1" applyProtection="1">
      <alignment horizontal="right" vertical="center"/>
      <protection locked="0"/>
    </xf>
    <xf numFmtId="195" fontId="11" fillId="0" borderId="1" xfId="0" applyNumberFormat="1" applyFont="1" applyFill="1" applyBorder="1" applyAlignment="1" applyProtection="1">
      <alignment horizontal="right" vertical="center"/>
    </xf>
    <xf numFmtId="49" fontId="10" fillId="2" borderId="1" xfId="0" applyNumberFormat="1" applyFont="1" applyFill="1" applyBorder="1" applyAlignment="1" applyProtection="1">
      <alignment horizontal="left" vertical="center" wrapText="1"/>
    </xf>
    <xf numFmtId="195" fontId="10" fillId="2" borderId="1" xfId="0" applyNumberFormat="1" applyFont="1" applyFill="1" applyBorder="1" applyAlignment="1" applyProtection="1">
      <alignment horizontal="right" vertical="center"/>
      <protection locked="0"/>
    </xf>
    <xf numFmtId="195" fontId="28" fillId="4" borderId="1" xfId="0" applyNumberFormat="1" applyFont="1" applyFill="1" applyBorder="1" applyAlignment="1" applyProtection="1">
      <alignment horizontal="right" vertical="center" shrinkToFit="1"/>
    </xf>
    <xf numFmtId="4" fontId="28" fillId="4" borderId="1" xfId="0" applyNumberFormat="1" applyFont="1" applyFill="1" applyBorder="1" applyAlignment="1" applyProtection="1">
      <alignment horizontal="right" vertical="center" shrinkToFit="1"/>
      <protection locked="0"/>
    </xf>
    <xf numFmtId="200" fontId="12" fillId="0" borderId="1" xfId="3" applyNumberFormat="1" applyFont="1" applyFill="1" applyBorder="1" applyAlignment="1" applyProtection="1">
      <alignment horizontal="right" vertical="center" wrapText="1" shrinkToFit="1"/>
    </xf>
    <xf numFmtId="195" fontId="14" fillId="2" borderId="1" xfId="0" applyNumberFormat="1" applyFont="1" applyFill="1" applyBorder="1" applyAlignment="1" applyProtection="1">
      <alignment horizontal="right" vertical="center"/>
      <protection locked="0"/>
    </xf>
    <xf numFmtId="49" fontId="44" fillId="0" borderId="1" xfId="0" applyNumberFormat="1" applyFont="1" applyFill="1" applyBorder="1" applyAlignment="1" applyProtection="1">
      <alignment horizontal="left" vertical="center" wrapText="1"/>
    </xf>
    <xf numFmtId="49" fontId="45" fillId="2" borderId="1" xfId="0" applyNumberFormat="1" applyFont="1" applyFill="1" applyBorder="1" applyAlignment="1" applyProtection="1">
      <alignment horizontal="left" vertical="center" wrapText="1"/>
    </xf>
    <xf numFmtId="0" fontId="44" fillId="2" borderId="1" xfId="0" applyFont="1" applyFill="1" applyBorder="1" applyAlignment="1" applyProtection="1">
      <alignment vertical="center" shrinkToFit="1"/>
    </xf>
    <xf numFmtId="49" fontId="10" fillId="2" borderId="3" xfId="0" applyNumberFormat="1" applyFont="1" applyFill="1" applyBorder="1" applyAlignment="1" applyProtection="1">
      <alignment horizontal="left" vertical="center" wrapText="1"/>
    </xf>
    <xf numFmtId="49" fontId="11" fillId="2" borderId="3" xfId="0" applyNumberFormat="1" applyFont="1" applyFill="1" applyBorder="1" applyAlignment="1" applyProtection="1">
      <alignment horizontal="left" vertical="center" wrapText="1"/>
    </xf>
    <xf numFmtId="195" fontId="14" fillId="0" borderId="1" xfId="0" applyNumberFormat="1" applyFont="1" applyFill="1" applyBorder="1" applyAlignment="1" applyProtection="1">
      <alignment horizontal="right" vertical="center"/>
    </xf>
    <xf numFmtId="49" fontId="46" fillId="2" borderId="3" xfId="0" applyNumberFormat="1" applyFont="1" applyFill="1" applyBorder="1" applyAlignment="1" applyProtection="1">
      <alignment horizontal="distributed" vertical="center"/>
    </xf>
    <xf numFmtId="49" fontId="46" fillId="0" borderId="1" xfId="0" applyNumberFormat="1" applyFont="1" applyFill="1" applyBorder="1" applyAlignment="1" applyProtection="1">
      <alignment horizontal="distributed" vertical="center" wrapText="1"/>
    </xf>
    <xf numFmtId="49" fontId="24" fillId="0" borderId="2" xfId="1012" applyNumberFormat="1" applyFont="1" applyFill="1" applyBorder="1" applyAlignment="1" applyProtection="1">
      <alignment horizontal="left" vertical="center"/>
    </xf>
    <xf numFmtId="0" fontId="24" fillId="0" borderId="1" xfId="1012" applyFont="1" applyFill="1" applyBorder="1" applyAlignment="1" applyProtection="1">
      <alignment horizontal="left" vertical="center" wrapText="1"/>
    </xf>
    <xf numFmtId="195" fontId="24" fillId="0" borderId="1" xfId="1" applyNumberFormat="1" applyFont="1" applyFill="1" applyBorder="1" applyAlignment="1" applyProtection="1">
      <alignment horizontal="right" vertical="center" wrapText="1"/>
    </xf>
    <xf numFmtId="0" fontId="12" fillId="0" borderId="1" xfId="1012" applyFont="1" applyFill="1" applyBorder="1" applyAlignment="1" applyProtection="1">
      <alignment horizontal="left" vertical="center" wrapText="1"/>
    </xf>
    <xf numFmtId="195" fontId="12" fillId="0" borderId="1" xfId="1" applyNumberFormat="1" applyFont="1" applyFill="1" applyBorder="1" applyAlignment="1" applyProtection="1">
      <alignment horizontal="right" vertical="center" wrapText="1"/>
    </xf>
    <xf numFmtId="49" fontId="12" fillId="0" borderId="2" xfId="1012" applyNumberFormat="1" applyFont="1" applyFill="1" applyBorder="1" applyAlignment="1" applyProtection="1">
      <alignment horizontal="left" vertical="center"/>
    </xf>
    <xf numFmtId="49" fontId="11" fillId="0" borderId="2" xfId="997" applyNumberFormat="1" applyFont="1" applyBorder="1" applyAlignment="1" applyProtection="1">
      <alignment horizontal="left" vertical="center"/>
    </xf>
    <xf numFmtId="0" fontId="12" fillId="3" borderId="1" xfId="1012" applyFont="1" applyFill="1" applyBorder="1" applyAlignment="1" applyProtection="1">
      <alignment horizontal="left" vertical="center" wrapText="1"/>
    </xf>
    <xf numFmtId="195" fontId="24" fillId="3" borderId="1" xfId="0" applyNumberFormat="1" applyFont="1" applyFill="1" applyBorder="1" applyAlignment="1" applyProtection="1">
      <alignment horizontal="right" vertical="center"/>
    </xf>
    <xf numFmtId="195" fontId="12" fillId="3" borderId="1" xfId="0" applyNumberFormat="1" applyFont="1" applyFill="1" applyBorder="1" applyAlignment="1" applyProtection="1">
      <alignment horizontal="right" vertical="center"/>
    </xf>
    <xf numFmtId="195" fontId="12" fillId="3" borderId="1" xfId="0" applyNumberFormat="1" applyFont="1" applyFill="1" applyBorder="1" applyAlignment="1" applyProtection="1">
      <alignment horizontal="right" vertical="center"/>
      <protection locked="0"/>
    </xf>
    <xf numFmtId="0" fontId="24" fillId="0" borderId="1" xfId="1011" applyFont="1" applyFill="1" applyBorder="1" applyAlignment="1" applyProtection="1">
      <alignment horizontal="left" vertical="center" wrapText="1"/>
    </xf>
    <xf numFmtId="49" fontId="24" fillId="0" borderId="2" xfId="1012" applyNumberFormat="1" applyFont="1" applyFill="1" applyBorder="1" applyAlignment="1" applyProtection="1">
      <alignment horizontal="distributed" vertical="center" indent="1"/>
    </xf>
    <xf numFmtId="0" fontId="24" fillId="0" borderId="1" xfId="1012" applyFont="1" applyFill="1" applyBorder="1" applyAlignment="1" applyProtection="1">
      <alignment horizontal="distributed" vertical="center" wrapText="1" indent="1"/>
    </xf>
    <xf numFmtId="0" fontId="26" fillId="0" borderId="0" xfId="1012" applyFont="1">
      <alignment vertical="center"/>
    </xf>
    <xf numFmtId="0" fontId="32" fillId="0" borderId="0" xfId="1012" applyFont="1" applyAlignment="1">
      <alignment horizontal="center" vertical="center"/>
    </xf>
    <xf numFmtId="195" fontId="8" fillId="0" borderId="0" xfId="1012" applyNumberFormat="1">
      <alignment vertical="center"/>
    </xf>
    <xf numFmtId="198" fontId="8" fillId="0" borderId="0" xfId="1012" applyNumberFormat="1">
      <alignment vertical="center"/>
    </xf>
    <xf numFmtId="0" fontId="26" fillId="0" borderId="0" xfId="1012" applyFont="1" applyFill="1">
      <alignment vertical="center"/>
    </xf>
    <xf numFmtId="0" fontId="12" fillId="0" borderId="0" xfId="1012" applyFont="1" applyFill="1">
      <alignment vertical="center"/>
    </xf>
    <xf numFmtId="195" fontId="47" fillId="0" borderId="0" xfId="1012" applyNumberFormat="1" applyFont="1" applyFill="1">
      <alignment vertical="center"/>
    </xf>
    <xf numFmtId="195" fontId="12" fillId="0" borderId="0" xfId="1012" applyNumberFormat="1" applyFont="1" applyFill="1">
      <alignment vertical="center"/>
    </xf>
    <xf numFmtId="198" fontId="12" fillId="0" borderId="0" xfId="1012" applyNumberFormat="1" applyFont="1" applyFill="1" applyAlignment="1">
      <alignment horizontal="right" vertical="center"/>
    </xf>
    <xf numFmtId="198" fontId="24" fillId="0" borderId="2" xfId="1012" applyNumberFormat="1" applyFont="1" applyFill="1" applyBorder="1" applyAlignment="1">
      <alignment horizontal="center" vertical="center" wrapText="1"/>
    </xf>
    <xf numFmtId="0" fontId="24" fillId="0" borderId="1" xfId="1012" applyFont="1" applyFill="1" applyBorder="1" applyAlignment="1">
      <alignment horizontal="distributed" vertical="center" wrapText="1" indent="3"/>
    </xf>
    <xf numFmtId="195" fontId="24" fillId="0" borderId="1" xfId="1012" applyNumberFormat="1" applyFont="1" applyFill="1" applyBorder="1" applyAlignment="1">
      <alignment horizontal="center" vertical="center" wrapText="1"/>
    </xf>
    <xf numFmtId="0" fontId="48" fillId="0" borderId="0" xfId="1010" applyFont="1" applyFill="1" applyAlignment="1">
      <alignment vertical="center" wrapText="1"/>
    </xf>
    <xf numFmtId="200" fontId="24" fillId="0" borderId="1" xfId="3" applyNumberFormat="1" applyFont="1" applyFill="1" applyBorder="1" applyAlignment="1" applyProtection="1">
      <alignment horizontal="right" vertical="center" wrapText="1" shrinkToFit="1"/>
      <protection locked="0"/>
    </xf>
    <xf numFmtId="0" fontId="26" fillId="0" borderId="0" xfId="1011" applyFont="1" applyFill="1">
      <alignment vertical="center"/>
    </xf>
    <xf numFmtId="200" fontId="24" fillId="0" borderId="1" xfId="3" applyNumberFormat="1" applyFont="1" applyFill="1" applyBorder="1" applyAlignment="1" applyProtection="1">
      <alignment horizontal="right" vertical="center" wrapText="1"/>
      <protection locked="0"/>
    </xf>
    <xf numFmtId="195" fontId="28" fillId="4" borderId="1" xfId="0" applyNumberFormat="1" applyFont="1" applyFill="1" applyBorder="1" applyAlignment="1" applyProtection="1">
      <alignment horizontal="right" vertical="center" shrinkToFit="1"/>
      <protection locked="0"/>
    </xf>
    <xf numFmtId="200" fontId="12" fillId="0" borderId="1" xfId="3" applyNumberFormat="1" applyFont="1" applyFill="1" applyBorder="1" applyAlignment="1" applyProtection="1">
      <alignment horizontal="right" vertical="center" wrapText="1"/>
      <protection locked="0"/>
    </xf>
    <xf numFmtId="0" fontId="12" fillId="2" borderId="3" xfId="0" applyFont="1" applyFill="1" applyBorder="1" applyAlignment="1" applyProtection="1">
      <alignment vertical="center"/>
    </xf>
    <xf numFmtId="4" fontId="49" fillId="4" borderId="1" xfId="0" applyNumberFormat="1" applyFont="1" applyFill="1" applyBorder="1" applyAlignment="1" applyProtection="1">
      <alignment horizontal="right" vertical="center" shrinkToFit="1"/>
    </xf>
    <xf numFmtId="0" fontId="24" fillId="0" borderId="2" xfId="1012" applyFont="1" applyFill="1" applyBorder="1" applyAlignment="1">
      <alignment horizontal="left" vertical="center"/>
    </xf>
    <xf numFmtId="0" fontId="24" fillId="0" borderId="1" xfId="1011" applyFont="1" applyFill="1" applyBorder="1" applyAlignment="1">
      <alignment horizontal="left" vertical="center"/>
    </xf>
    <xf numFmtId="195" fontId="24" fillId="0" borderId="1" xfId="1" applyNumberFormat="1" applyFont="1" applyFill="1" applyBorder="1" applyAlignment="1">
      <alignment horizontal="right" vertical="center" wrapText="1"/>
    </xf>
    <xf numFmtId="0" fontId="12" fillId="0" borderId="2" xfId="1012" applyFont="1" applyFill="1" applyBorder="1" applyAlignment="1">
      <alignment horizontal="left" vertical="center"/>
    </xf>
    <xf numFmtId="0" fontId="12" fillId="0" borderId="1" xfId="1012" applyFont="1" applyFill="1" applyBorder="1" applyAlignment="1">
      <alignment horizontal="left" vertical="center"/>
    </xf>
    <xf numFmtId="195" fontId="12" fillId="0" borderId="1" xfId="1" applyNumberFormat="1" applyFont="1" applyFill="1" applyBorder="1" applyAlignment="1">
      <alignment horizontal="right" vertical="center" wrapText="1"/>
    </xf>
    <xf numFmtId="195" fontId="12" fillId="0" borderId="1" xfId="1" applyNumberFormat="1" applyFont="1" applyFill="1" applyBorder="1" applyAlignment="1" applyProtection="1">
      <alignment horizontal="right" vertical="center" wrapText="1"/>
      <protection locked="0"/>
    </xf>
    <xf numFmtId="0" fontId="12" fillId="0" borderId="2" xfId="1012" applyFont="1" applyBorder="1" applyAlignment="1">
      <alignment horizontal="left" vertical="center"/>
    </xf>
    <xf numFmtId="0" fontId="12" fillId="3" borderId="1" xfId="1012" applyFont="1" applyFill="1" applyBorder="1" applyAlignment="1">
      <alignment horizontal="left" vertical="center"/>
    </xf>
    <xf numFmtId="195" fontId="12" fillId="3" borderId="1" xfId="1" applyNumberFormat="1" applyFont="1" applyFill="1" applyBorder="1" applyAlignment="1">
      <alignment horizontal="right" vertical="center" wrapText="1"/>
    </xf>
    <xf numFmtId="0" fontId="12" fillId="0" borderId="2" xfId="1012" applyFont="1" applyFill="1" applyBorder="1">
      <alignment vertical="center"/>
    </xf>
    <xf numFmtId="0" fontId="24" fillId="0" borderId="1" xfId="1012" applyFont="1" applyFill="1" applyBorder="1" applyAlignment="1">
      <alignment horizontal="distributed" vertical="center" indent="1"/>
    </xf>
    <xf numFmtId="0" fontId="1" fillId="0" borderId="0" xfId="0" applyFont="1" applyFill="1" applyBorder="1" applyAlignment="1"/>
    <xf numFmtId="0" fontId="32" fillId="0" borderId="0" xfId="1012" applyFont="1" applyFill="1" applyProtection="1">
      <alignment vertical="center"/>
    </xf>
    <xf numFmtId="195" fontId="8" fillId="0" borderId="0" xfId="1012" applyNumberFormat="1" applyFill="1" applyProtection="1">
      <alignment vertical="center"/>
    </xf>
    <xf numFmtId="198" fontId="8" fillId="0" borderId="0" xfId="1012" applyNumberFormat="1" applyFill="1" applyProtection="1">
      <alignment vertical="center"/>
    </xf>
    <xf numFmtId="0" fontId="43" fillId="0" borderId="0" xfId="0" applyFont="1" applyFill="1" applyBorder="1" applyAlignment="1">
      <alignment horizontal="center" vertical="center"/>
    </xf>
    <xf numFmtId="200" fontId="12" fillId="0" borderId="1" xfId="3" applyNumberFormat="1" applyFont="1" applyFill="1" applyBorder="1" applyAlignment="1" applyProtection="1">
      <alignment horizontal="right" vertical="center" wrapText="1" shrinkToFit="1"/>
      <protection locked="0"/>
    </xf>
    <xf numFmtId="195" fontId="50" fillId="0" borderId="1" xfId="0" applyNumberFormat="1" applyFont="1" applyFill="1" applyBorder="1" applyAlignment="1" applyProtection="1">
      <alignment horizontal="right" vertical="center"/>
      <protection locked="0"/>
    </xf>
    <xf numFmtId="0" fontId="40" fillId="0" borderId="0" xfId="1011" applyFont="1" applyFill="1" applyProtection="1">
      <alignment vertical="center"/>
    </xf>
    <xf numFmtId="49" fontId="51" fillId="2" borderId="1" xfId="0" applyNumberFormat="1" applyFont="1" applyFill="1" applyBorder="1" applyAlignment="1" applyProtection="1">
      <alignment horizontal="left" vertical="center" wrapText="1"/>
    </xf>
    <xf numFmtId="0" fontId="45" fillId="2" borderId="1" xfId="0" applyFont="1" applyFill="1" applyBorder="1" applyAlignment="1" applyProtection="1">
      <alignment horizontal="left" vertical="center" shrinkToFit="1"/>
    </xf>
    <xf numFmtId="49" fontId="44" fillId="2" borderId="1" xfId="0" applyNumberFormat="1" applyFont="1" applyFill="1" applyBorder="1" applyAlignment="1" applyProtection="1">
      <alignment horizontal="left" vertical="center" wrapText="1"/>
    </xf>
    <xf numFmtId="49" fontId="14" fillId="2" borderId="1" xfId="0" applyNumberFormat="1" applyFont="1" applyFill="1" applyBorder="1" applyAlignment="1" applyProtection="1">
      <alignment horizontal="left" vertical="center" wrapText="1"/>
    </xf>
    <xf numFmtId="49" fontId="10" fillId="0" borderId="2" xfId="997" applyNumberFormat="1" applyFont="1" applyFill="1" applyBorder="1" applyAlignment="1" applyProtection="1">
      <alignment horizontal="left" vertical="center"/>
    </xf>
    <xf numFmtId="195" fontId="24" fillId="0" borderId="1" xfId="0" applyNumberFormat="1" applyFont="1" applyFill="1" applyBorder="1" applyAlignment="1" applyProtection="1">
      <alignment horizontal="right" vertical="center"/>
    </xf>
    <xf numFmtId="0" fontId="24" fillId="3" borderId="1" xfId="1012" applyFont="1" applyFill="1" applyBorder="1" applyAlignment="1" applyProtection="1">
      <alignment horizontal="left" vertical="center" wrapText="1"/>
    </xf>
    <xf numFmtId="0" fontId="45" fillId="3" borderId="1" xfId="1012" applyFont="1" applyFill="1" applyBorder="1" applyAlignment="1" applyProtection="1">
      <alignment horizontal="left" vertical="center" wrapText="1"/>
    </xf>
    <xf numFmtId="49" fontId="11" fillId="0" borderId="2" xfId="997" applyNumberFormat="1" applyFont="1" applyFill="1" applyBorder="1" applyAlignment="1" applyProtection="1">
      <alignment horizontal="left" vertical="center"/>
    </xf>
    <xf numFmtId="0" fontId="8" fillId="0" borderId="2" xfId="1012" applyFill="1" applyBorder="1" applyAlignment="1" applyProtection="1">
      <alignment horizontal="left" vertical="center"/>
    </xf>
    <xf numFmtId="0" fontId="32" fillId="0" borderId="0" xfId="1012" applyFont="1">
      <alignment vertical="center"/>
    </xf>
    <xf numFmtId="0" fontId="47" fillId="0" borderId="0" xfId="1012" applyFont="1" applyFill="1">
      <alignment vertical="center"/>
    </xf>
    <xf numFmtId="3" fontId="10" fillId="0" borderId="1" xfId="0" applyNumberFormat="1" applyFont="1" applyFill="1" applyBorder="1" applyAlignment="1" applyProtection="1">
      <alignment horizontal="right" vertical="center"/>
      <protection locked="0"/>
    </xf>
    <xf numFmtId="4" fontId="3" fillId="4" borderId="1" xfId="0" applyNumberFormat="1" applyFont="1" applyFill="1" applyBorder="1" applyAlignment="1" applyProtection="1">
      <alignment horizontal="right" vertical="center" shrinkToFit="1"/>
      <protection locked="0"/>
    </xf>
    <xf numFmtId="3" fontId="11" fillId="0" borderId="1" xfId="0" applyNumberFormat="1" applyFont="1" applyFill="1" applyBorder="1" applyAlignment="1" applyProtection="1">
      <alignment horizontal="right" vertical="center"/>
      <protection locked="0"/>
    </xf>
    <xf numFmtId="195" fontId="3" fillId="4" borderId="1" xfId="0" applyNumberFormat="1" applyFont="1" applyFill="1" applyBorder="1" applyAlignment="1" applyProtection="1">
      <alignment horizontal="right" vertical="center" shrinkToFit="1"/>
      <protection locked="0"/>
    </xf>
    <xf numFmtId="195" fontId="24" fillId="0" borderId="1" xfId="0" applyNumberFormat="1" applyFont="1" applyFill="1" applyBorder="1" applyAlignment="1" applyProtection="1">
      <alignment horizontal="right" vertical="center"/>
      <protection locked="0"/>
    </xf>
    <xf numFmtId="0" fontId="24" fillId="0" borderId="2" xfId="1012" applyFont="1" applyFill="1" applyBorder="1" applyAlignment="1" applyProtection="1">
      <alignment horizontal="left" vertical="center"/>
    </xf>
    <xf numFmtId="0" fontId="24" fillId="0" borderId="1" xfId="1011" applyFont="1" applyFill="1" applyBorder="1" applyAlignment="1" applyProtection="1">
      <alignment horizontal="left" vertical="center"/>
    </xf>
    <xf numFmtId="0" fontId="12" fillId="0" borderId="2" xfId="1012" applyFont="1" applyFill="1" applyBorder="1" applyAlignment="1" applyProtection="1">
      <alignment horizontal="left" vertical="center"/>
    </xf>
    <xf numFmtId="0" fontId="12" fillId="0" borderId="1" xfId="1012" applyFont="1" applyFill="1" applyBorder="1" applyAlignment="1" applyProtection="1">
      <alignment horizontal="left" vertical="center"/>
    </xf>
    <xf numFmtId="195" fontId="12" fillId="0" borderId="1" xfId="0" applyNumberFormat="1" applyFont="1" applyFill="1" applyBorder="1" applyAlignment="1" applyProtection="1">
      <alignment horizontal="right" vertical="center"/>
      <protection locked="0"/>
    </xf>
    <xf numFmtId="0" fontId="40" fillId="0" borderId="0" xfId="1011" applyFont="1" applyFill="1">
      <alignment vertical="center"/>
    </xf>
    <xf numFmtId="0" fontId="24" fillId="0" borderId="1" xfId="1012" applyFont="1" applyFill="1" applyBorder="1" applyAlignment="1" applyProtection="1">
      <alignment horizontal="left" vertical="center"/>
    </xf>
    <xf numFmtId="3" fontId="8" fillId="0" borderId="0" xfId="1012" applyNumberFormat="1">
      <alignment vertical="center"/>
    </xf>
    <xf numFmtId="0" fontId="52" fillId="0" borderId="0" xfId="0" applyFont="1" applyFill="1" applyBorder="1" applyAlignment="1">
      <alignment horizontal="center" vertical="center"/>
    </xf>
    <xf numFmtId="0" fontId="52" fillId="0" borderId="4" xfId="0" applyFont="1" applyFill="1" applyBorder="1" applyAlignment="1">
      <alignment horizontal="center" vertical="center"/>
    </xf>
    <xf numFmtId="0" fontId="11" fillId="0" borderId="0" xfId="0" applyFont="1" applyAlignment="1">
      <alignment horizontal="right"/>
    </xf>
    <xf numFmtId="0" fontId="24" fillId="0" borderId="5" xfId="1016" applyFont="1" applyBorder="1" applyAlignment="1">
      <alignment horizontal="center" vertical="center"/>
    </xf>
    <xf numFmtId="0" fontId="24" fillId="0" borderId="2" xfId="1016" applyFont="1" applyBorder="1" applyAlignment="1">
      <alignment horizontal="center" vertical="center"/>
    </xf>
    <xf numFmtId="0" fontId="24" fillId="0" borderId="6" xfId="1016" applyFont="1" applyBorder="1" applyAlignment="1">
      <alignment horizontal="center" vertical="center"/>
    </xf>
    <xf numFmtId="0" fontId="24" fillId="0" borderId="7" xfId="1016" applyFont="1" applyBorder="1" applyAlignment="1">
      <alignment horizontal="center" vertical="center"/>
    </xf>
    <xf numFmtId="49" fontId="24" fillId="0" borderId="1" xfId="783" applyNumberFormat="1" applyFont="1" applyFill="1" applyBorder="1" applyAlignment="1" applyProtection="1">
      <alignment horizontal="center" vertical="center"/>
    </xf>
    <xf numFmtId="0" fontId="53" fillId="0" borderId="1" xfId="0" applyFont="1" applyFill="1" applyBorder="1" applyAlignment="1">
      <alignment horizontal="center"/>
    </xf>
    <xf numFmtId="10" fontId="53" fillId="0" borderId="1" xfId="3" applyNumberFormat="1" applyFont="1" applyFill="1" applyBorder="1" applyAlignment="1">
      <alignment horizontal="center"/>
    </xf>
    <xf numFmtId="49" fontId="24" fillId="0" borderId="1" xfId="783" applyNumberFormat="1" applyFont="1" applyFill="1" applyBorder="1" applyAlignment="1" applyProtection="1">
      <alignment vertical="center"/>
    </xf>
    <xf numFmtId="0" fontId="5" fillId="0" borderId="0" xfId="0" applyFont="1" applyFill="1" applyBorder="1" applyAlignment="1">
      <alignment horizontal="left" vertical="top" wrapText="1"/>
    </xf>
    <xf numFmtId="0" fontId="54" fillId="0" borderId="0" xfId="913" applyFont="1" applyAlignment="1"/>
    <xf numFmtId="0" fontId="11" fillId="0" borderId="0" xfId="0" applyFont="1" applyAlignment="1">
      <alignment horizontal="right" vertical="center"/>
    </xf>
    <xf numFmtId="0" fontId="24" fillId="0" borderId="1" xfId="1016" applyFont="1" applyBorder="1" applyAlignment="1">
      <alignment horizontal="center" vertical="center" wrapText="1"/>
    </xf>
    <xf numFmtId="0" fontId="24" fillId="0" borderId="1" xfId="0" applyFont="1" applyBorder="1" applyAlignment="1">
      <alignment horizontal="left" vertical="center"/>
    </xf>
    <xf numFmtId="199" fontId="24" fillId="0" borderId="1" xfId="1" applyNumberFormat="1" applyFont="1" applyBorder="1" applyAlignment="1">
      <alignment horizontal="right" vertical="center" wrapText="1"/>
    </xf>
    <xf numFmtId="0" fontId="11" fillId="0" borderId="1" xfId="0" applyFont="1" applyBorder="1" applyAlignment="1">
      <alignment horizontal="left" vertical="center"/>
    </xf>
    <xf numFmtId="199" fontId="11" fillId="0" borderId="1" xfId="0" applyNumberFormat="1" applyFont="1" applyBorder="1" applyAlignment="1">
      <alignment horizontal="right" vertical="center" wrapText="1"/>
    </xf>
    <xf numFmtId="0" fontId="36" fillId="0" borderId="0" xfId="1012" applyFont="1">
      <alignment vertical="center"/>
    </xf>
    <xf numFmtId="0" fontId="8" fillId="0" borderId="0" xfId="1012" applyFont="1" applyFill="1">
      <alignment vertical="center"/>
    </xf>
    <xf numFmtId="0" fontId="8" fillId="0" borderId="0" xfId="1012" applyFont="1">
      <alignment vertical="center"/>
    </xf>
    <xf numFmtId="198" fontId="8" fillId="0" borderId="0" xfId="1012" applyNumberFormat="1" applyFont="1">
      <alignment vertical="center"/>
    </xf>
    <xf numFmtId="199" fontId="8" fillId="0" borderId="0" xfId="1012" applyNumberFormat="1">
      <alignment vertical="center"/>
    </xf>
    <xf numFmtId="0" fontId="55" fillId="0" borderId="0" xfId="761" applyFont="1" applyAlignment="1">
      <alignment horizontal="center" vertical="center"/>
    </xf>
    <xf numFmtId="0" fontId="0" fillId="0" borderId="0" xfId="761" applyFont="1" applyAlignment="1">
      <alignment horizontal="right"/>
    </xf>
    <xf numFmtId="198" fontId="24" fillId="0" borderId="8" xfId="1012" applyNumberFormat="1" applyFont="1" applyBorder="1" applyAlignment="1">
      <alignment horizontal="center" vertical="center" wrapText="1"/>
    </xf>
    <xf numFmtId="199" fontId="8" fillId="3" borderId="0" xfId="511" applyNumberFormat="1" applyFont="1" applyFill="1" applyAlignment="1">
      <alignment horizontal="center" vertical="center" wrapText="1"/>
    </xf>
    <xf numFmtId="0" fontId="10" fillId="0" borderId="1" xfId="0" applyFont="1" applyFill="1" applyBorder="1" applyAlignment="1">
      <alignment horizontal="left" vertical="center" wrapText="1"/>
    </xf>
    <xf numFmtId="199" fontId="10" fillId="0" borderId="6" xfId="0" applyNumberFormat="1" applyFont="1" applyFill="1" applyBorder="1" applyAlignment="1">
      <alignment vertical="center" wrapText="1"/>
    </xf>
    <xf numFmtId="199" fontId="10" fillId="0" borderId="1" xfId="0" applyNumberFormat="1" applyFont="1" applyFill="1" applyBorder="1" applyAlignment="1">
      <alignment vertical="center" wrapText="1"/>
    </xf>
    <xf numFmtId="199" fontId="11" fillId="0" borderId="6" xfId="0" applyNumberFormat="1" applyFont="1" applyFill="1" applyBorder="1" applyAlignment="1">
      <alignment vertical="center" wrapText="1"/>
    </xf>
    <xf numFmtId="199" fontId="11" fillId="0" borderId="1" xfId="0" applyNumberFormat="1" applyFont="1" applyFill="1" applyBorder="1" applyAlignment="1">
      <alignment vertical="center" wrapText="1"/>
    </xf>
    <xf numFmtId="202" fontId="56" fillId="0" borderId="1" xfId="0" applyNumberFormat="1" applyFont="1" applyFill="1" applyBorder="1" applyAlignment="1">
      <alignment horizontal="center" vertical="center" wrapText="1"/>
    </xf>
    <xf numFmtId="0" fontId="10" fillId="0" borderId="0" xfId="761" applyFont="1" applyFill="1" applyAlignment="1">
      <alignment horizontal="left" vertical="center"/>
    </xf>
    <xf numFmtId="0" fontId="0" fillId="2" borderId="0" xfId="0" applyFill="1" applyAlignment="1"/>
    <xf numFmtId="0" fontId="9" fillId="0" borderId="0" xfId="761" applyFont="1" applyFill="1" applyBorder="1" applyAlignment="1">
      <alignment horizontal="center" vertical="center"/>
    </xf>
    <xf numFmtId="0" fontId="11" fillId="0" borderId="0" xfId="761" applyFont="1" applyBorder="1" applyAlignment="1">
      <alignment horizontal="left" vertical="center"/>
    </xf>
    <xf numFmtId="0" fontId="11" fillId="0" borderId="0" xfId="761" applyFont="1" applyBorder="1" applyAlignment="1">
      <alignment horizontal="right" vertical="center"/>
    </xf>
    <xf numFmtId="0" fontId="24" fillId="0" borderId="1" xfId="0" applyFont="1" applyBorder="1" applyAlignment="1">
      <alignment horizontal="center" vertical="center" wrapText="1"/>
    </xf>
    <xf numFmtId="195" fontId="10" fillId="0" borderId="1" xfId="762" applyNumberFormat="1" applyFont="1" applyFill="1" applyBorder="1" applyAlignment="1">
      <alignment horizontal="left" vertical="center"/>
    </xf>
    <xf numFmtId="4" fontId="10" fillId="0" borderId="1" xfId="762" applyNumberFormat="1" applyFont="1" applyFill="1" applyBorder="1" applyAlignment="1">
      <alignment horizontal="right" vertical="center" wrapText="1"/>
    </xf>
    <xf numFmtId="195" fontId="11" fillId="0" borderId="1" xfId="762" applyNumberFormat="1" applyFont="1" applyFill="1" applyBorder="1" applyAlignment="1">
      <alignment horizontal="left" vertical="center"/>
    </xf>
    <xf numFmtId="4" fontId="11" fillId="0" borderId="1" xfId="762" applyNumberFormat="1" applyFont="1" applyFill="1" applyBorder="1" applyAlignment="1">
      <alignment horizontal="right" vertical="center" wrapText="1"/>
    </xf>
    <xf numFmtId="4" fontId="11" fillId="0" borderId="1" xfId="0" applyNumberFormat="1" applyFont="1" applyBorder="1" applyAlignment="1">
      <alignment horizontal="right" vertical="center" wrapText="1"/>
    </xf>
    <xf numFmtId="0" fontId="10" fillId="0" borderId="1" xfId="762" applyFont="1" applyFill="1" applyBorder="1" applyAlignment="1">
      <alignment horizontal="center" vertical="center"/>
    </xf>
    <xf numFmtId="0" fontId="0" fillId="0" borderId="0" xfId="0" applyAlignment="1" applyProtection="1"/>
    <xf numFmtId="0" fontId="23" fillId="0" borderId="0" xfId="1012" applyFont="1">
      <alignment vertical="center"/>
    </xf>
    <xf numFmtId="4" fontId="8" fillId="0" borderId="0" xfId="1012" applyNumberFormat="1">
      <alignment vertical="center"/>
    </xf>
    <xf numFmtId="0" fontId="2" fillId="0" borderId="0" xfId="1012" applyFont="1" applyFill="1" applyAlignment="1" applyProtection="1">
      <alignment horizontal="center" vertical="center"/>
    </xf>
    <xf numFmtId="4" fontId="2" fillId="0" borderId="0" xfId="1012" applyNumberFormat="1" applyFont="1" applyFill="1" applyAlignment="1" applyProtection="1">
      <alignment horizontal="center" vertical="center"/>
    </xf>
    <xf numFmtId="0" fontId="0" fillId="0" borderId="0" xfId="0" applyFill="1" applyAlignment="1" applyProtection="1"/>
    <xf numFmtId="0" fontId="26" fillId="3" borderId="0" xfId="1012" applyFont="1" applyFill="1">
      <alignment vertical="center"/>
    </xf>
    <xf numFmtId="0" fontId="11" fillId="0" borderId="0" xfId="1012" applyFont="1">
      <alignment vertical="center"/>
    </xf>
    <xf numFmtId="4" fontId="47" fillId="3" borderId="0" xfId="1012" applyNumberFormat="1" applyFont="1" applyFill="1">
      <alignment vertical="center"/>
    </xf>
    <xf numFmtId="4" fontId="12" fillId="3" borderId="0" xfId="1012" applyNumberFormat="1" applyFont="1" applyFill="1" applyBorder="1" applyAlignment="1">
      <alignment horizontal="right" vertical="center"/>
    </xf>
    <xf numFmtId="198" fontId="12" fillId="3" borderId="0" xfId="1012" applyNumberFormat="1" applyFont="1" applyFill="1" applyBorder="1" applyAlignment="1">
      <alignment horizontal="right" vertical="center"/>
    </xf>
    <xf numFmtId="198" fontId="24" fillId="3" borderId="1" xfId="1012" applyNumberFormat="1" applyFont="1" applyFill="1" applyBorder="1" applyAlignment="1">
      <alignment horizontal="center" vertical="center" wrapText="1"/>
    </xf>
    <xf numFmtId="4" fontId="24" fillId="3" borderId="1" xfId="1012" applyNumberFormat="1" applyFont="1" applyFill="1" applyBorder="1" applyAlignment="1">
      <alignment horizontal="center" vertical="center" wrapText="1"/>
    </xf>
    <xf numFmtId="0" fontId="10" fillId="2" borderId="1" xfId="0" applyFont="1" applyFill="1" applyBorder="1" applyAlignment="1" applyProtection="1">
      <alignment horizontal="left" vertical="center"/>
    </xf>
    <xf numFmtId="4" fontId="10" fillId="0" borderId="1" xfId="0" applyNumberFormat="1" applyFont="1" applyFill="1" applyBorder="1" applyAlignment="1" applyProtection="1">
      <alignment horizontal="right" vertical="center"/>
      <protection locked="0"/>
    </xf>
    <xf numFmtId="0" fontId="11" fillId="2" borderId="1" xfId="0" applyFont="1" applyFill="1" applyBorder="1" applyAlignment="1" applyProtection="1">
      <alignment horizontal="left" vertical="center"/>
    </xf>
    <xf numFmtId="4" fontId="28" fillId="4" borderId="9" xfId="0" applyNumberFormat="1" applyFont="1" applyFill="1" applyBorder="1" applyAlignment="1" applyProtection="1">
      <alignment vertical="center"/>
    </xf>
    <xf numFmtId="4" fontId="14" fillId="0" borderId="1" xfId="0" applyNumberFormat="1" applyFont="1" applyFill="1" applyBorder="1" applyAlignment="1" applyProtection="1">
      <alignment horizontal="right" vertical="center"/>
      <protection locked="0"/>
    </xf>
    <xf numFmtId="4" fontId="11" fillId="0" borderId="1" xfId="0" applyNumberFormat="1" applyFont="1" applyFill="1" applyBorder="1" applyAlignment="1" applyProtection="1">
      <alignment horizontal="right" vertical="center"/>
      <protection locked="0"/>
    </xf>
    <xf numFmtId="0" fontId="12" fillId="2" borderId="1" xfId="0" applyFont="1" applyFill="1" applyBorder="1" applyAlignment="1" applyProtection="1">
      <alignment horizontal="left" vertical="center"/>
      <protection locked="0"/>
    </xf>
    <xf numFmtId="0" fontId="11" fillId="2" borderId="1" xfId="0" applyFont="1" applyFill="1" applyBorder="1" applyAlignment="1" applyProtection="1">
      <alignment horizontal="left" vertical="center"/>
      <protection locked="0"/>
    </xf>
    <xf numFmtId="4" fontId="10" fillId="2" borderId="1" xfId="0" applyNumberFormat="1" applyFont="1" applyFill="1" applyBorder="1" applyAlignment="1" applyProtection="1">
      <alignment horizontal="right" vertical="center"/>
      <protection locked="0"/>
    </xf>
    <xf numFmtId="200" fontId="24" fillId="2" borderId="1" xfId="3" applyNumberFormat="1" applyFont="1" applyFill="1" applyBorder="1" applyAlignment="1" applyProtection="1">
      <alignment horizontal="right" vertical="center" wrapText="1" shrinkToFit="1"/>
      <protection locked="0"/>
    </xf>
    <xf numFmtId="0" fontId="26" fillId="2" borderId="0" xfId="1011" applyFont="1" applyFill="1" applyAlignment="1">
      <alignment horizontal="center" vertical="center"/>
    </xf>
    <xf numFmtId="0" fontId="8" fillId="2" borderId="0" xfId="1012" applyFill="1">
      <alignment vertical="center"/>
    </xf>
    <xf numFmtId="4" fontId="57" fillId="4" borderId="9" xfId="0" applyNumberFormat="1" applyFont="1" applyFill="1" applyBorder="1" applyAlignment="1" applyProtection="1">
      <alignment vertical="center"/>
    </xf>
    <xf numFmtId="49" fontId="28" fillId="0" borderId="1" xfId="0" applyNumberFormat="1" applyFont="1" applyFill="1" applyBorder="1" applyAlignment="1" applyProtection="1">
      <alignment horizontal="left" vertical="center" wrapText="1"/>
    </xf>
    <xf numFmtId="4" fontId="11" fillId="0" borderId="1" xfId="0" applyNumberFormat="1" applyFont="1" applyFill="1" applyBorder="1" applyAlignment="1" applyProtection="1">
      <alignment horizontal="left" vertical="center" wrapText="1"/>
    </xf>
    <xf numFmtId="4" fontId="24" fillId="0" borderId="1" xfId="1" applyNumberFormat="1" applyFont="1" applyFill="1" applyBorder="1" applyAlignment="1" applyProtection="1">
      <alignment horizontal="right" vertical="center" wrapText="1"/>
      <protection locked="0"/>
    </xf>
    <xf numFmtId="0" fontId="58" fillId="2" borderId="1" xfId="0" applyFont="1" applyFill="1" applyBorder="1" applyAlignment="1" applyProtection="1">
      <alignment horizontal="left" vertical="center"/>
    </xf>
    <xf numFmtId="49" fontId="11" fillId="2" borderId="1" xfId="0" applyNumberFormat="1" applyFont="1" applyFill="1" applyBorder="1" applyAlignment="1" applyProtection="1">
      <alignment vertical="center" wrapText="1"/>
    </xf>
    <xf numFmtId="4" fontId="12" fillId="0" borderId="1" xfId="1" applyNumberFormat="1" applyFont="1" applyFill="1" applyBorder="1" applyAlignment="1" applyProtection="1">
      <alignment horizontal="right" vertical="center" wrapText="1"/>
      <protection locked="0"/>
    </xf>
    <xf numFmtId="4" fontId="57" fillId="4" borderId="9" xfId="0" applyNumberFormat="1" applyFont="1" applyFill="1" applyBorder="1" applyAlignment="1" applyProtection="1">
      <alignment vertical="center"/>
      <protection locked="0"/>
    </xf>
    <xf numFmtId="49" fontId="11" fillId="0" borderId="1" xfId="0" applyNumberFormat="1" applyFont="1" applyFill="1" applyBorder="1" applyAlignment="1" applyProtection="1">
      <alignment horizontal="left" vertical="center"/>
    </xf>
    <xf numFmtId="49" fontId="11" fillId="2"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 fontId="24" fillId="0" borderId="1" xfId="1" applyNumberFormat="1" applyFont="1" applyFill="1" applyBorder="1" applyAlignment="1" applyProtection="1">
      <alignment horizontal="right" vertical="center" wrapText="1" shrinkToFit="1"/>
      <protection locked="0"/>
    </xf>
    <xf numFmtId="49" fontId="10" fillId="0" borderId="1" xfId="0" applyNumberFormat="1" applyFont="1" applyFill="1" applyBorder="1" applyAlignment="1" applyProtection="1">
      <alignment horizontal="left" vertical="center" wrapText="1"/>
      <protection locked="0"/>
    </xf>
    <xf numFmtId="49" fontId="12" fillId="2"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4" fontId="12" fillId="0" borderId="1" xfId="1" applyNumberFormat="1" applyFont="1" applyFill="1" applyBorder="1" applyAlignment="1" applyProtection="1">
      <alignment horizontal="right" vertical="center" wrapText="1" shrinkToFit="1"/>
      <protection locked="0"/>
    </xf>
    <xf numFmtId="0" fontId="12" fillId="0" borderId="1" xfId="0" applyFont="1" applyFill="1" applyBorder="1" applyAlignment="1">
      <alignment horizontal="left" vertical="center"/>
    </xf>
    <xf numFmtId="0" fontId="24" fillId="0" borderId="1" xfId="1012" applyFont="1" applyFill="1" applyBorder="1" applyAlignment="1">
      <alignment horizontal="center" vertical="center" wrapText="1"/>
    </xf>
    <xf numFmtId="49" fontId="24" fillId="3" borderId="1" xfId="1024" applyNumberFormat="1" applyFont="1" applyFill="1" applyBorder="1" applyAlignment="1" applyProtection="1">
      <alignment horizontal="left" vertical="center"/>
    </xf>
    <xf numFmtId="0" fontId="24" fillId="0" borderId="0" xfId="1012" applyFont="1" applyFill="1" applyAlignment="1">
      <alignment horizontal="center" vertical="center" wrapText="1"/>
    </xf>
    <xf numFmtId="0" fontId="8" fillId="3" borderId="0" xfId="1011" applyFill="1">
      <alignment vertical="center"/>
    </xf>
    <xf numFmtId="0" fontId="8" fillId="0" borderId="0" xfId="1011" applyFill="1">
      <alignment vertical="center"/>
    </xf>
    <xf numFmtId="0" fontId="12" fillId="0" borderId="0" xfId="1012" applyFont="1" applyFill="1" applyAlignment="1">
      <alignment horizontal="left" vertical="center"/>
    </xf>
    <xf numFmtId="198" fontId="12" fillId="0" borderId="0" xfId="1012" applyNumberFormat="1" applyFont="1" applyFill="1" applyBorder="1" applyAlignment="1">
      <alignment horizontal="right" vertical="center"/>
    </xf>
    <xf numFmtId="198" fontId="24" fillId="0" borderId="2" xfId="1012" applyNumberFormat="1" applyFont="1" applyFill="1" applyBorder="1" applyAlignment="1">
      <alignment vertical="center" wrapText="1"/>
    </xf>
    <xf numFmtId="0" fontId="24" fillId="0" borderId="2" xfId="1012" applyNumberFormat="1" applyFont="1" applyFill="1" applyBorder="1" applyAlignment="1">
      <alignment horizontal="left" vertical="center"/>
    </xf>
    <xf numFmtId="0" fontId="24" fillId="0" borderId="1" xfId="1012" applyNumberFormat="1" applyFont="1" applyFill="1" applyBorder="1" applyAlignment="1">
      <alignment vertical="center" wrapText="1"/>
    </xf>
    <xf numFmtId="4" fontId="24" fillId="0" borderId="1" xfId="0" applyNumberFormat="1" applyFont="1" applyFill="1" applyBorder="1" applyAlignment="1" applyProtection="1">
      <alignment horizontal="right" vertical="center"/>
      <protection locked="0"/>
    </xf>
    <xf numFmtId="0" fontId="12" fillId="0" borderId="1" xfId="1012" applyFont="1" applyFill="1" applyBorder="1" applyAlignment="1">
      <alignment horizontal="left" vertical="center" wrapText="1"/>
    </xf>
    <xf numFmtId="4" fontId="28" fillId="4" borderId="9" xfId="0" applyNumberFormat="1" applyFont="1" applyFill="1" applyBorder="1" applyAlignment="1" applyProtection="1">
      <alignment vertical="center"/>
      <protection locked="0"/>
    </xf>
    <xf numFmtId="0" fontId="12" fillId="3" borderId="2" xfId="1012" applyFont="1" applyFill="1" applyBorder="1" applyAlignment="1">
      <alignment horizontal="left" vertical="center"/>
    </xf>
    <xf numFmtId="0" fontId="12" fillId="3" borderId="1" xfId="1012" applyFont="1" applyFill="1" applyBorder="1" applyAlignment="1">
      <alignment horizontal="left" vertical="center" wrapText="1"/>
    </xf>
    <xf numFmtId="4" fontId="28" fillId="0" borderId="1" xfId="0" applyNumberFormat="1" applyFont="1" applyFill="1" applyBorder="1" applyAlignment="1" applyProtection="1">
      <alignment horizontal="right" vertical="center"/>
      <protection locked="0"/>
    </xf>
    <xf numFmtId="0" fontId="12" fillId="0" borderId="2" xfId="1012" applyFont="1" applyFill="1" applyBorder="1" applyAlignment="1">
      <alignment horizontal="left" vertical="top" wrapText="1"/>
    </xf>
    <xf numFmtId="200" fontId="28" fillId="0" borderId="1" xfId="3" applyNumberFormat="1" applyFont="1" applyFill="1" applyBorder="1" applyAlignment="1" applyProtection="1">
      <alignment horizontal="right" vertical="center" wrapText="1"/>
      <protection locked="0"/>
    </xf>
    <xf numFmtId="0" fontId="12" fillId="0" borderId="1" xfId="1012" applyNumberFormat="1" applyFont="1" applyFill="1" applyBorder="1" applyAlignment="1">
      <alignment vertical="center" wrapText="1"/>
    </xf>
    <xf numFmtId="4" fontId="27" fillId="4" borderId="9" xfId="0" applyNumberFormat="1" applyFont="1" applyFill="1" applyBorder="1" applyAlignment="1" applyProtection="1">
      <alignment vertical="center"/>
    </xf>
    <xf numFmtId="4" fontId="27" fillId="4" borderId="9" xfId="0" applyNumberFormat="1" applyFont="1" applyFill="1" applyBorder="1" applyAlignment="1" applyProtection="1">
      <alignment vertical="center"/>
      <protection locked="0"/>
    </xf>
    <xf numFmtId="4" fontId="12" fillId="0" borderId="1" xfId="0" applyNumberFormat="1" applyFont="1" applyFill="1" applyBorder="1" applyAlignment="1" applyProtection="1">
      <alignment horizontal="right" vertical="center"/>
      <protection locked="0"/>
    </xf>
    <xf numFmtId="0" fontId="24" fillId="0" borderId="2" xfId="1012" applyFont="1" applyFill="1" applyBorder="1" applyAlignment="1">
      <alignment horizontal="distributed" vertical="center"/>
    </xf>
    <xf numFmtId="49" fontId="24" fillId="0" borderId="1" xfId="0" applyNumberFormat="1" applyFont="1" applyFill="1" applyBorder="1" applyAlignment="1" applyProtection="1">
      <alignment horizontal="distributed" vertical="center" wrapText="1"/>
    </xf>
    <xf numFmtId="0" fontId="24" fillId="0" borderId="2" xfId="1012" applyNumberFormat="1" applyFont="1" applyFill="1" applyBorder="1" applyAlignment="1" applyProtection="1">
      <alignment horizontal="left" vertical="center"/>
    </xf>
    <xf numFmtId="0" fontId="24" fillId="0" borderId="1" xfId="1012" applyNumberFormat="1" applyFont="1" applyFill="1" applyBorder="1" applyAlignment="1" applyProtection="1">
      <alignment vertical="center" wrapText="1"/>
    </xf>
    <xf numFmtId="0" fontId="12" fillId="3" borderId="2" xfId="1011" applyFont="1" applyFill="1" applyBorder="1" applyAlignment="1" applyProtection="1">
      <alignment horizontal="left" vertical="center"/>
    </xf>
    <xf numFmtId="0" fontId="12" fillId="3" borderId="1" xfId="1011" applyFont="1" applyFill="1" applyBorder="1" applyAlignment="1" applyProtection="1">
      <alignment horizontal="left" vertical="center" wrapText="1"/>
    </xf>
    <xf numFmtId="0" fontId="12" fillId="0" borderId="1" xfId="1011" applyFont="1" applyFill="1" applyBorder="1" applyAlignment="1" applyProtection="1">
      <alignment horizontal="left" vertical="center" wrapText="1"/>
    </xf>
    <xf numFmtId="0" fontId="40" fillId="0" borderId="2" xfId="1012" applyFont="1" applyFill="1" applyBorder="1" applyAlignment="1">
      <alignment horizontal="distributed" vertical="center"/>
    </xf>
    <xf numFmtId="0" fontId="24" fillId="0" borderId="1" xfId="1012" applyFont="1" applyFill="1" applyBorder="1" applyAlignment="1">
      <alignment horizontal="distributed" vertical="center" wrapText="1" indent="2"/>
    </xf>
    <xf numFmtId="199" fontId="8" fillId="0" borderId="0" xfId="1012" applyNumberFormat="1" applyFill="1">
      <alignment vertical="center"/>
    </xf>
    <xf numFmtId="0" fontId="0" fillId="0" borderId="0" xfId="1012" applyFont="1" applyFill="1">
      <alignment vertical="center"/>
    </xf>
    <xf numFmtId="198" fontId="24" fillId="0" borderId="10" xfId="1012" applyNumberFormat="1" applyFont="1" applyFill="1" applyBorder="1" applyAlignment="1">
      <alignment horizontal="center" vertical="center" wrapText="1"/>
    </xf>
    <xf numFmtId="198" fontId="24" fillId="0" borderId="0" xfId="1012" applyNumberFormat="1" applyFont="1" applyFill="1" applyAlignment="1">
      <alignment horizontal="center" vertical="center" wrapText="1"/>
    </xf>
    <xf numFmtId="199" fontId="12" fillId="0" borderId="1" xfId="1022" applyNumberFormat="1" applyFont="1" applyFill="1" applyBorder="1" applyAlignment="1" applyProtection="1">
      <alignment vertical="center" wrapText="1"/>
    </xf>
    <xf numFmtId="4" fontId="28" fillId="0" borderId="1" xfId="1" applyNumberFormat="1" applyFont="1" applyFill="1" applyBorder="1" applyAlignment="1" applyProtection="1">
      <alignment horizontal="right" vertical="center" wrapText="1"/>
      <protection locked="0"/>
    </xf>
    <xf numFmtId="200" fontId="28" fillId="0" borderId="1" xfId="3" applyNumberFormat="1" applyFont="1" applyFill="1" applyBorder="1" applyAlignment="1" applyProtection="1">
      <alignment vertical="center" wrapText="1"/>
      <protection locked="0"/>
    </xf>
    <xf numFmtId="49" fontId="12" fillId="0" borderId="1" xfId="1022" applyNumberFormat="1" applyFont="1" applyFill="1" applyBorder="1" applyAlignment="1" applyProtection="1">
      <alignment horizontal="left" vertical="center" wrapText="1"/>
    </xf>
    <xf numFmtId="200" fontId="12" fillId="0" borderId="1" xfId="3" applyNumberFormat="1" applyFont="1" applyFill="1" applyBorder="1" applyAlignment="1" applyProtection="1">
      <alignment vertical="center" wrapText="1"/>
      <protection locked="0"/>
    </xf>
    <xf numFmtId="200" fontId="24" fillId="0" borderId="1" xfId="3" applyNumberFormat="1" applyFont="1" applyFill="1" applyBorder="1" applyAlignment="1" applyProtection="1">
      <alignment vertical="center" wrapText="1"/>
      <protection locked="0"/>
    </xf>
    <xf numFmtId="0" fontId="24" fillId="0" borderId="1" xfId="1012" applyFont="1" applyFill="1" applyBorder="1" applyAlignment="1">
      <alignment vertical="center" wrapText="1"/>
    </xf>
    <xf numFmtId="0" fontId="12" fillId="0" borderId="2" xfId="1012" applyNumberFormat="1" applyFont="1" applyFill="1" applyBorder="1" applyAlignment="1">
      <alignment horizontal="left" vertical="center"/>
    </xf>
    <xf numFmtId="0" fontId="12" fillId="0" borderId="1" xfId="1012" applyNumberFormat="1" applyFont="1" applyFill="1" applyBorder="1" applyAlignment="1">
      <alignment horizontal="left" vertical="center" wrapText="1"/>
    </xf>
    <xf numFmtId="0" fontId="12" fillId="0" borderId="2" xfId="1011" applyFont="1" applyFill="1" applyBorder="1" applyAlignment="1">
      <alignment horizontal="left" vertical="center"/>
    </xf>
    <xf numFmtId="4" fontId="24" fillId="4" borderId="9" xfId="0" applyNumberFormat="1" applyFont="1" applyFill="1" applyBorder="1" applyAlignment="1" applyProtection="1">
      <alignment horizontal="right" vertical="center" shrinkToFit="1"/>
      <protection locked="0"/>
    </xf>
    <xf numFmtId="0" fontId="24" fillId="0" borderId="1" xfId="1012" applyNumberFormat="1" applyFont="1" applyFill="1" applyBorder="1" applyAlignment="1">
      <alignment horizontal="left" vertical="center" wrapText="1"/>
    </xf>
    <xf numFmtId="0" fontId="59" fillId="0" borderId="0" xfId="1012" applyFont="1" applyFill="1">
      <alignment vertical="center"/>
    </xf>
    <xf numFmtId="3" fontId="8" fillId="0" borderId="0" xfId="1012" applyNumberFormat="1" applyFill="1">
      <alignment vertical="center"/>
    </xf>
    <xf numFmtId="0" fontId="24" fillId="3" borderId="0" xfId="1012" applyFont="1" applyFill="1" applyAlignment="1" applyProtection="1">
      <alignment horizontal="center" vertical="center" wrapText="1"/>
    </xf>
    <xf numFmtId="0" fontId="12" fillId="3" borderId="0" xfId="1012" applyFont="1" applyFill="1" applyProtection="1">
      <alignment vertical="center"/>
    </xf>
    <xf numFmtId="0" fontId="8" fillId="3" borderId="0" xfId="1011" applyFill="1" applyProtection="1">
      <alignment vertical="center"/>
    </xf>
    <xf numFmtId="0" fontId="8" fillId="3" borderId="0" xfId="1012" applyFill="1" applyProtection="1">
      <alignment vertical="center"/>
    </xf>
    <xf numFmtId="198" fontId="8" fillId="3" borderId="0" xfId="1012" applyNumberFormat="1" applyFill="1" applyProtection="1">
      <alignment vertical="center"/>
    </xf>
    <xf numFmtId="0" fontId="60" fillId="3" borderId="0" xfId="1012" applyFont="1" applyFill="1" applyProtection="1">
      <alignment vertical="center"/>
    </xf>
    <xf numFmtId="0" fontId="12" fillId="0" borderId="0" xfId="1012" applyFont="1" applyFill="1" applyAlignment="1" applyProtection="1">
      <alignment horizontal="left" vertical="center"/>
    </xf>
    <xf numFmtId="0" fontId="47" fillId="0" borderId="0" xfId="1012" applyFont="1" applyFill="1" applyProtection="1">
      <alignment vertical="center"/>
    </xf>
    <xf numFmtId="0" fontId="24" fillId="0" borderId="1" xfId="1012" applyFont="1" applyFill="1" applyBorder="1" applyAlignment="1" applyProtection="1">
      <alignment horizontal="center" vertical="center" wrapText="1"/>
    </xf>
    <xf numFmtId="198" fontId="24" fillId="0" borderId="0" xfId="1012" applyNumberFormat="1" applyFont="1" applyFill="1" applyAlignment="1" applyProtection="1">
      <alignment horizontal="center" vertical="center" wrapText="1"/>
    </xf>
    <xf numFmtId="203" fontId="24" fillId="0" borderId="1" xfId="0" applyNumberFormat="1" applyFont="1" applyFill="1" applyBorder="1" applyAlignment="1" applyProtection="1">
      <alignment horizontal="right" vertical="center"/>
      <protection locked="0"/>
    </xf>
    <xf numFmtId="0" fontId="26" fillId="0" borderId="0" xfId="1011" applyFont="1" applyFill="1" applyAlignment="1" applyProtection="1">
      <alignment horizontal="center" vertical="center"/>
    </xf>
    <xf numFmtId="203" fontId="28" fillId="4" borderId="9" xfId="0" applyNumberFormat="1" applyFont="1" applyFill="1" applyBorder="1" applyAlignment="1" applyProtection="1">
      <alignment vertical="center"/>
      <protection locked="0"/>
    </xf>
    <xf numFmtId="0" fontId="12" fillId="0" borderId="2" xfId="1012" applyFont="1" applyFill="1" applyBorder="1" applyAlignment="1" applyProtection="1">
      <alignment horizontal="left" vertical="top" wrapText="1"/>
    </xf>
    <xf numFmtId="0" fontId="12" fillId="0" borderId="1" xfId="1012" applyNumberFormat="1" applyFont="1" applyFill="1" applyBorder="1" applyAlignment="1" applyProtection="1">
      <alignment vertical="center" wrapText="1"/>
    </xf>
    <xf numFmtId="203" fontId="12" fillId="0" borderId="1" xfId="0" applyNumberFormat="1" applyFont="1" applyFill="1" applyBorder="1" applyAlignment="1" applyProtection="1">
      <alignment horizontal="right" vertical="center"/>
      <protection locked="0"/>
    </xf>
    <xf numFmtId="0" fontId="24" fillId="0" borderId="2" xfId="1012" applyFont="1" applyFill="1" applyBorder="1" applyAlignment="1" applyProtection="1">
      <alignment horizontal="distributed" vertical="center"/>
    </xf>
    <xf numFmtId="0" fontId="12" fillId="0" borderId="2" xfId="1011" applyFont="1" applyFill="1" applyBorder="1" applyAlignment="1" applyProtection="1">
      <alignment horizontal="left" vertical="center"/>
    </xf>
    <xf numFmtId="0" fontId="40" fillId="0" borderId="2" xfId="1012" applyFont="1" applyFill="1" applyBorder="1" applyAlignment="1" applyProtection="1">
      <alignment horizontal="distributed" vertical="center"/>
    </xf>
    <xf numFmtId="0" fontId="24" fillId="0" borderId="1" xfId="1012" applyNumberFormat="1" applyFont="1" applyFill="1" applyBorder="1" applyAlignment="1" applyProtection="1">
      <alignment horizontal="distributed" vertical="center"/>
    </xf>
    <xf numFmtId="3" fontId="8" fillId="3" borderId="0" xfId="1012" applyNumberFormat="1" applyFill="1" applyProtection="1">
      <alignment vertical="center"/>
    </xf>
    <xf numFmtId="0" fontId="12" fillId="0" borderId="2" xfId="1012" applyFont="1" applyFill="1" applyBorder="1" applyAlignment="1" applyProtection="1" quotePrefix="1">
      <alignment horizontal="left" vertical="center"/>
    </xf>
    <xf numFmtId="0" fontId="12" fillId="3" borderId="2" xfId="1012" applyFont="1" applyFill="1" applyBorder="1" applyAlignment="1" quotePrefix="1">
      <alignment horizontal="left" vertical="center"/>
    </xf>
  </cellXfs>
  <cellStyles count="13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汇总 6" xfId="50"/>
    <cellStyle name="Accent5 9" xfId="51"/>
    <cellStyle name="部门 4" xfId="52"/>
    <cellStyle name="_ET_STYLE_NoName_00__Book1_1 2 2 2" xfId="53"/>
    <cellStyle name="百分比 2 8 2" xfId="54"/>
    <cellStyle name="好 3 2 2" xfId="55"/>
    <cellStyle name="args.style" xfId="56"/>
    <cellStyle name="Accent1 5" xfId="57"/>
    <cellStyle name="常规 3 2 3 2" xfId="58"/>
    <cellStyle name="Accent2 - 20% 2" xfId="59"/>
    <cellStyle name="_Book1_2 2" xfId="60"/>
    <cellStyle name="常规 3 4 3" xfId="61"/>
    <cellStyle name="Accent2 - 40%" xfId="62"/>
    <cellStyle name="常规 26 2" xfId="63"/>
    <cellStyle name="Accent6 4" xfId="64"/>
    <cellStyle name="好_0605石屏县 2 2" xfId="65"/>
    <cellStyle name="Input [yellow] 4" xfId="66"/>
    <cellStyle name="Accent2 - 60%" xfId="67"/>
    <cellStyle name="日期" xfId="68"/>
    <cellStyle name="60% - 强调文字颜色 6 3 2" xfId="69"/>
    <cellStyle name="差_Book1 2" xfId="70"/>
    <cellStyle name="Accent4 5" xfId="71"/>
    <cellStyle name="60% - 强调文字颜色 4 2 2 2" xfId="72"/>
    <cellStyle name="60% - 强调文字颜色 2 3" xfId="73"/>
    <cellStyle name="_ET_STYLE_NoName_00__Sheet3" xfId="74"/>
    <cellStyle name="Accent6 3" xfId="75"/>
    <cellStyle name="Accent5 - 60% 2 2" xfId="76"/>
    <cellStyle name="Accent3 4 2" xfId="77"/>
    <cellStyle name="百分比 7" xfId="78"/>
    <cellStyle name="常规 6 5" xfId="79"/>
    <cellStyle name="常规 4 2 2 3" xfId="80"/>
    <cellStyle name="60% - 强调文字颜色 2 2 2" xfId="81"/>
    <cellStyle name="标题 1 5 2" xfId="82"/>
    <cellStyle name="Accent1 - 60% 2 2" xfId="83"/>
    <cellStyle name="百分比 4" xfId="84"/>
    <cellStyle name="百分比 5" xfId="85"/>
    <cellStyle name="差 7" xfId="86"/>
    <cellStyle name="0,0_x000d__x000a_NA_x000d__x000a_" xfId="87"/>
    <cellStyle name="60% - 强调文字颜色 2 2 2 2" xfId="88"/>
    <cellStyle name="Accent6 2" xfId="89"/>
    <cellStyle name="Accent4 2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PSChar" xfId="102"/>
    <cellStyle name="好_2008年地州对账表(国库资金）" xfId="103"/>
    <cellStyle name="Accent2 - 40% 3" xfId="104"/>
    <cellStyle name="60% - 强调文字颜色 5 2 2 2" xfId="105"/>
    <cellStyle name="标题 1 4 2" xfId="106"/>
    <cellStyle name="Accent6 6" xfId="107"/>
    <cellStyle name="_弱电系统设备配置报价清单" xfId="108"/>
    <cellStyle name="标题 1 4 3" xfId="109"/>
    <cellStyle name="Accent6 7" xfId="110"/>
    <cellStyle name="常规 2 12 2" xfId="111"/>
    <cellStyle name="Accent2 - 20% 3" xfId="112"/>
    <cellStyle name="_Book1_2 3" xfId="113"/>
    <cellStyle name="_ET_STYLE_NoName_00__Book1" xfId="114"/>
    <cellStyle name="_ET_STYLE_NoName_00_" xfId="115"/>
    <cellStyle name="_Book1_1" xfId="116"/>
    <cellStyle name="_20100326高清市院遂宁检察院1080P配置清单26日改" xfId="117"/>
    <cellStyle name="Accent2 - 20% 2 2" xfId="118"/>
    <cellStyle name="百分比 2 2 4" xfId="119"/>
    <cellStyle name="_Book1_2 2 2" xfId="120"/>
    <cellStyle name="百分比 2 2 5" xfId="121"/>
    <cellStyle name="百分比 2 10 2" xfId="122"/>
    <cellStyle name="_Book1_2 2 3" xfId="123"/>
    <cellStyle name="百分比 2 2 4 2" xfId="124"/>
    <cellStyle name="_Book1_2 2 2 2" xfId="125"/>
    <cellStyle name="_Book1_3 2" xfId="126"/>
    <cellStyle name="常规 2 7 2" xfId="127"/>
    <cellStyle name="_Book1" xfId="128"/>
    <cellStyle name="常规 3 2 3" xfId="129"/>
    <cellStyle name="Accent2 - 20%" xfId="130"/>
    <cellStyle name="_Book1_2" xfId="131"/>
    <cellStyle name="百分比 2 3 4" xfId="132"/>
    <cellStyle name="_Book1_2 3 2" xfId="133"/>
    <cellStyle name="_Book1_2 4" xfId="134"/>
    <cellStyle name="超级链接 2" xfId="135"/>
    <cellStyle name="Accent1 4 2" xfId="136"/>
    <cellStyle name="_Book1_3" xfId="137"/>
    <cellStyle name="Accent5 - 60% 3" xfId="138"/>
    <cellStyle name="_ET_STYLE_NoName_00__Book1_1" xfId="139"/>
    <cellStyle name="_ET_STYLE_NoName_00__Book1_1 2" xfId="140"/>
    <cellStyle name="_ET_STYLE_NoName_00__Book1_1 2 2" xfId="141"/>
    <cellStyle name="_ET_STYLE_NoName_00__Book1_1 2 3" xfId="142"/>
    <cellStyle name="标题 2 2 2 2" xfId="143"/>
    <cellStyle name="Percent [2]" xfId="144"/>
    <cellStyle name="百分比 2 7 2" xfId="145"/>
    <cellStyle name="_ET_STYLE_NoName_00__Book1_1 3" xfId="146"/>
    <cellStyle name="超级链接" xfId="147"/>
    <cellStyle name="Accent1 4" xfId="148"/>
    <cellStyle name="_ET_STYLE_NoName_00__Book1_1 3 2" xfId="149"/>
    <cellStyle name="_ET_STYLE_NoName_00__Book1_1 4" xfId="150"/>
    <cellStyle name="Accent5 4" xfId="151"/>
    <cellStyle name="_关闭破产企业已移交地方管理中小学校退休教师情况明细表(1)"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60% - 强调文字颜色 3 2 2 2" xfId="161"/>
    <cellStyle name="20% - 强调文字颜色 2 3" xfId="162"/>
    <cellStyle name="常规 3 2 5" xfId="163"/>
    <cellStyle name="20% - 强调文字颜色 3 2" xfId="164"/>
    <cellStyle name="20% - 强调文字颜色 3 2 2" xfId="165"/>
    <cellStyle name="Mon閠aire_!!!GO" xfId="166"/>
    <cellStyle name="常规 3 3 5" xfId="167"/>
    <cellStyle name="20% - 强调文字颜色 4 2" xfId="168"/>
    <cellStyle name="常规 3 3 5 2" xfId="169"/>
    <cellStyle name="20% - 强调文字颜色 4 2 2" xfId="170"/>
    <cellStyle name="Accent6 - 60% 2 2" xfId="171"/>
    <cellStyle name="常规 3 3 6" xfId="172"/>
    <cellStyle name="20% - 强调文字颜色 4 3"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Accent1" xfId="183"/>
    <cellStyle name="常规 9 2" xfId="184"/>
    <cellStyle name="40% - 强调文字颜色 1 3"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Accent6 - 20% 2" xfId="193"/>
    <cellStyle name="40% - 强调文字颜色 4 3" xfId="194"/>
    <cellStyle name="好 2 3" xfId="195"/>
    <cellStyle name="40% - 强调文字颜色 5 2" xfId="196"/>
    <cellStyle name="60% - 强调文字颜色 4 3" xfId="197"/>
    <cellStyle name="40% - 强调文字颜色 5 2 2" xfId="198"/>
    <cellStyle name="好 2 4" xfId="199"/>
    <cellStyle name="40% - 强调文字颜色 5 3" xfId="200"/>
    <cellStyle name="标题 2 2 4" xfId="201"/>
    <cellStyle name="适中 2 2" xfId="202"/>
    <cellStyle name="百分比 2 9" xfId="203"/>
    <cellStyle name="好 3 3" xfId="204"/>
    <cellStyle name="40% - 强调文字颜色 6 2" xfId="205"/>
    <cellStyle name="适中 2 2 2" xfId="206"/>
    <cellStyle name="百分比 2 9 2" xfId="207"/>
    <cellStyle name="Accent2 5" xfId="208"/>
    <cellStyle name="40% - 强调文字颜色 6 2 2" xfId="209"/>
    <cellStyle name="好 3 4" xfId="210"/>
    <cellStyle name="40% - 强调文字颜色 6 3" xfId="211"/>
    <cellStyle name="输出 3 4" xfId="212"/>
    <cellStyle name="Accent6 2 2" xfId="213"/>
    <cellStyle name="60% - 强调文字颜色 1 2" xfId="214"/>
    <cellStyle name="60% - 强调文字颜色 1 2 2" xfId="215"/>
    <cellStyle name="好 7" xfId="216"/>
    <cellStyle name="标题 3 2 4" xfId="217"/>
    <cellStyle name="60% - 强调文字颜色 1 2 2 2" xfId="218"/>
    <cellStyle name="百分比 2 3 4 2" xfId="219"/>
    <cellStyle name="60% - 强调文字颜色 1 2 3" xfId="220"/>
    <cellStyle name="60% - 强调文字颜色 1 3" xfId="221"/>
    <cellStyle name="60% - 强调文字颜色 1 3 2" xfId="222"/>
    <cellStyle name="输出 4 4" xfId="223"/>
    <cellStyle name="常规 5" xfId="224"/>
    <cellStyle name="Accent6 3 2" xfId="225"/>
    <cellStyle name="60% - 强调文字颜色 2 2" xfId="226"/>
    <cellStyle name="Accent6 - 60%" xfId="227"/>
    <cellStyle name="60% - 强调文字颜色 2 2 3" xfId="228"/>
    <cellStyle name="注释 2" xfId="229"/>
    <cellStyle name="60% - 强调文字颜色 2 3 2" xfId="230"/>
    <cellStyle name="Accent6 4 2" xfId="231"/>
    <cellStyle name="60% - 强调文字颜色 3 2" xfId="232"/>
    <cellStyle name="60% - 强调文字颜色 3 2 2" xfId="233"/>
    <cellStyle name="60% - 强调文字颜色 3 2 3" xfId="234"/>
    <cellStyle name="Accent5 - 40% 2" xfId="235"/>
    <cellStyle name="60% - 强调文字颜色 3 3" xfId="236"/>
    <cellStyle name="Accent5 - 40% 2 2" xfId="237"/>
    <cellStyle name="60% - 强调文字颜色 3 3 2" xfId="238"/>
    <cellStyle name="Accent6 5 2" xfId="239"/>
    <cellStyle name="60% - 强调文字颜色 4 2" xfId="240"/>
    <cellStyle name="60% - 强调文字颜色 4 2 2" xfId="241"/>
    <cellStyle name="常规 20" xfId="242"/>
    <cellStyle name="常规 15" xfId="243"/>
    <cellStyle name="60% - 强调文字颜色 4 3 2" xfId="244"/>
    <cellStyle name="标题 1 4 2 2" xfId="245"/>
    <cellStyle name="60% - 强调文字颜色 5 2" xfId="246"/>
    <cellStyle name="60% - 强调文字颜色 5 2 2" xfId="247"/>
    <cellStyle name="百分比 2 10" xfId="248"/>
    <cellStyle name="60% - 强调文字颜色 5 2 3" xfId="249"/>
    <cellStyle name="60% - 强调文字颜色 5 3" xfId="250"/>
    <cellStyle name="RowLevel_0" xfId="251"/>
    <cellStyle name="60% - 强调文字颜色 5 3 2" xfId="252"/>
    <cellStyle name="60% - 强调文字颜色 6 2" xfId="253"/>
    <cellStyle name="强调文字颜色 5 2 3" xfId="254"/>
    <cellStyle name="Header2" xfId="255"/>
    <cellStyle name="60% - 强调文字颜色 6 2 2" xfId="256"/>
    <cellStyle name="Header2 2" xfId="257"/>
    <cellStyle name="60% - 强调文字颜色 6 2 2 2" xfId="258"/>
    <cellStyle name="60% - 强调文字颜色 6 2 3" xfId="259"/>
    <cellStyle name="60% - 强调文字颜色 6 3" xfId="260"/>
    <cellStyle name="6mal" xfId="261"/>
    <cellStyle name="Accent4 9" xfId="262"/>
    <cellStyle name="强调文字颜色 2 2 2" xfId="263"/>
    <cellStyle name="Accent1 - 20%" xfId="264"/>
    <cellStyle name="Accent5 - 20%" xfId="265"/>
    <cellStyle name="Accent1 - 20% 2 2" xfId="266"/>
    <cellStyle name="Accent1 - 20% 3" xfId="267"/>
    <cellStyle name="标题 6 2 2" xfId="268"/>
    <cellStyle name="Accent6 9" xfId="269"/>
    <cellStyle name="Accent1 - 40%" xfId="270"/>
    <cellStyle name="Accent1 - 40% 2" xfId="271"/>
    <cellStyle name="Accent1 - 40% 2 2" xfId="272"/>
    <cellStyle name="PSHeading 3 2" xfId="273"/>
    <cellStyle name="Accent1 - 40% 3" xfId="274"/>
    <cellStyle name="Accent1 - 60%" xfId="275"/>
    <cellStyle name="标题 1 5" xfId="276"/>
    <cellStyle name="Accent1 - 60% 2" xfId="277"/>
    <cellStyle name="标题 1 6" xfId="278"/>
    <cellStyle name="Accent1 - 60% 3" xfId="279"/>
    <cellStyle name="Accent1 2" xfId="280"/>
    <cellStyle name="Date 3" xfId="281"/>
    <cellStyle name="Accent1 2 2" xfId="282"/>
    <cellStyle name="Currency [0]_!!!GO" xfId="283"/>
    <cellStyle name="Accent1 3" xfId="284"/>
    <cellStyle name="Accent1 3 2" xfId="285"/>
    <cellStyle name="Accent1 5 2" xfId="286"/>
    <cellStyle name="sstot" xfId="287"/>
    <cellStyle name="常规 2 2 3 2" xfId="288"/>
    <cellStyle name="Accent1 6" xfId="289"/>
    <cellStyle name="常规 2 2 3 3" xfId="290"/>
    <cellStyle name="Accent1 7" xfId="291"/>
    <cellStyle name="常规 2 2 3 4" xfId="292"/>
    <cellStyle name="差_1110洱源 2" xfId="293"/>
    <cellStyle name="Accent1 8" xfId="294"/>
    <cellStyle name="差_1110洱源 3" xfId="295"/>
    <cellStyle name="Accent1 9" xfId="296"/>
    <cellStyle name="强调文字颜色 5 2 2 2" xfId="297"/>
    <cellStyle name="Header1 2" xfId="298"/>
    <cellStyle name="Accent2" xfId="299"/>
    <cellStyle name="输入 2 4" xfId="300"/>
    <cellStyle name="Accent2 - 40% 2 2" xfId="301"/>
    <cellStyle name="Accent2 - 60% 2" xfId="302"/>
    <cellStyle name="Accent5 - 40% 3" xfId="303"/>
    <cellStyle name="Accent2 - 60% 2 2" xfId="304"/>
    <cellStyle name="Accent2 - 60% 3" xfId="305"/>
    <cellStyle name="Accent2 2" xfId="306"/>
    <cellStyle name="t" xfId="307"/>
    <cellStyle name="Accent2 2 2" xfId="308"/>
    <cellStyle name="Accent2 3" xfId="309"/>
    <cellStyle name="Accent2 3 2" xfId="310"/>
    <cellStyle name="Accent2 4" xfId="311"/>
    <cellStyle name="Accent2 4 2" xfId="312"/>
    <cellStyle name="百分比 2 9 2 2" xfId="313"/>
    <cellStyle name="Accent2 5 2" xfId="314"/>
    <cellStyle name="常规 2 2 11" xfId="315"/>
    <cellStyle name="百分比 2 9 3" xfId="316"/>
    <cellStyle name="Date" xfId="317"/>
    <cellStyle name="常规 2 2 4 2" xfId="318"/>
    <cellStyle name="Accent2 6" xfId="319"/>
    <cellStyle name="Accent2 7" xfId="320"/>
    <cellStyle name="Accent2 8" xfId="321"/>
    <cellStyle name="Accent2 9" xfId="322"/>
    <cellStyle name="Accent3" xfId="323"/>
    <cellStyle name="Milliers_!!!GO" xfId="324"/>
    <cellStyle name="Accent5 2" xfId="325"/>
    <cellStyle name="Accent3 - 20%" xfId="326"/>
    <cellStyle name="标题 1 3" xfId="327"/>
    <cellStyle name="常规 2 2 7" xfId="328"/>
    <cellStyle name="百分比 4 3" xfId="329"/>
    <cellStyle name="Accent5 2 2" xfId="330"/>
    <cellStyle name="Accent3 - 20% 2" xfId="331"/>
    <cellStyle name="标题 1 3 2" xfId="332"/>
    <cellStyle name="汇总 3" xfId="333"/>
    <cellStyle name="Accent5 6" xfId="334"/>
    <cellStyle name="Accent3 - 20% 2 2" xfId="335"/>
    <cellStyle name="标题 1 4" xfId="336"/>
    <cellStyle name="Accent3 - 20% 3" xfId="337"/>
    <cellStyle name="Mon閠aire [0]_!!!GO" xfId="338"/>
    <cellStyle name="Accent4 3 2" xfId="339"/>
    <cellStyle name="Accent3 - 40%" xfId="340"/>
    <cellStyle name="Accent3 - 40% 2" xfId="341"/>
    <cellStyle name="Accent3 - 40% 2 2" xfId="342"/>
    <cellStyle name="Accent4 - 60%" xfId="343"/>
    <cellStyle name="捠壿 [0.00]_Region Orders (2)" xfId="344"/>
    <cellStyle name="常规 15 2 2" xfId="345"/>
    <cellStyle name="百分比 2 6 2" xfId="346"/>
    <cellStyle name="Accent3 - 40% 3" xfId="347"/>
    <cellStyle name="Accent4 5 2" xfId="348"/>
    <cellStyle name="Accent3 - 60%" xfId="349"/>
    <cellStyle name="好_M01-1 3" xfId="350"/>
    <cellStyle name="Accent3 - 60% 2" xfId="351"/>
    <cellStyle name="编号" xfId="352"/>
    <cellStyle name="Accent3 - 60% 2 2" xfId="353"/>
    <cellStyle name="Accent3 - 60% 3" xfId="354"/>
    <cellStyle name="Accent3 2" xfId="355"/>
    <cellStyle name="comma zerodec" xfId="356"/>
    <cellStyle name="Accent3 2 2" xfId="357"/>
    <cellStyle name="Accent3 3" xfId="358"/>
    <cellStyle name="Accent3 3 2" xfId="359"/>
    <cellStyle name="Accent3 4" xfId="360"/>
    <cellStyle name="Accent3 5" xfId="361"/>
    <cellStyle name="Accent3 5 2" xfId="362"/>
    <cellStyle name="Moneda_96 Risk" xfId="363"/>
    <cellStyle name="常规 2 2 5 2" xfId="364"/>
    <cellStyle name="Accent3 6" xfId="365"/>
    <cellStyle name="Accent3 7" xfId="366"/>
    <cellStyle name="Accent3 8" xfId="367"/>
    <cellStyle name="百分比 2" xfId="368"/>
    <cellStyle name="Accent3 9" xfId="369"/>
    <cellStyle name="Accent4" xfId="370"/>
    <cellStyle name="百分比 2 2 2" xfId="371"/>
    <cellStyle name="Accent4 - 20%" xfId="372"/>
    <cellStyle name="百分比 2 2 2 2" xfId="373"/>
    <cellStyle name="Accent4 - 20% 2" xfId="374"/>
    <cellStyle name="百分比 2 2 2 2 2" xfId="375"/>
    <cellStyle name="Accent4 - 20% 2 2" xfId="376"/>
    <cellStyle name="强调 2 2" xfId="377"/>
    <cellStyle name="百分比 2 2 2 3" xfId="378"/>
    <cellStyle name="Accent4 - 20% 3" xfId="379"/>
    <cellStyle name="百分比 2 4 2" xfId="380"/>
    <cellStyle name="Accent4 - 40%" xfId="381"/>
    <cellStyle name="百分比 2 4 2 2" xfId="382"/>
    <cellStyle name="Accent6 - 40%" xfId="383"/>
    <cellStyle name="Accent4 - 40% 2" xfId="384"/>
    <cellStyle name="商品名称 4" xfId="385"/>
    <cellStyle name="Accent6 - 40% 2" xfId="386"/>
    <cellStyle name="Accent4 - 40% 2 2" xfId="387"/>
    <cellStyle name="Accent4 - 40% 3" xfId="388"/>
    <cellStyle name="Accent4 - 60% 2" xfId="389"/>
    <cellStyle name="Accent4 - 60% 2 2" xfId="390"/>
    <cellStyle name="Accent4 - 60% 3" xfId="391"/>
    <cellStyle name="PSSpacer" xfId="392"/>
    <cellStyle name="Accent6" xfId="393"/>
    <cellStyle name="Accent4 2" xfId="394"/>
    <cellStyle name="New Times Roman" xfId="395"/>
    <cellStyle name="Accent4 3" xfId="396"/>
    <cellStyle name="Accent4 4" xfId="397"/>
    <cellStyle name="Accent4 4 2" xfId="398"/>
    <cellStyle name="PSHeading 5" xfId="399"/>
    <cellStyle name="标题 1 2 2" xfId="400"/>
    <cellStyle name="常规 2 2 6 2" xfId="401"/>
    <cellStyle name="Accent4 6" xfId="402"/>
    <cellStyle name="百分比 4 2 2" xfId="403"/>
    <cellStyle name="标题 1 2 3" xfId="404"/>
    <cellStyle name="Accent4 7" xfId="405"/>
    <cellStyle name="标题 1 2 4" xfId="406"/>
    <cellStyle name="Accent4 8" xfId="407"/>
    <cellStyle name="Accent5" xfId="408"/>
    <cellStyle name="Accent5 - 20% 2" xfId="409"/>
    <cellStyle name="Accent5 - 20% 2 2" xfId="410"/>
    <cellStyle name="Input [yellow] 2 2 2" xfId="411"/>
    <cellStyle name="Accent5 - 20% 3" xfId="412"/>
    <cellStyle name="Accent5 - 40%" xfId="413"/>
    <cellStyle name="标题 2 3 3" xfId="414"/>
    <cellStyle name="Accent5 - 60%" xfId="415"/>
    <cellStyle name="Accent5 - 60% 2" xfId="416"/>
    <cellStyle name="Category" xfId="417"/>
    <cellStyle name="Accent5 3" xfId="418"/>
    <cellStyle name="标题 2 3" xfId="419"/>
    <cellStyle name="Category 2" xfId="420"/>
    <cellStyle name="Accent5 3 2" xfId="421"/>
    <cellStyle name="标题 3 3" xfId="422"/>
    <cellStyle name="Comma [0]_!!!GO" xfId="423"/>
    <cellStyle name="Accent5 4 2" xfId="424"/>
    <cellStyle name="汇总 2" xfId="425"/>
    <cellStyle name="Accent5 5" xfId="426"/>
    <cellStyle name="汇总 2 2" xfId="427"/>
    <cellStyle name="Accent5 5 2" xfId="428"/>
    <cellStyle name="标题 1 3 3" xfId="429"/>
    <cellStyle name="汇总 4" xfId="430"/>
    <cellStyle name="Accent5 7" xfId="431"/>
    <cellStyle name="标题 1 3 4" xfId="432"/>
    <cellStyle name="百分比 2 3 2 2 2" xfId="433"/>
    <cellStyle name="汇总 5" xfId="434"/>
    <cellStyle name="Accent5 8" xfId="435"/>
    <cellStyle name="Accent6 - 20%" xfId="436"/>
    <cellStyle name="Accent6 - 40% 2 2" xfId="437"/>
    <cellStyle name="ColLevel_0" xfId="438"/>
    <cellStyle name="Accent6 - 40% 3" xfId="439"/>
    <cellStyle name="Accent6 - 60% 2" xfId="440"/>
    <cellStyle name="Accent6 - 60% 3" xfId="441"/>
    <cellStyle name="标题 1 4 4" xfId="442"/>
    <cellStyle name="Accent6 8" xfId="443"/>
    <cellStyle name="百分比 2 4 3" xfId="444"/>
    <cellStyle name="Comma_!!!GO" xfId="445"/>
    <cellStyle name="分级显示列_1_Book1" xfId="446"/>
    <cellStyle name="标题 3 3 2" xfId="447"/>
    <cellStyle name="Currency_!!!GO" xfId="448"/>
    <cellStyle name="标题 2 3 4" xfId="449"/>
    <cellStyle name="Currency1" xfId="450"/>
    <cellStyle name="Date 2" xfId="451"/>
    <cellStyle name="Date 2 2" xfId="452"/>
    <cellStyle name="Dollar (zero dec)" xfId="453"/>
    <cellStyle name="标题 2 2" xfId="454"/>
    <cellStyle name="常规 2 3 6" xfId="455"/>
    <cellStyle name="百分比 5 2" xfId="456"/>
    <cellStyle name="Grey"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数量 3" xfId="478"/>
    <cellStyle name="标题 1 2 2 2" xfId="479"/>
    <cellStyle name="Month" xfId="480"/>
    <cellStyle name="Month 2" xfId="481"/>
    <cellStyle name="百分比 10" xfId="482"/>
    <cellStyle name="PSHeading 2" xfId="483"/>
    <cellStyle name="no dec" xfId="484"/>
    <cellStyle name="PSHeading 2 2" xfId="485"/>
    <cellStyle name="no dec 2" xfId="486"/>
    <cellStyle name="PSHeading 2 2 2" xfId="487"/>
    <cellStyle name="no dec 2 2" xfId="488"/>
    <cellStyle name="百分比 3 3 2" xfId="489"/>
    <cellStyle name="PSHeading 2 3" xfId="490"/>
    <cellStyle name="no dec 3" xfId="491"/>
    <cellStyle name="Normal - Style1" xfId="492"/>
    <cellStyle name="百分比 2 5 2" xfId="493"/>
    <cellStyle name="Normal_!!!GO" xfId="494"/>
    <cellStyle name="PSInt" xfId="495"/>
    <cellStyle name="per.style" xfId="496"/>
    <cellStyle name="常规 2 3 4" xfId="497"/>
    <cellStyle name="t_HVAC Equipment (3)" xfId="498"/>
    <cellStyle name="Percent [2] 2" xfId="499"/>
    <cellStyle name="Percent_!!!GO" xfId="500"/>
    <cellStyle name="百分比 8" xfId="501"/>
    <cellStyle name="Pourcentage_pldt" xfId="502"/>
    <cellStyle name="PSChar 2" xfId="503"/>
    <cellStyle name="编号 2 2" xfId="504"/>
    <cellStyle name="PSHeading 3 3" xfId="505"/>
    <cellStyle name="PSDate" xfId="506"/>
    <cellStyle name="编号 2 2 2" xfId="507"/>
    <cellStyle name="PSDate 2" xfId="508"/>
    <cellStyle name="PSDec" xfId="509"/>
    <cellStyle name="编号 4" xfId="510"/>
    <cellStyle name="常规 10" xfId="511"/>
    <cellStyle name="PSDec 2"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常规 2 3 4 2" xfId="522"/>
    <cellStyle name="t_HVAC Equipment (3) 2" xfId="523"/>
    <cellStyle name="百分比 2 11" xfId="524"/>
    <cellStyle name="千位分隔 2 2" xfId="525"/>
    <cellStyle name="百分比 2 3 5"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常规_Sheet3" xfId="535"/>
    <cellStyle name="百分比 2 3 2"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常规 15 2" xfId="545"/>
    <cellStyle name="百分比 2 6" xfId="546"/>
    <cellStyle name="标题 2 2 2" xfId="547"/>
    <cellStyle name="常规 15 3" xfId="548"/>
    <cellStyle name="百分比 2 7"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常规 2 2 6" xfId="559"/>
    <cellStyle name="百分比 4 2"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好 5 2" xfId="577"/>
    <cellStyle name="标题 3 2 2 2" xfId="578"/>
    <cellStyle name="标题 2 4 3" xfId="579"/>
    <cellStyle name="标题 2 4 4" xfId="580"/>
    <cellStyle name="标题 2 5" xfId="581"/>
    <cellStyle name="标题 2 7" xfId="582"/>
    <cellStyle name="标题 2 5 2" xfId="583"/>
    <cellStyle name="标题 2 5 3" xfId="584"/>
    <cellStyle name="标题 2 6" xfId="585"/>
    <cellStyle name="好 5" xfId="586"/>
    <cellStyle name="标题 3 2 2" xfId="587"/>
    <cellStyle name="好 6" xfId="588"/>
    <cellStyle name="标题 3 2 3"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数量 2 2 2" xfId="602"/>
    <cellStyle name="标题 3 7" xfId="603"/>
    <cellStyle name="千位分隔 3" xfId="604"/>
    <cellStyle name="标题 4 2" xfId="605"/>
    <cellStyle name="千位分隔 3 2" xfId="606"/>
    <cellStyle name="标题 4 2 2" xfId="607"/>
    <cellStyle name="千位分隔 3 2 2" xfId="608"/>
    <cellStyle name="标题 4 2 2 2" xfId="609"/>
    <cellStyle name="千位分隔 3 3" xfId="610"/>
    <cellStyle name="标题 4 2 3" xfId="611"/>
    <cellStyle name="标题 4 2 4" xfId="612"/>
    <cellStyle name="千位分隔 4" xfId="613"/>
    <cellStyle name="标题 4 3" xfId="614"/>
    <cellStyle name="千位分隔 4 2" xfId="615"/>
    <cellStyle name="标题 4 3 2" xfId="616"/>
    <cellStyle name="标题 4 3 2 2" xfId="617"/>
    <cellStyle name="标题 4 3 3" xfId="618"/>
    <cellStyle name="标题 4 3 4" xfId="619"/>
    <cellStyle name="千位分隔 5" xfId="620"/>
    <cellStyle name="标题 4 4" xfId="621"/>
    <cellStyle name="千位分隔 5 2" xfId="622"/>
    <cellStyle name="标题 4 4 2" xfId="623"/>
    <cellStyle name="标题 4 4 2 2" xfId="624"/>
    <cellStyle name="标题 4 4 3" xfId="625"/>
    <cellStyle name="标题 4 4 4" xfId="626"/>
    <cellStyle name="千位分隔 6" xfId="627"/>
    <cellStyle name="标题 4 5" xfId="628"/>
    <cellStyle name="千位分隔 6 2" xfId="629"/>
    <cellStyle name="标题 4 5 2" xfId="630"/>
    <cellStyle name="标题 4 5 3" xfId="631"/>
    <cellStyle name="千位分隔 7" xfId="632"/>
    <cellStyle name="标题 4 6" xfId="633"/>
    <cellStyle name="千位分隔 8" xfId="634"/>
    <cellStyle name="标题 4 7"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常规 2 7" xfId="651"/>
    <cellStyle name="标题 8 2" xfId="652"/>
    <cellStyle name="输入 2" xfId="653"/>
    <cellStyle name="常规 2 8" xfId="654"/>
    <cellStyle name="标题 8 3" xfId="655"/>
    <cellStyle name="标题 9" xfId="656"/>
    <cellStyle name="标题1" xfId="657"/>
    <cellStyle name="标题1 2" xfId="658"/>
    <cellStyle name="标题1 2 2" xfId="659"/>
    <cellStyle name="标题1 2 2 2" xfId="660"/>
    <cellStyle name="差 5 2" xfId="661"/>
    <cellStyle name="标题1 2 3"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解释性文本 5" xfId="675"/>
    <cellStyle name="差 2" xfId="676"/>
    <cellStyle name="解释性文本 5 2" xfId="677"/>
    <cellStyle name="差 2 2" xfId="678"/>
    <cellStyle name="差 2 2 2" xfId="679"/>
    <cellStyle name="解释性文本 5 3" xfId="680"/>
    <cellStyle name="差 2 3" xfId="681"/>
    <cellStyle name="差 2 4" xfId="682"/>
    <cellStyle name="解释性文本 6" xfId="683"/>
    <cellStyle name="差 3" xfId="684"/>
    <cellStyle name="差 3 2" xfId="685"/>
    <cellStyle name="差 3 2 2" xfId="686"/>
    <cellStyle name="差 3 3" xfId="687"/>
    <cellStyle name="差 3 4" xfId="688"/>
    <cellStyle name="解释性文本 7" xfId="689"/>
    <cellStyle name="差 4" xfId="690"/>
    <cellStyle name="差 4 2" xfId="691"/>
    <cellStyle name="差 4 2 2" xfId="692"/>
    <cellStyle name="差 4 3" xfId="693"/>
    <cellStyle name="差 4 4" xfId="694"/>
    <cellStyle name="差 5" xfId="695"/>
    <cellStyle name="差 5 3" xfId="696"/>
    <cellStyle name="差_0502通海县 2 2" xfId="697"/>
    <cellStyle name="差 6"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常规 28" xfId="721"/>
    <cellStyle name="差_2008年地州对账表(国库资金）" xfId="722"/>
    <cellStyle name="差_2008年地州对账表(国库资金） 2" xfId="723"/>
    <cellStyle name="适中 3" xfId="724"/>
    <cellStyle name="差_2008年地州对账表(国库资金） 2 2" xfId="725"/>
    <cellStyle name="差_2008年地州对账表(国库资金） 3" xfId="726"/>
    <cellStyle name="差_Book1" xfId="727"/>
    <cellStyle name="差_M01-1" xfId="728"/>
    <cellStyle name="昗弨_Pacific Region P&amp;L" xfId="729"/>
    <cellStyle name="差_M01-1 2" xfId="730"/>
    <cellStyle name="差_M01-1 2 2" xfId="731"/>
    <cellStyle name="差_M01-1 3" xfId="732"/>
    <cellStyle name="常规 10 2" xfId="733"/>
    <cellStyle name="常规 10 2 2" xfId="734"/>
    <cellStyle name="常规 10 2 2 2" xfId="735"/>
    <cellStyle name="汇总 6 2" xfId="736"/>
    <cellStyle name="常规 10 2 3"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链接单元格 3 2 2" xfId="747"/>
    <cellStyle name="常规 11 4" xfId="748"/>
    <cellStyle name="好 4 2" xfId="749"/>
    <cellStyle name="常规 12" xfId="750"/>
    <cellStyle name="好 4 2 2" xfId="751"/>
    <cellStyle name="常规 12 2" xfId="752"/>
    <cellStyle name="好 4 3" xfId="753"/>
    <cellStyle name="常规 13" xfId="754"/>
    <cellStyle name="常规 13 2" xfId="755"/>
    <cellStyle name="好 4 4" xfId="756"/>
    <cellStyle name="常规 14" xfId="757"/>
    <cellStyle name="常规 14 2" xfId="758"/>
    <cellStyle name="检查单元格 2 2 2" xfId="759"/>
    <cellStyle name="常规 21" xfId="760"/>
    <cellStyle name="常规 16" xfId="761"/>
    <cellStyle name="常规 16 2" xfId="762"/>
    <cellStyle name="注释 4 2" xfId="763"/>
    <cellStyle name="常规 22" xfId="764"/>
    <cellStyle name="常规 17" xfId="765"/>
    <cellStyle name="注释 4 2 2" xfId="766"/>
    <cellStyle name="常规 17 2" xfId="767"/>
    <cellStyle name="常规 17 2 2" xfId="768"/>
    <cellStyle name="常规 17 3" xfId="769"/>
    <cellStyle name="注释 4 3" xfId="770"/>
    <cellStyle name="常规 23" xfId="771"/>
    <cellStyle name="常规 18" xfId="772"/>
    <cellStyle name="常规 5 42" xfId="773"/>
    <cellStyle name="常规 18 2" xfId="774"/>
    <cellStyle name="常规 5 42 2" xfId="775"/>
    <cellStyle name="常规 18 2 2" xfId="776"/>
    <cellStyle name="常规 18 3" xfId="777"/>
    <cellStyle name="注释 4 4" xfId="778"/>
    <cellStyle name="常规 24" xfId="779"/>
    <cellStyle name="常规 19" xfId="780"/>
    <cellStyle name="常规 19 10" xfId="781"/>
    <cellStyle name="常规 19 2" xfId="782"/>
    <cellStyle name="常规 19 2 2" xfId="783"/>
    <cellStyle name="常规 19 3" xfId="784"/>
    <cellStyle name="常规 2" xfId="785"/>
    <cellStyle name="强调文字颜色 3 3" xfId="786"/>
    <cellStyle name="常规 2 10" xfId="787"/>
    <cellStyle name="强调文字颜色 3 3 2" xfId="788"/>
    <cellStyle name="常规 2 10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强调文字颜色 1 2" xfId="807"/>
    <cellStyle name="常规 2 2 2 4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输出 2 2 2" xfId="837"/>
    <cellStyle name="常规 2 4 2 3"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检查单元格 6" xfId="848"/>
    <cellStyle name="常规 2 5 2 2" xfId="849"/>
    <cellStyle name="常规 2 5 2 2 2" xfId="850"/>
    <cellStyle name="输出 3 2 2" xfId="851"/>
    <cellStyle name="检查单元格 7" xfId="852"/>
    <cellStyle name="常规 2 5 2 3"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输入 2 2" xfId="869"/>
    <cellStyle name="常规 2 8 2" xfId="870"/>
    <cellStyle name="输入 3" xfId="871"/>
    <cellStyle name="常规 2 9" xfId="872"/>
    <cellStyle name="输入 3 2" xfId="873"/>
    <cellStyle name="常规 2 9 2" xfId="874"/>
    <cellStyle name="输入 3 2 2" xfId="875"/>
    <cellStyle name="常规 2 9 2 2" xfId="876"/>
    <cellStyle name="输入 3 3" xfId="877"/>
    <cellStyle name="常规 2 9 3" xfId="878"/>
    <cellStyle name="常规 2 9 3 2" xfId="879"/>
    <cellStyle name="输入 3 4" xfId="880"/>
    <cellStyle name="好_2008年地州对账表(国库资金） 2" xfId="881"/>
    <cellStyle name="常规 2 9 4" xfId="882"/>
    <cellStyle name="常规 30" xfId="883"/>
    <cellStyle name="常规 25" xfId="884"/>
    <cellStyle name="常规 25 2" xfId="885"/>
    <cellStyle name="常规 26" xfId="886"/>
    <cellStyle name="常规 27" xfId="887"/>
    <cellStyle name="常规 29" xfId="888"/>
    <cellStyle name="输出 4 2" xfId="889"/>
    <cellStyle name="常规 3" xfId="890"/>
    <cellStyle name="输出 4 2 2" xfId="891"/>
    <cellStyle name="常规 3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输出 4 3" xfId="916"/>
    <cellStyle name="常规 4" xfId="917"/>
    <cellStyle name="常规 4 2" xfId="918"/>
    <cellStyle name="常规 4 4" xfId="919"/>
    <cellStyle name="常规 4 2 2" xfId="920"/>
    <cellStyle name="常规 6 4" xfId="921"/>
    <cellStyle name="常规 4 2 2 2" xfId="922"/>
    <cellStyle name="常规 6 4 2" xfId="923"/>
    <cellStyle name="常规 4 2 2 2 2" xfId="924"/>
    <cellStyle name="常规 4 5" xfId="925"/>
    <cellStyle name="常规 4 2 3" xfId="926"/>
    <cellStyle name="常规 7 4" xfId="927"/>
    <cellStyle name="常规 4 2 3 2" xfId="928"/>
    <cellStyle name="常规 4 6" xfId="929"/>
    <cellStyle name="常规 4 2 4" xfId="930"/>
    <cellStyle name="常规 8 4" xfId="931"/>
    <cellStyle name="常规 444" xfId="932"/>
    <cellStyle name="常规 439" xfId="933"/>
    <cellStyle name="常规 4 6 2" xfId="934"/>
    <cellStyle name="常规 4 2 4 2" xfId="935"/>
    <cellStyle name="常规 4 7" xfId="936"/>
    <cellStyle name="常规 4 2 5" xfId="937"/>
    <cellStyle name="常规 4 3" xfId="938"/>
    <cellStyle name="常规 5 4" xfId="939"/>
    <cellStyle name="常规 4 3 2" xfId="940"/>
    <cellStyle name="常规 5 4 2" xfId="941"/>
    <cellStyle name="常规 4 3 2 2" xfId="942"/>
    <cellStyle name="常规 4 3 2 2 2" xfId="943"/>
    <cellStyle name="常规 4 3 2 3" xfId="944"/>
    <cellStyle name="常规 5 5" xfId="945"/>
    <cellStyle name="常规 4 3 3" xfId="946"/>
    <cellStyle name="常规 4 3 3 2" xfId="947"/>
    <cellStyle name="常规 4 3 4" xfId="948"/>
    <cellStyle name="常规 4 3 4 2" xfId="949"/>
    <cellStyle name="常规 4 3 5" xfId="950"/>
    <cellStyle name="链接单元格 3" xfId="951"/>
    <cellStyle name="常规 433" xfId="952"/>
    <cellStyle name="常规 428" xfId="953"/>
    <cellStyle name="链接单元格 4" xfId="954"/>
    <cellStyle name="常规 434" xfId="955"/>
    <cellStyle name="常规 429" xfId="956"/>
    <cellStyle name="常规 430" xfId="957"/>
    <cellStyle name="常规 431" xfId="958"/>
    <cellStyle name="链接单元格 2" xfId="959"/>
    <cellStyle name="常规 432" xfId="960"/>
    <cellStyle name="链接单元格 5" xfId="961"/>
    <cellStyle name="常规 440" xfId="962"/>
    <cellStyle name="常规 435" xfId="963"/>
    <cellStyle name="链接单元格 6" xfId="964"/>
    <cellStyle name="常规 441" xfId="965"/>
    <cellStyle name="常规 436" xfId="966"/>
    <cellStyle name="链接单元格 7" xfId="967"/>
    <cellStyle name="常规 8 2" xfId="968"/>
    <cellStyle name="常规 442" xfId="969"/>
    <cellStyle name="常规 8 3" xfId="970"/>
    <cellStyle name="常规 44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注释 7" xfId="999"/>
    <cellStyle name="常规 9 2 2" xfId="1000"/>
    <cellStyle name="常规 9 2 2 2" xfId="1001"/>
    <cellStyle name="注释 8" xfId="1002"/>
    <cellStyle name="常规 9 2 3"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计算 2 3" xfId="1013"/>
    <cellStyle name="常规_2007年云南省向人大报送政府收支预算表格式编制过程表 2 2" xfId="1014"/>
    <cellStyle name="数量 4" xfId="1015"/>
    <cellStyle name="常规_2007年云南省向人大报送政府收支预算表格式编制过程表 2 2 2" xfId="1016"/>
    <cellStyle name="计算 2 4" xfId="1017"/>
    <cellStyle name="常规_2007年云南省向人大报送政府收支预算表格式编制过程表 2 3" xfId="1018"/>
    <cellStyle name="常规_2007年云南省向人大报送政府收支预算表格式编制过程表 2 4 2" xfId="1019"/>
    <cellStyle name="计算 3 3" xfId="1020"/>
    <cellStyle name="常规_2007年云南省向人大报送政府收支预算表格式编制过程表 3 2" xfId="1021"/>
    <cellStyle name="常规_exceltmp1" xfId="1022"/>
    <cellStyle name="计算 4" xfId="1023"/>
    <cellStyle name="常规_exceltmp1 2"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解释性文本 4 3" xfId="1055"/>
    <cellStyle name="好_1110洱源 2" xfId="1056"/>
    <cellStyle name="好_1110洱源 2 2" xfId="1057"/>
    <cellStyle name="解释性文本 4 4" xfId="1058"/>
    <cellStyle name="好_1110洱源 3"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商品名称 2 3" xfId="1068"/>
    <cellStyle name="好_2008年地州对账表(国库资金） 2 2"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8" xfId="1081"/>
    <cellStyle name="汇总 2 2 2 2" xfId="1082"/>
    <cellStyle name="警告文本 2 2 2" xfId="1083"/>
    <cellStyle name="汇总 2 2 3"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警告文本 3 2 2" xfId="1093"/>
    <cellStyle name="汇总 3 2 3"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警告文本 4 2 2" xfId="1103"/>
    <cellStyle name="汇总 4 2 3"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千分位_97-917" xfId="1114"/>
    <cellStyle name="汇总 5 4"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输入 8" xfId="1206"/>
    <cellStyle name="千分位[0]_laroux" xfId="1207"/>
    <cellStyle name="千位[0]_ 方正PC" xfId="1208"/>
    <cellStyle name="常规_表样--2016年1至7月云南省及省本级地方财政收支执行情况（国资预算）全省数据与国库一致send预算局826"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4">
    <dxf>
      <font>
        <color indexed="9"/>
      </font>
    </dxf>
    <dxf>
      <font>
        <b val="1"/>
        <i val="0"/>
      </font>
    </dxf>
    <dxf>
      <font>
        <color indexed="10"/>
      </font>
    </dxf>
    <dxf>
      <font>
        <b val="0"/>
        <color indexed="9"/>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enovo\Desktop\202406211043802_&#38468;&#20214;3.2025&#24180;&#22320;&#26041;&#36130;&#25919;&#39044;&#31639;&#34920;&#65288;&#35814;&#34920;&#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55"/>
  <sheetViews>
    <sheetView showGridLines="0" showZeros="0" view="pageBreakPreview" zoomScaleNormal="90" workbookViewId="0">
      <pane ySplit="4" topLeftCell="A32" activePane="bottomLeft" state="frozen"/>
      <selection/>
      <selection pane="bottomLeft" activeCell="I40" sqref="I40"/>
    </sheetView>
  </sheetViews>
  <sheetFormatPr defaultColWidth="9" defaultRowHeight="14.25" outlineLevelCol="5"/>
  <cols>
    <col min="1" max="1" width="17.6333333333333" style="509" customWidth="1"/>
    <col min="2" max="2" width="50.75" style="509" customWidth="1"/>
    <col min="3" max="4" width="20.6333333333333" style="509" customWidth="1"/>
    <col min="5" max="5" width="20.6333333333333" style="510" customWidth="1"/>
    <col min="6" max="6" width="9" style="414" hidden="1" customWidth="1"/>
    <col min="7" max="16384" width="9" style="414"/>
  </cols>
  <sheetData>
    <row r="1" ht="22.5" spans="2:2">
      <c r="B1" s="511"/>
    </row>
    <row r="2" ht="45" customHeight="1" spans="1:6">
      <c r="A2" s="417"/>
      <c r="B2" s="417" t="s">
        <v>0</v>
      </c>
      <c r="C2" s="417"/>
      <c r="D2" s="417"/>
      <c r="E2" s="417"/>
      <c r="F2" s="419"/>
    </row>
    <row r="3" ht="18.95" customHeight="1" spans="1:6">
      <c r="A3" s="245"/>
      <c r="B3" s="512"/>
      <c r="C3" s="513"/>
      <c r="D3" s="245"/>
      <c r="E3" s="255" t="s">
        <v>1</v>
      </c>
      <c r="F3" s="419"/>
    </row>
    <row r="4" s="506" customFormat="1" ht="45" customHeight="1" spans="1:6">
      <c r="A4" s="257" t="s">
        <v>2</v>
      </c>
      <c r="B4" s="514" t="s">
        <v>3</v>
      </c>
      <c r="C4" s="260" t="s">
        <v>4</v>
      </c>
      <c r="D4" s="260" t="s">
        <v>5</v>
      </c>
      <c r="E4" s="514" t="s">
        <v>6</v>
      </c>
      <c r="F4" s="515"/>
    </row>
    <row r="5" ht="37.5" customHeight="1" spans="1:6">
      <c r="A5" s="481" t="s">
        <v>7</v>
      </c>
      <c r="B5" s="482" t="s">
        <v>8</v>
      </c>
      <c r="C5" s="516">
        <f>SUM(C6:C20)</f>
        <v>56341.74</v>
      </c>
      <c r="D5" s="516">
        <f>SUM(D6:D20)</f>
        <v>59000</v>
      </c>
      <c r="E5" s="318">
        <f>IF(C5&gt;0,(D5-C5)/C5)</f>
        <v>0.047</v>
      </c>
      <c r="F5" s="517"/>
    </row>
    <row r="6" ht="37.5" customHeight="1" spans="1:6">
      <c r="A6" s="362" t="s">
        <v>9</v>
      </c>
      <c r="B6" s="292" t="s">
        <v>10</v>
      </c>
      <c r="C6" s="518">
        <v>14455.49</v>
      </c>
      <c r="D6" s="518">
        <v>15220</v>
      </c>
      <c r="E6" s="320">
        <f t="shared" ref="E6:E40" si="0">IF(C6&gt;0,(D6-C6)/C6)</f>
        <v>0.053</v>
      </c>
      <c r="F6" s="517" t="str">
        <f t="shared" ref="F5:F40" si="1">IF(LEN(A6)=3,"是",IF(B6&lt;&gt;"",IF(SUM(C6:D6)&lt;&gt;0,"是","否"),"是"))</f>
        <v>是</v>
      </c>
    </row>
    <row r="7" ht="37.5" customHeight="1" spans="1:6">
      <c r="A7" s="362" t="s">
        <v>11</v>
      </c>
      <c r="B7" s="292" t="s">
        <v>12</v>
      </c>
      <c r="C7" s="518">
        <v>1016.63</v>
      </c>
      <c r="D7" s="518">
        <v>1000</v>
      </c>
      <c r="E7" s="320">
        <f t="shared" si="0"/>
        <v>-0.016</v>
      </c>
      <c r="F7" s="517" t="str">
        <f t="shared" si="1"/>
        <v>是</v>
      </c>
    </row>
    <row r="8" ht="37.5" customHeight="1" spans="1:6">
      <c r="A8" s="362" t="s">
        <v>13</v>
      </c>
      <c r="B8" s="292" t="s">
        <v>14</v>
      </c>
      <c r="C8" s="518">
        <v>809.47</v>
      </c>
      <c r="D8" s="518">
        <v>800</v>
      </c>
      <c r="E8" s="320">
        <f t="shared" si="0"/>
        <v>-0.012</v>
      </c>
      <c r="F8" s="517" t="str">
        <f t="shared" si="1"/>
        <v>是</v>
      </c>
    </row>
    <row r="9" ht="37.5" customHeight="1" spans="1:6">
      <c r="A9" s="362" t="s">
        <v>15</v>
      </c>
      <c r="B9" s="292" t="s">
        <v>16</v>
      </c>
      <c r="C9" s="518">
        <v>2473.65</v>
      </c>
      <c r="D9" s="518">
        <v>2960</v>
      </c>
      <c r="E9" s="320">
        <f t="shared" si="0"/>
        <v>0.197</v>
      </c>
      <c r="F9" s="517" t="str">
        <f t="shared" si="1"/>
        <v>是</v>
      </c>
    </row>
    <row r="10" ht="37.5" customHeight="1" spans="1:6">
      <c r="A10" s="362" t="s">
        <v>17</v>
      </c>
      <c r="B10" s="292" t="s">
        <v>18</v>
      </c>
      <c r="C10" s="518">
        <v>1477.02</v>
      </c>
      <c r="D10" s="518">
        <v>1400</v>
      </c>
      <c r="E10" s="320">
        <f t="shared" si="0"/>
        <v>-0.052</v>
      </c>
      <c r="F10" s="517" t="str">
        <f t="shared" si="1"/>
        <v>是</v>
      </c>
    </row>
    <row r="11" ht="37.5" customHeight="1" spans="1:6">
      <c r="A11" s="362" t="s">
        <v>19</v>
      </c>
      <c r="B11" s="292" t="s">
        <v>20</v>
      </c>
      <c r="C11" s="518">
        <v>2204.69</v>
      </c>
      <c r="D11" s="518">
        <v>2100</v>
      </c>
      <c r="E11" s="320">
        <f t="shared" si="0"/>
        <v>-0.047</v>
      </c>
      <c r="F11" s="517" t="str">
        <f t="shared" si="1"/>
        <v>是</v>
      </c>
    </row>
    <row r="12" ht="37.5" customHeight="1" spans="1:6">
      <c r="A12" s="362" t="s">
        <v>21</v>
      </c>
      <c r="B12" s="292" t="s">
        <v>22</v>
      </c>
      <c r="C12" s="518">
        <v>815.42</v>
      </c>
      <c r="D12" s="518">
        <v>600</v>
      </c>
      <c r="E12" s="320">
        <f t="shared" si="0"/>
        <v>-0.264</v>
      </c>
      <c r="F12" s="517" t="str">
        <f t="shared" si="1"/>
        <v>是</v>
      </c>
    </row>
    <row r="13" ht="37.5" customHeight="1" spans="1:6">
      <c r="A13" s="362" t="s">
        <v>23</v>
      </c>
      <c r="B13" s="292" t="s">
        <v>24</v>
      </c>
      <c r="C13" s="518">
        <v>1395.33</v>
      </c>
      <c r="D13" s="518">
        <v>1360</v>
      </c>
      <c r="E13" s="320">
        <f t="shared" si="0"/>
        <v>-0.025</v>
      </c>
      <c r="F13" s="517" t="str">
        <f t="shared" si="1"/>
        <v>是</v>
      </c>
    </row>
    <row r="14" ht="37.5" customHeight="1" spans="1:6">
      <c r="A14" s="362" t="s">
        <v>25</v>
      </c>
      <c r="B14" s="292" t="s">
        <v>26</v>
      </c>
      <c r="C14" s="518">
        <v>2076.01</v>
      </c>
      <c r="D14" s="518">
        <v>3000</v>
      </c>
      <c r="E14" s="320">
        <f t="shared" si="0"/>
        <v>0.445</v>
      </c>
      <c r="F14" s="517" t="str">
        <f t="shared" si="1"/>
        <v>是</v>
      </c>
    </row>
    <row r="15" ht="37.5" customHeight="1" spans="1:6">
      <c r="A15" s="362" t="s">
        <v>27</v>
      </c>
      <c r="B15" s="292" t="s">
        <v>28</v>
      </c>
      <c r="C15" s="518">
        <v>2109.4</v>
      </c>
      <c r="D15" s="518">
        <v>2100</v>
      </c>
      <c r="E15" s="320">
        <f t="shared" si="0"/>
        <v>-0.004</v>
      </c>
      <c r="F15" s="517" t="str">
        <f t="shared" si="1"/>
        <v>是</v>
      </c>
    </row>
    <row r="16" ht="37.5" customHeight="1" spans="1:6">
      <c r="A16" s="362" t="s">
        <v>29</v>
      </c>
      <c r="B16" s="292" t="s">
        <v>30</v>
      </c>
      <c r="C16" s="518">
        <v>1902.24</v>
      </c>
      <c r="D16" s="518">
        <v>2240</v>
      </c>
      <c r="E16" s="320">
        <f t="shared" si="0"/>
        <v>0.178</v>
      </c>
      <c r="F16" s="517" t="str">
        <f t="shared" si="1"/>
        <v>是</v>
      </c>
    </row>
    <row r="17" ht="37.5" customHeight="1" spans="1:6">
      <c r="A17" s="362" t="s">
        <v>31</v>
      </c>
      <c r="B17" s="292" t="s">
        <v>32</v>
      </c>
      <c r="C17" s="518">
        <v>2839.75</v>
      </c>
      <c r="D17" s="518">
        <v>3300</v>
      </c>
      <c r="E17" s="320">
        <f t="shared" si="0"/>
        <v>0.162</v>
      </c>
      <c r="F17" s="517" t="str">
        <f t="shared" si="1"/>
        <v>是</v>
      </c>
    </row>
    <row r="18" ht="37.5" customHeight="1" spans="1:6">
      <c r="A18" s="362" t="s">
        <v>33</v>
      </c>
      <c r="B18" s="292" t="s">
        <v>34</v>
      </c>
      <c r="C18" s="518">
        <v>22430</v>
      </c>
      <c r="D18" s="518">
        <v>22500</v>
      </c>
      <c r="E18" s="320">
        <f t="shared" si="0"/>
        <v>0.003</v>
      </c>
      <c r="F18" s="517" t="str">
        <f t="shared" si="1"/>
        <v>是</v>
      </c>
    </row>
    <row r="19" ht="37.5" customHeight="1" spans="1:6">
      <c r="A19" s="362" t="s">
        <v>35</v>
      </c>
      <c r="B19" s="292" t="s">
        <v>36</v>
      </c>
      <c r="C19" s="518">
        <v>430.23</v>
      </c>
      <c r="D19" s="518">
        <v>420</v>
      </c>
      <c r="E19" s="320">
        <f t="shared" si="0"/>
        <v>-0.024</v>
      </c>
      <c r="F19" s="517" t="str">
        <f t="shared" si="1"/>
        <v>是</v>
      </c>
    </row>
    <row r="20" ht="37.5" customHeight="1" spans="1:6">
      <c r="A20" s="527" t="s">
        <v>37</v>
      </c>
      <c r="B20" s="292" t="s">
        <v>38</v>
      </c>
      <c r="C20" s="518">
        <v>-93.59</v>
      </c>
      <c r="D20" s="518">
        <v>0</v>
      </c>
      <c r="E20" s="320"/>
      <c r="F20" s="517" t="str">
        <f t="shared" si="1"/>
        <v>是</v>
      </c>
    </row>
    <row r="21" ht="37.5" customHeight="1" spans="1:6">
      <c r="A21" s="360" t="s">
        <v>39</v>
      </c>
      <c r="B21" s="482" t="s">
        <v>40</v>
      </c>
      <c r="C21" s="516">
        <f>SUM(C22:C29)</f>
        <v>21170.86</v>
      </c>
      <c r="D21" s="516">
        <f>SUM(D22:D29)</f>
        <v>21800</v>
      </c>
      <c r="E21" s="318">
        <f t="shared" si="0"/>
        <v>0.03</v>
      </c>
      <c r="F21" s="517"/>
    </row>
    <row r="22" ht="37.5" customHeight="1" spans="1:6">
      <c r="A22" s="519" t="s">
        <v>41</v>
      </c>
      <c r="B22" s="292" t="s">
        <v>42</v>
      </c>
      <c r="C22" s="518">
        <v>1277.41</v>
      </c>
      <c r="D22" s="518">
        <v>1400</v>
      </c>
      <c r="E22" s="320">
        <f t="shared" si="0"/>
        <v>0.096</v>
      </c>
      <c r="F22" s="517" t="str">
        <f t="shared" si="1"/>
        <v>是</v>
      </c>
    </row>
    <row r="23" ht="37.5" customHeight="1" spans="1:6">
      <c r="A23" s="362" t="s">
        <v>43</v>
      </c>
      <c r="B23" s="520" t="s">
        <v>44</v>
      </c>
      <c r="C23" s="518">
        <v>5624.87</v>
      </c>
      <c r="D23" s="518">
        <v>5500</v>
      </c>
      <c r="E23" s="320">
        <f t="shared" si="0"/>
        <v>-0.022</v>
      </c>
      <c r="F23" s="517" t="str">
        <f t="shared" si="1"/>
        <v>是</v>
      </c>
    </row>
    <row r="24" ht="37.5" customHeight="1" spans="1:6">
      <c r="A24" s="362" t="s">
        <v>45</v>
      </c>
      <c r="B24" s="292" t="s">
        <v>46</v>
      </c>
      <c r="C24" s="518">
        <v>7383.37</v>
      </c>
      <c r="D24" s="518">
        <v>7700</v>
      </c>
      <c r="E24" s="320">
        <f t="shared" si="0"/>
        <v>0.043</v>
      </c>
      <c r="F24" s="517" t="str">
        <f t="shared" si="1"/>
        <v>是</v>
      </c>
    </row>
    <row r="25" ht="37.5" customHeight="1" spans="1:6">
      <c r="A25" s="362" t="s">
        <v>47</v>
      </c>
      <c r="B25" s="292" t="s">
        <v>48</v>
      </c>
      <c r="C25" s="518">
        <v>0</v>
      </c>
      <c r="D25" s="518">
        <v>0</v>
      </c>
      <c r="E25" s="320"/>
      <c r="F25" s="517" t="str">
        <f t="shared" si="1"/>
        <v>否</v>
      </c>
    </row>
    <row r="26" ht="37.5" customHeight="1" spans="1:6">
      <c r="A26" s="362" t="s">
        <v>49</v>
      </c>
      <c r="B26" s="292" t="s">
        <v>50</v>
      </c>
      <c r="C26" s="518">
        <v>5049.48</v>
      </c>
      <c r="D26" s="518">
        <v>6900</v>
      </c>
      <c r="E26" s="320">
        <f>IF(C26&gt;0,(D26-C26)/C26)</f>
        <v>0.366</v>
      </c>
      <c r="F26" s="517" t="str">
        <f t="shared" si="1"/>
        <v>是</v>
      </c>
    </row>
    <row r="27" ht="37.5" customHeight="1" spans="1:6">
      <c r="A27" s="362" t="s">
        <v>51</v>
      </c>
      <c r="B27" s="292" t="s">
        <v>52</v>
      </c>
      <c r="C27" s="518">
        <v>0</v>
      </c>
      <c r="D27" s="518">
        <v>0</v>
      </c>
      <c r="E27" s="320"/>
      <c r="F27" s="517" t="str">
        <f t="shared" si="1"/>
        <v>否</v>
      </c>
    </row>
    <row r="28" ht="37.5" customHeight="1" spans="1:6">
      <c r="A28" s="362" t="s">
        <v>53</v>
      </c>
      <c r="B28" s="292" t="s">
        <v>54</v>
      </c>
      <c r="C28" s="518">
        <v>128.68</v>
      </c>
      <c r="D28" s="518">
        <v>100</v>
      </c>
      <c r="E28" s="320">
        <f t="shared" si="0"/>
        <v>-0.223</v>
      </c>
      <c r="F28" s="517" t="str">
        <f t="shared" si="1"/>
        <v>是</v>
      </c>
    </row>
    <row r="29" ht="37.5" customHeight="1" spans="1:6">
      <c r="A29" s="362" t="s">
        <v>55</v>
      </c>
      <c r="B29" s="292" t="s">
        <v>56</v>
      </c>
      <c r="C29" s="518">
        <v>1707.05</v>
      </c>
      <c r="D29" s="518">
        <v>200</v>
      </c>
      <c r="E29" s="320">
        <f t="shared" si="0"/>
        <v>-0.883</v>
      </c>
      <c r="F29" s="517" t="str">
        <f t="shared" si="1"/>
        <v>是</v>
      </c>
    </row>
    <row r="30" ht="37.5" customHeight="1" spans="1:6">
      <c r="A30" s="362"/>
      <c r="B30" s="292"/>
      <c r="C30" s="521"/>
      <c r="D30" s="521"/>
      <c r="E30" s="318"/>
      <c r="F30" s="517"/>
    </row>
    <row r="31" s="507" customFormat="1" ht="37.5" customHeight="1" spans="1:6">
      <c r="A31" s="522"/>
      <c r="B31" s="480" t="s">
        <v>57</v>
      </c>
      <c r="C31" s="516">
        <f>C5+C21</f>
        <v>77512.6</v>
      </c>
      <c r="D31" s="516">
        <f>D5+D21</f>
        <v>80800</v>
      </c>
      <c r="E31" s="318">
        <f t="shared" si="0"/>
        <v>0.042</v>
      </c>
      <c r="F31" s="517" t="str">
        <f t="shared" si="1"/>
        <v>是</v>
      </c>
    </row>
    <row r="32" ht="37.5" customHeight="1" spans="1:6">
      <c r="A32" s="360">
        <v>105</v>
      </c>
      <c r="B32" s="290" t="s">
        <v>58</v>
      </c>
      <c r="C32" s="516"/>
      <c r="D32" s="516"/>
      <c r="E32" s="318"/>
      <c r="F32" s="517"/>
    </row>
    <row r="33" ht="37.5" customHeight="1" spans="1:6">
      <c r="A33" s="481">
        <v>110</v>
      </c>
      <c r="B33" s="482" t="s">
        <v>59</v>
      </c>
      <c r="C33" s="516">
        <f>SUM(C34:C41)</f>
        <v>317833.57</v>
      </c>
      <c r="D33" s="516">
        <f>SUM(D34:D41)</f>
        <v>311343.19</v>
      </c>
      <c r="E33" s="318">
        <f t="shared" si="0"/>
        <v>-0.02</v>
      </c>
      <c r="F33" s="517"/>
    </row>
    <row r="34" ht="37.5" customHeight="1" spans="1:6">
      <c r="A34" s="362">
        <v>11001</v>
      </c>
      <c r="B34" s="292" t="s">
        <v>60</v>
      </c>
      <c r="C34" s="521">
        <v>1033</v>
      </c>
      <c r="D34" s="521">
        <v>1033</v>
      </c>
      <c r="E34" s="318">
        <f t="shared" si="0"/>
        <v>0</v>
      </c>
      <c r="F34" s="517" t="str">
        <f t="shared" si="1"/>
        <v>是</v>
      </c>
    </row>
    <row r="35" ht="37.5" customHeight="1" spans="1:6">
      <c r="A35" s="362">
        <v>11002</v>
      </c>
      <c r="B35" s="292" t="s">
        <v>61</v>
      </c>
      <c r="C35" s="521">
        <v>243790.77</v>
      </c>
      <c r="D35" s="521">
        <v>258493.12</v>
      </c>
      <c r="E35" s="320">
        <f t="shared" ref="E34:E39" si="2">IF(C35&gt;0,(D35-C35)/C35)</f>
        <v>0.06</v>
      </c>
      <c r="F35" s="517" t="str">
        <f t="shared" si="1"/>
        <v>是</v>
      </c>
    </row>
    <row r="36" ht="37.5" customHeight="1" spans="1:6">
      <c r="A36" s="362">
        <v>11003</v>
      </c>
      <c r="B36" s="292" t="s">
        <v>62</v>
      </c>
      <c r="C36" s="521">
        <v>31903.11</v>
      </c>
      <c r="D36" s="521">
        <v>23260</v>
      </c>
      <c r="E36" s="320">
        <f t="shared" si="2"/>
        <v>-0.271</v>
      </c>
      <c r="F36" s="517"/>
    </row>
    <row r="37" ht="37.5" customHeight="1" spans="1:6">
      <c r="A37" s="362">
        <v>11008</v>
      </c>
      <c r="B37" s="292" t="s">
        <v>63</v>
      </c>
      <c r="C37" s="521">
        <v>16055</v>
      </c>
      <c r="D37" s="521"/>
      <c r="E37" s="320">
        <f t="shared" si="2"/>
        <v>-1</v>
      </c>
      <c r="F37" s="517" t="str">
        <f>IF(LEN(A37)=3,"是",IF(B37&lt;&gt;"",IF(SUM(C37:D37)&lt;&gt;0,"是","否"),"是"))</f>
        <v>是</v>
      </c>
    </row>
    <row r="38" ht="37.5" customHeight="1" spans="1:6">
      <c r="A38" s="362">
        <v>11009</v>
      </c>
      <c r="B38" s="292" t="s">
        <v>64</v>
      </c>
      <c r="C38" s="521">
        <v>5651.69</v>
      </c>
      <c r="D38" s="521">
        <v>12157.07</v>
      </c>
      <c r="E38" s="320">
        <f t="shared" si="2"/>
        <v>1.151</v>
      </c>
      <c r="F38" s="517" t="str">
        <f>IF(LEN(A38)=3,"是",IF(B38&lt;&gt;"",IF(SUM(C38:D38)&lt;&gt;0,"是","否"),"是"))</f>
        <v>是</v>
      </c>
    </row>
    <row r="39" customFormat="1" ht="37.5" customHeight="1" spans="1:6">
      <c r="A39" s="362">
        <v>1101101</v>
      </c>
      <c r="B39" s="292" t="s">
        <v>65</v>
      </c>
      <c r="C39" s="521">
        <v>19400</v>
      </c>
      <c r="D39" s="521">
        <v>16400</v>
      </c>
      <c r="E39" s="320">
        <f t="shared" si="2"/>
        <v>-0.155</v>
      </c>
      <c r="F39" s="517"/>
    </row>
    <row r="40" s="508" customFormat="1" ht="37.5" customHeight="1" spans="1:6">
      <c r="A40" s="523">
        <v>11013</v>
      </c>
      <c r="B40" s="485" t="s">
        <v>66</v>
      </c>
      <c r="C40" s="521"/>
      <c r="D40" s="521"/>
      <c r="E40" s="320"/>
      <c r="F40" s="517" t="str">
        <f>IF(LEN(A40)=3,"是",IF(B40&lt;&gt;"",IF(SUM(C40:D40)&lt;&gt;0,"是","否"),"是"))</f>
        <v>否</v>
      </c>
    </row>
    <row r="41" s="508" customFormat="1" ht="37.5" customHeight="1" spans="1:6">
      <c r="A41" s="523">
        <v>11015</v>
      </c>
      <c r="B41" s="485" t="s">
        <v>67</v>
      </c>
      <c r="C41" s="521"/>
      <c r="D41" s="521"/>
      <c r="E41" s="320"/>
      <c r="F41" s="517" t="str">
        <f>IF(LEN(A41)=3,"是",IF(B41&lt;&gt;"",IF(SUM(C41:D41)&lt;&gt;0,"是","否"),"是"))</f>
        <v>否</v>
      </c>
    </row>
    <row r="42" ht="37.5" customHeight="1" spans="1:6">
      <c r="A42" s="524"/>
      <c r="B42" s="525" t="s">
        <v>68</v>
      </c>
      <c r="C42" s="516">
        <f>C31+C33</f>
        <v>395346.17</v>
      </c>
      <c r="D42" s="516">
        <f>D31+D33</f>
        <v>392143.19</v>
      </c>
      <c r="E42" s="318">
        <f>IF(C42&gt;0,(D42-C42)/C42)</f>
        <v>-0.008</v>
      </c>
      <c r="F42" s="517" t="str">
        <f>IF(LEN(A42)=3,"是",IF(B42&lt;&gt;"",IF(SUM(C42:D42)&lt;&gt;0,"是","否"),"是"))</f>
        <v>是</v>
      </c>
    </row>
    <row r="43" spans="3:4">
      <c r="C43" s="526"/>
      <c r="D43" s="526"/>
    </row>
    <row r="44" spans="4:4">
      <c r="D44" s="526"/>
    </row>
    <row r="45" spans="3:4">
      <c r="C45" s="526"/>
      <c r="D45" s="526"/>
    </row>
    <row r="46" spans="4:4">
      <c r="D46" s="526"/>
    </row>
    <row r="47" spans="3:4">
      <c r="C47" s="526"/>
      <c r="D47" s="526"/>
    </row>
    <row r="48" spans="3:4">
      <c r="C48" s="526"/>
      <c r="D48" s="526"/>
    </row>
    <row r="49" spans="4:4">
      <c r="D49" s="526"/>
    </row>
    <row r="50" spans="3:4">
      <c r="C50" s="526"/>
      <c r="D50" s="526"/>
    </row>
    <row r="51" spans="3:4">
      <c r="C51" s="526"/>
      <c r="D51" s="526"/>
    </row>
    <row r="52" spans="3:4">
      <c r="C52" s="526"/>
      <c r="D52" s="526"/>
    </row>
    <row r="53" spans="3:4">
      <c r="C53" s="526"/>
      <c r="D53" s="526"/>
    </row>
    <row r="54" spans="4:4">
      <c r="D54" s="526"/>
    </row>
    <row r="55" spans="3:4">
      <c r="C55" s="526"/>
      <c r="D55" s="526"/>
    </row>
  </sheetData>
  <mergeCells count="1">
    <mergeCell ref="B2:E2"/>
  </mergeCells>
  <conditionalFormatting sqref="E3">
    <cfRule type="cellIs" dxfId="0" priority="45" stopIfTrue="1" operator="lessThanOrEqual">
      <formula>-1</formula>
    </cfRule>
  </conditionalFormatting>
  <conditionalFormatting sqref="C5:D5">
    <cfRule type="expression" dxfId="1" priority="40" stopIfTrue="1">
      <formula>"len($A:$A)=3"</formula>
    </cfRule>
  </conditionalFormatting>
  <conditionalFormatting sqref="C6">
    <cfRule type="expression" dxfId="1" priority="7" stopIfTrue="1">
      <formula>"len($A:$A)=3"</formula>
    </cfRule>
  </conditionalFormatting>
  <conditionalFormatting sqref="D30">
    <cfRule type="expression" dxfId="1" priority="26" stopIfTrue="1">
      <formula>"len($A:$A)=3"</formula>
    </cfRule>
  </conditionalFormatting>
  <conditionalFormatting sqref="A32:B32">
    <cfRule type="expression" dxfId="1" priority="51" stopIfTrue="1">
      <formula>"len($A:$A)=3"</formula>
    </cfRule>
  </conditionalFormatting>
  <conditionalFormatting sqref="C32">
    <cfRule type="expression" dxfId="1" priority="36" stopIfTrue="1">
      <formula>"len($A:$A)=3"</formula>
    </cfRule>
  </conditionalFormatting>
  <conditionalFormatting sqref="D32">
    <cfRule type="expression" dxfId="1" priority="25" stopIfTrue="1">
      <formula>"len($A:$A)=3"</formula>
    </cfRule>
  </conditionalFormatting>
  <conditionalFormatting sqref="A39">
    <cfRule type="expression" dxfId="1" priority="1" stopIfTrue="1">
      <formula>"len($A:$A)=3"</formula>
    </cfRule>
  </conditionalFormatting>
  <conditionalFormatting sqref="D41">
    <cfRule type="expression" dxfId="1" priority="28" stopIfTrue="1">
      <formula>"len($A:$A)=3"</formula>
    </cfRule>
  </conditionalFormatting>
  <conditionalFormatting sqref="B8:B9">
    <cfRule type="expression" dxfId="1" priority="59" stopIfTrue="1">
      <formula>"len($A:$A)=3"</formula>
    </cfRule>
  </conditionalFormatting>
  <conditionalFormatting sqref="B33:B36">
    <cfRule type="expression" dxfId="1" priority="20" stopIfTrue="1">
      <formula>"len($A:$A)=3"</formula>
    </cfRule>
  </conditionalFormatting>
  <conditionalFormatting sqref="B40:B42">
    <cfRule type="expression" dxfId="1" priority="14" stopIfTrue="1">
      <formula>"len($A:$A)=3"</formula>
    </cfRule>
    <cfRule type="expression" dxfId="1" priority="15" stopIfTrue="1">
      <formula>"len($A:$A)=3"</formula>
    </cfRule>
  </conditionalFormatting>
  <conditionalFormatting sqref="C7:C20">
    <cfRule type="expression" dxfId="1" priority="6" stopIfTrue="1">
      <formula>"len($A:$A)=3"</formula>
    </cfRule>
  </conditionalFormatting>
  <conditionalFormatting sqref="C34:C36">
    <cfRule type="expression" dxfId="1" priority="34" stopIfTrue="1">
      <formula>"len($A:$A)=3"</formula>
    </cfRule>
  </conditionalFormatting>
  <conditionalFormatting sqref="C37:C39">
    <cfRule type="expression" dxfId="1" priority="32" stopIfTrue="1">
      <formula>"len($A:$A)=3"</formula>
    </cfRule>
  </conditionalFormatting>
  <conditionalFormatting sqref="D6:D20">
    <cfRule type="expression" dxfId="1" priority="5" stopIfTrue="1">
      <formula>"len($A:$A)=3"</formula>
    </cfRule>
    <cfRule type="expression" dxfId="1" priority="4" stopIfTrue="1">
      <formula>"len($A:$A)=3"</formula>
    </cfRule>
  </conditionalFormatting>
  <conditionalFormatting sqref="D34:D36">
    <cfRule type="expression" dxfId="1" priority="23" stopIfTrue="1">
      <formula>"len($A:$A)=3"</formula>
    </cfRule>
  </conditionalFormatting>
  <conditionalFormatting sqref="D37:D39">
    <cfRule type="expression" dxfId="1" priority="21" stopIfTrue="1">
      <formula>"len($A:$A)=3"</formula>
    </cfRule>
  </conditionalFormatting>
  <conditionalFormatting sqref="D40:D41">
    <cfRule type="expression" dxfId="1" priority="31" stopIfTrue="1">
      <formula>"len($A:$A)=3"</formula>
    </cfRule>
  </conditionalFormatting>
  <conditionalFormatting sqref="F5:F42">
    <cfRule type="cellIs" dxfId="2" priority="43" stopIfTrue="1" operator="lessThan">
      <formula>0</formula>
    </cfRule>
    <cfRule type="cellIs" dxfId="2" priority="44" stopIfTrue="1" operator="lessThan">
      <formula>0</formula>
    </cfRule>
  </conditionalFormatting>
  <conditionalFormatting sqref="A5:B30">
    <cfRule type="expression" dxfId="1" priority="56" stopIfTrue="1">
      <formula>"len($A:$A)=3"</formula>
    </cfRule>
  </conditionalFormatting>
  <conditionalFormatting sqref="B5:B7 B32 B42">
    <cfRule type="expression" dxfId="1" priority="65" stopIfTrue="1">
      <formula>"len($A:$A)=3"</formula>
    </cfRule>
  </conditionalFormatting>
  <conditionalFormatting sqref="C5:C21 C30 D5 D21">
    <cfRule type="expression" dxfId="1" priority="37" stopIfTrue="1">
      <formula>"len($A:$A)=3"</formula>
    </cfRule>
  </conditionalFormatting>
  <conditionalFormatting sqref="C22:D29">
    <cfRule type="expression" dxfId="1" priority="3" stopIfTrue="1">
      <formula>"len($A:$A)=3"</formula>
    </cfRule>
    <cfRule type="expression" dxfId="1" priority="2" stopIfTrue="1">
      <formula>"len($A:$A)=3"</formula>
    </cfRule>
  </conditionalFormatting>
  <conditionalFormatting sqref="C32 C33:D36">
    <cfRule type="expression" dxfId="1" priority="41" stopIfTrue="1">
      <formula>"len($A:$A)=3"</formula>
    </cfRule>
  </conditionalFormatting>
  <conditionalFormatting sqref="D32 D34:D36">
    <cfRule type="expression" dxfId="1" priority="30" stopIfTrue="1">
      <formula>"len($A:$A)=3"</formula>
    </cfRule>
  </conditionalFormatting>
  <conditionalFormatting sqref="A33:B36 B41:B42">
    <cfRule type="expression" dxfId="1" priority="19" stopIfTrue="1">
      <formula>"len($A:$A)=3"</formula>
    </cfRule>
  </conditionalFormatting>
  <conditionalFormatting sqref="C33:D36">
    <cfRule type="expression" dxfId="1" priority="35" stopIfTrue="1">
      <formula>"len($A:$A)=3"</formula>
    </cfRule>
  </conditionalFormatting>
  <conditionalFormatting sqref="A34:B36">
    <cfRule type="expression" dxfId="1" priority="18" stopIfTrue="1">
      <formula>"len($A:$A)=3"</formula>
    </cfRule>
  </conditionalFormatting>
  <conditionalFormatting sqref="A37:D37 B42">
    <cfRule type="expression" dxfId="1" priority="63" stopIfTrue="1">
      <formula>"len($A:$A)=3"</formula>
    </cfRule>
  </conditionalFormatting>
  <conditionalFormatting sqref="A37:B39">
    <cfRule type="expression" dxfId="1" priority="16" stopIfTrue="1">
      <formula>"len($A:$A)=3"</formula>
    </cfRule>
  </conditionalFormatting>
  <conditionalFormatting sqref="C40:C42 D42">
    <cfRule type="expression" dxfId="1" priority="42" stopIfTrue="1">
      <formula>"len($A:$A)=3"</formula>
    </cfRule>
  </conditionalFormatting>
  <conditionalFormatting sqref="C41:C42 D42">
    <cfRule type="expression" dxfId="1" priority="39"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ignoredErrors>
    <ignoredError sqref="A5:A42" numberStoredAsText="1"/>
    <ignoredError sqref="C33:D33 C5:D5" formulaRange="1" unlockedFormula="1"/>
    <ignoredError sqref="E26:E42 E5:E19 E21:E24 C42:D42 C31:D31 C21:D21" unlockedFormula="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FD277"/>
  <sheetViews>
    <sheetView showGridLines="0" showZeros="0" view="pageBreakPreview" zoomScaleNormal="115" workbookViewId="0">
      <pane ySplit="3" topLeftCell="A262" activePane="bottomLeft" state="frozen"/>
      <selection/>
      <selection pane="bottomLeft" activeCell="E120" sqref="E120"/>
    </sheetView>
  </sheetViews>
  <sheetFormatPr defaultColWidth="9" defaultRowHeight="14.25"/>
  <cols>
    <col min="1" max="1" width="11.625" style="245" hidden="1" customWidth="1"/>
    <col min="2" max="2" width="50.75" style="245" customWidth="1"/>
    <col min="3" max="4" width="20.6333333333333" style="337" customWidth="1"/>
    <col min="5" max="5" width="20.6333333333333" style="338" customWidth="1"/>
    <col min="6" max="6" width="3.75" style="251" hidden="1" customWidth="1"/>
    <col min="7" max="7" width="9" style="245" hidden="1" customWidth="1"/>
    <col min="8" max="16384" width="9" style="245"/>
  </cols>
  <sheetData>
    <row r="1" s="335" customFormat="1" ht="45" customHeight="1" spans="1:16384">
      <c r="A1" s="339"/>
      <c r="B1" s="249" t="s">
        <v>2521</v>
      </c>
      <c r="C1" s="250"/>
      <c r="D1" s="250"/>
      <c r="E1" s="249"/>
      <c r="XFC1" s="245"/>
      <c r="XFD1" s="245"/>
    </row>
    <row r="2" s="252" customFormat="1" ht="20.1" customHeight="1" spans="2:6">
      <c r="B2" s="253"/>
      <c r="C2" s="254"/>
      <c r="D2" s="254"/>
      <c r="E2" s="255" t="s">
        <v>1</v>
      </c>
      <c r="F2" s="256"/>
    </row>
    <row r="3" s="262" customFormat="1" ht="45" customHeight="1" spans="1:7">
      <c r="A3" s="257" t="s">
        <v>2</v>
      </c>
      <c r="B3" s="258" t="s">
        <v>3</v>
      </c>
      <c r="C3" s="259" t="s">
        <v>4</v>
      </c>
      <c r="D3" s="259" t="s">
        <v>5</v>
      </c>
      <c r="E3" s="260" t="s">
        <v>6</v>
      </c>
      <c r="F3" s="261" t="s">
        <v>140</v>
      </c>
      <c r="G3" s="262" t="s">
        <v>141</v>
      </c>
    </row>
    <row r="4" ht="38" customHeight="1" spans="1:7">
      <c r="A4" s="263" t="s">
        <v>82</v>
      </c>
      <c r="B4" s="264" t="s">
        <v>2522</v>
      </c>
      <c r="C4" s="266"/>
      <c r="D4" s="266"/>
      <c r="E4" s="316" t="str">
        <f>IF(C4&gt;0,D4/C4-1," ")</f>
        <v> </v>
      </c>
      <c r="F4" s="268" t="str">
        <f t="shared" ref="F4:F67" si="0">IF(LEN(A4)=3,"是",IF(B4&lt;&gt;"",IF(SUM(C4:D4)&lt;&gt;0,"是","否"),"是"))</f>
        <v>是</v>
      </c>
      <c r="G4" s="245" t="str">
        <f t="shared" ref="G4:G67" si="1">IF(LEN(A4)=3,"类",IF(LEN(A4)=5,"款","项"))</f>
        <v>类</v>
      </c>
    </row>
    <row r="5" ht="38" customHeight="1" spans="1:7">
      <c r="A5" s="271" t="s">
        <v>2523</v>
      </c>
      <c r="B5" s="269" t="s">
        <v>2524</v>
      </c>
      <c r="C5" s="270"/>
      <c r="D5" s="270"/>
      <c r="E5" s="340" t="str">
        <f t="shared" ref="E5:E48" si="2">IF(C5&gt;0,D5/C5-1," ")</f>
        <v> </v>
      </c>
      <c r="F5" s="268" t="str">
        <f t="shared" si="0"/>
        <v>否</v>
      </c>
      <c r="G5" s="245" t="str">
        <f t="shared" si="1"/>
        <v>款</v>
      </c>
    </row>
    <row r="6" ht="38" customHeight="1" spans="1:7">
      <c r="A6" s="271" t="s">
        <v>2525</v>
      </c>
      <c r="B6" s="272" t="s">
        <v>2526</v>
      </c>
      <c r="C6" s="273"/>
      <c r="D6" s="273"/>
      <c r="E6" s="340" t="str">
        <f t="shared" si="2"/>
        <v> </v>
      </c>
      <c r="F6" s="268" t="str">
        <f t="shared" si="0"/>
        <v>否</v>
      </c>
      <c r="G6" s="245" t="str">
        <f t="shared" si="1"/>
        <v>项</v>
      </c>
    </row>
    <row r="7" ht="38" customHeight="1" spans="1:7">
      <c r="A7" s="271" t="s">
        <v>2527</v>
      </c>
      <c r="B7" s="272" t="s">
        <v>2528</v>
      </c>
      <c r="C7" s="273"/>
      <c r="D7" s="273"/>
      <c r="E7" s="340" t="str">
        <f t="shared" si="2"/>
        <v> </v>
      </c>
      <c r="F7" s="268" t="str">
        <f t="shared" si="0"/>
        <v>否</v>
      </c>
      <c r="G7" s="245" t="str">
        <f t="shared" si="1"/>
        <v>项</v>
      </c>
    </row>
    <row r="8" ht="38" customHeight="1" spans="1:7">
      <c r="A8" s="271" t="s">
        <v>2529</v>
      </c>
      <c r="B8" s="272" t="s">
        <v>2530</v>
      </c>
      <c r="C8" s="273"/>
      <c r="D8" s="273"/>
      <c r="E8" s="316" t="str">
        <f t="shared" si="2"/>
        <v> </v>
      </c>
      <c r="F8" s="268" t="str">
        <f t="shared" si="0"/>
        <v>否</v>
      </c>
      <c r="G8" s="245" t="str">
        <f t="shared" si="1"/>
        <v>项</v>
      </c>
    </row>
    <row r="9" s="241" customFormat="1" ht="38" customHeight="1" spans="1:7">
      <c r="A9" s="271" t="s">
        <v>2531</v>
      </c>
      <c r="B9" s="272" t="s">
        <v>2532</v>
      </c>
      <c r="C9" s="273"/>
      <c r="D9" s="273"/>
      <c r="E9" s="316" t="str">
        <f t="shared" si="2"/>
        <v> </v>
      </c>
      <c r="F9" s="268" t="str">
        <f t="shared" si="0"/>
        <v>否</v>
      </c>
      <c r="G9" s="245" t="str">
        <f t="shared" si="1"/>
        <v>项</v>
      </c>
    </row>
    <row r="10" ht="38" customHeight="1" spans="1:7">
      <c r="A10" s="271" t="s">
        <v>2533</v>
      </c>
      <c r="B10" s="272" t="s">
        <v>2534</v>
      </c>
      <c r="C10" s="273"/>
      <c r="D10" s="273"/>
      <c r="E10" s="316" t="str">
        <f t="shared" si="2"/>
        <v> </v>
      </c>
      <c r="F10" s="268" t="str">
        <f t="shared" si="0"/>
        <v>否</v>
      </c>
      <c r="G10" s="245" t="str">
        <f t="shared" si="1"/>
        <v>项</v>
      </c>
    </row>
    <row r="11" ht="38" customHeight="1" spans="1:7">
      <c r="A11" s="271" t="s">
        <v>2535</v>
      </c>
      <c r="B11" s="269" t="s">
        <v>2536</v>
      </c>
      <c r="C11" s="270"/>
      <c r="D11" s="270"/>
      <c r="E11" s="316" t="str">
        <f t="shared" si="2"/>
        <v> </v>
      </c>
      <c r="F11" s="268" t="str">
        <f t="shared" si="0"/>
        <v>否</v>
      </c>
      <c r="G11" s="245" t="str">
        <f t="shared" si="1"/>
        <v>款</v>
      </c>
    </row>
    <row r="12" s="241" customFormat="1" ht="38" customHeight="1" spans="1:7">
      <c r="A12" s="271" t="s">
        <v>2537</v>
      </c>
      <c r="B12" s="272" t="s">
        <v>2538</v>
      </c>
      <c r="C12" s="273">
        <v>0</v>
      </c>
      <c r="D12" s="273">
        <v>0</v>
      </c>
      <c r="E12" s="316" t="str">
        <f t="shared" si="2"/>
        <v> </v>
      </c>
      <c r="F12" s="268" t="str">
        <f t="shared" si="0"/>
        <v>否</v>
      </c>
      <c r="G12" s="245" t="str">
        <f t="shared" si="1"/>
        <v>项</v>
      </c>
    </row>
    <row r="13" ht="38" customHeight="1" spans="1:7">
      <c r="A13" s="271" t="s">
        <v>2539</v>
      </c>
      <c r="B13" s="272" t="s">
        <v>2540</v>
      </c>
      <c r="C13" s="273"/>
      <c r="D13" s="273"/>
      <c r="E13" s="316" t="str">
        <f t="shared" si="2"/>
        <v> </v>
      </c>
      <c r="F13" s="268" t="str">
        <f t="shared" si="0"/>
        <v>否</v>
      </c>
      <c r="G13" s="245" t="str">
        <f t="shared" si="1"/>
        <v>项</v>
      </c>
    </row>
    <row r="14" s="241" customFormat="1" ht="38" customHeight="1" spans="1:7">
      <c r="A14" s="271" t="s">
        <v>2541</v>
      </c>
      <c r="B14" s="272" t="s">
        <v>2542</v>
      </c>
      <c r="C14" s="273"/>
      <c r="D14" s="273"/>
      <c r="E14" s="316" t="str">
        <f t="shared" si="2"/>
        <v> </v>
      </c>
      <c r="F14" s="268" t="str">
        <f t="shared" si="0"/>
        <v>否</v>
      </c>
      <c r="G14" s="245" t="str">
        <f t="shared" si="1"/>
        <v>项</v>
      </c>
    </row>
    <row r="15" ht="38" customHeight="1" spans="1:7">
      <c r="A15" s="271" t="s">
        <v>2543</v>
      </c>
      <c r="B15" s="272" t="s">
        <v>2544</v>
      </c>
      <c r="C15" s="273"/>
      <c r="D15" s="273"/>
      <c r="E15" s="316" t="str">
        <f t="shared" si="2"/>
        <v> </v>
      </c>
      <c r="F15" s="268" t="str">
        <f t="shared" si="0"/>
        <v>否</v>
      </c>
      <c r="G15" s="245" t="str">
        <f t="shared" si="1"/>
        <v>项</v>
      </c>
    </row>
    <row r="16" ht="38" customHeight="1" spans="1:7">
      <c r="A16" s="271" t="s">
        <v>2545</v>
      </c>
      <c r="B16" s="272" t="s">
        <v>2546</v>
      </c>
      <c r="C16" s="273"/>
      <c r="D16" s="273"/>
      <c r="E16" s="316" t="str">
        <f t="shared" si="2"/>
        <v> </v>
      </c>
      <c r="F16" s="268" t="str">
        <f t="shared" si="0"/>
        <v>否</v>
      </c>
      <c r="G16" s="245" t="str">
        <f t="shared" si="1"/>
        <v>项</v>
      </c>
    </row>
    <row r="17" s="241" customFormat="1" ht="38" customHeight="1" spans="1:7">
      <c r="A17" s="271" t="s">
        <v>2547</v>
      </c>
      <c r="B17" s="272" t="s">
        <v>2548</v>
      </c>
      <c r="C17" s="273"/>
      <c r="D17" s="273"/>
      <c r="E17" s="316" t="str">
        <f t="shared" si="2"/>
        <v> </v>
      </c>
      <c r="F17" s="268" t="str">
        <f t="shared" si="0"/>
        <v>否</v>
      </c>
      <c r="G17" s="245" t="str">
        <f t="shared" si="1"/>
        <v>款</v>
      </c>
    </row>
    <row r="18" s="241" customFormat="1" ht="38" customHeight="1" spans="1:7">
      <c r="A18" s="271" t="s">
        <v>2549</v>
      </c>
      <c r="B18" s="272" t="s">
        <v>2550</v>
      </c>
      <c r="C18" s="273">
        <v>0</v>
      </c>
      <c r="D18" s="273">
        <v>0</v>
      </c>
      <c r="E18" s="316" t="str">
        <f t="shared" si="2"/>
        <v> </v>
      </c>
      <c r="F18" s="268" t="str">
        <f t="shared" si="0"/>
        <v>否</v>
      </c>
      <c r="G18" s="245" t="str">
        <f t="shared" si="1"/>
        <v>项</v>
      </c>
    </row>
    <row r="19" s="241" customFormat="1" ht="38" customHeight="1" spans="1:7">
      <c r="A19" s="271" t="s">
        <v>2551</v>
      </c>
      <c r="B19" s="272" t="s">
        <v>2552</v>
      </c>
      <c r="C19" s="273">
        <v>0</v>
      </c>
      <c r="D19" s="273">
        <v>0</v>
      </c>
      <c r="E19" s="316" t="str">
        <f t="shared" si="2"/>
        <v> </v>
      </c>
      <c r="F19" s="268" t="str">
        <f t="shared" si="0"/>
        <v>否</v>
      </c>
      <c r="G19" s="245" t="str">
        <f t="shared" si="1"/>
        <v>项</v>
      </c>
    </row>
    <row r="20" ht="38" customHeight="1" spans="1:7">
      <c r="A20" s="263" t="s">
        <v>84</v>
      </c>
      <c r="B20" s="264" t="s">
        <v>2553</v>
      </c>
      <c r="C20" s="266">
        <f>SUM(C21:C31)</f>
        <v>0</v>
      </c>
      <c r="D20" s="266">
        <f>SUM(D21:D31)</f>
        <v>0</v>
      </c>
      <c r="E20" s="316" t="str">
        <f t="shared" si="2"/>
        <v> </v>
      </c>
      <c r="F20" s="268" t="str">
        <f t="shared" si="0"/>
        <v>是</v>
      </c>
      <c r="G20" s="245" t="str">
        <f t="shared" si="1"/>
        <v>类</v>
      </c>
    </row>
    <row r="21" ht="38" customHeight="1" spans="1:7">
      <c r="A21" s="271" t="s">
        <v>2554</v>
      </c>
      <c r="B21" s="269" t="s">
        <v>2555</v>
      </c>
      <c r="C21" s="270"/>
      <c r="D21" s="270"/>
      <c r="E21" s="340" t="str">
        <f t="shared" si="2"/>
        <v> </v>
      </c>
      <c r="F21" s="268" t="str">
        <f t="shared" si="0"/>
        <v>否</v>
      </c>
      <c r="G21" s="245" t="str">
        <f t="shared" si="1"/>
        <v>款</v>
      </c>
    </row>
    <row r="22" ht="38" customHeight="1" spans="1:7">
      <c r="A22" s="271" t="s">
        <v>2556</v>
      </c>
      <c r="B22" s="272" t="s">
        <v>2557</v>
      </c>
      <c r="C22" s="273"/>
      <c r="D22" s="273"/>
      <c r="E22" s="340" t="str">
        <f t="shared" si="2"/>
        <v> </v>
      </c>
      <c r="F22" s="268" t="str">
        <f t="shared" si="0"/>
        <v>否</v>
      </c>
      <c r="G22" s="245" t="str">
        <f t="shared" si="1"/>
        <v>项</v>
      </c>
    </row>
    <row r="23" ht="38" customHeight="1" spans="1:7">
      <c r="A23" s="271" t="s">
        <v>2558</v>
      </c>
      <c r="B23" s="272" t="s">
        <v>2559</v>
      </c>
      <c r="C23" s="273"/>
      <c r="D23" s="273"/>
      <c r="E23" s="340" t="str">
        <f t="shared" si="2"/>
        <v> </v>
      </c>
      <c r="F23" s="268" t="str">
        <f t="shared" si="0"/>
        <v>否</v>
      </c>
      <c r="G23" s="245" t="str">
        <f t="shared" si="1"/>
        <v>项</v>
      </c>
    </row>
    <row r="24" ht="38" customHeight="1" spans="1:7">
      <c r="A24" s="271" t="s">
        <v>2560</v>
      </c>
      <c r="B24" s="272" t="s">
        <v>2561</v>
      </c>
      <c r="C24" s="273"/>
      <c r="D24" s="273"/>
      <c r="E24" s="316" t="str">
        <f t="shared" si="2"/>
        <v> </v>
      </c>
      <c r="F24" s="268" t="str">
        <f t="shared" si="0"/>
        <v>否</v>
      </c>
      <c r="G24" s="245" t="str">
        <f t="shared" si="1"/>
        <v>项</v>
      </c>
    </row>
    <row r="25" ht="38" customHeight="1" spans="1:7">
      <c r="A25" s="271" t="s">
        <v>2562</v>
      </c>
      <c r="B25" s="269" t="s">
        <v>2563</v>
      </c>
      <c r="C25" s="270"/>
      <c r="D25" s="270"/>
      <c r="E25" s="340" t="str">
        <f t="shared" si="2"/>
        <v> </v>
      </c>
      <c r="F25" s="268" t="str">
        <f t="shared" si="0"/>
        <v>否</v>
      </c>
      <c r="G25" s="245" t="str">
        <f t="shared" si="1"/>
        <v>款</v>
      </c>
    </row>
    <row r="26" s="241" customFormat="1" ht="38" customHeight="1" spans="1:7">
      <c r="A26" s="271" t="s">
        <v>2564</v>
      </c>
      <c r="B26" s="272" t="s">
        <v>2557</v>
      </c>
      <c r="C26" s="273"/>
      <c r="D26" s="273"/>
      <c r="E26" s="316" t="str">
        <f t="shared" si="2"/>
        <v> </v>
      </c>
      <c r="F26" s="268" t="str">
        <f t="shared" si="0"/>
        <v>否</v>
      </c>
      <c r="G26" s="245" t="str">
        <f t="shared" si="1"/>
        <v>项</v>
      </c>
    </row>
    <row r="27" ht="38" customHeight="1" spans="1:7">
      <c r="A27" s="271" t="s">
        <v>2565</v>
      </c>
      <c r="B27" s="272" t="s">
        <v>2559</v>
      </c>
      <c r="C27" s="273"/>
      <c r="D27" s="273"/>
      <c r="E27" s="340" t="str">
        <f t="shared" si="2"/>
        <v> </v>
      </c>
      <c r="F27" s="268" t="str">
        <f t="shared" si="0"/>
        <v>否</v>
      </c>
      <c r="G27" s="245" t="str">
        <f t="shared" si="1"/>
        <v>项</v>
      </c>
    </row>
    <row r="28" ht="38" customHeight="1" spans="1:7">
      <c r="A28" s="271" t="s">
        <v>2566</v>
      </c>
      <c r="B28" s="272" t="s">
        <v>2567</v>
      </c>
      <c r="C28" s="273"/>
      <c r="D28" s="273"/>
      <c r="E28" s="316" t="str">
        <f t="shared" si="2"/>
        <v> </v>
      </c>
      <c r="F28" s="268" t="str">
        <f t="shared" si="0"/>
        <v>否</v>
      </c>
      <c r="G28" s="245" t="str">
        <f t="shared" si="1"/>
        <v>项</v>
      </c>
    </row>
    <row r="29" s="244" customFormat="1" ht="38" customHeight="1" spans="1:7">
      <c r="A29" s="271" t="s">
        <v>2568</v>
      </c>
      <c r="B29" s="269" t="s">
        <v>2569</v>
      </c>
      <c r="C29" s="270"/>
      <c r="D29" s="270"/>
      <c r="E29" s="316" t="str">
        <f t="shared" si="2"/>
        <v> </v>
      </c>
      <c r="F29" s="268" t="str">
        <f t="shared" si="0"/>
        <v>否</v>
      </c>
      <c r="G29" s="245" t="str">
        <f t="shared" si="1"/>
        <v>款</v>
      </c>
    </row>
    <row r="30" s="241" customFormat="1" ht="38" customHeight="1" spans="1:7">
      <c r="A30" s="271" t="s">
        <v>2570</v>
      </c>
      <c r="B30" s="272" t="s">
        <v>2559</v>
      </c>
      <c r="C30" s="273">
        <v>0</v>
      </c>
      <c r="D30" s="273">
        <v>0</v>
      </c>
      <c r="E30" s="316" t="str">
        <f t="shared" si="2"/>
        <v> </v>
      </c>
      <c r="F30" s="268" t="str">
        <f t="shared" si="0"/>
        <v>否</v>
      </c>
      <c r="G30" s="245" t="str">
        <f t="shared" si="1"/>
        <v>项</v>
      </c>
    </row>
    <row r="31" s="241" customFormat="1" ht="38" customHeight="1" spans="1:7">
      <c r="A31" s="271" t="s">
        <v>2571</v>
      </c>
      <c r="B31" s="272" t="s">
        <v>2572</v>
      </c>
      <c r="C31" s="273">
        <v>0</v>
      </c>
      <c r="D31" s="273"/>
      <c r="E31" s="316" t="str">
        <f t="shared" si="2"/>
        <v> </v>
      </c>
      <c r="F31" s="268" t="str">
        <f t="shared" si="0"/>
        <v>否</v>
      </c>
      <c r="G31" s="245" t="str">
        <f t="shared" si="1"/>
        <v>项</v>
      </c>
    </row>
    <row r="32" ht="38" customHeight="1" spans="1:7">
      <c r="A32" s="263" t="s">
        <v>88</v>
      </c>
      <c r="B32" s="264" t="s">
        <v>2573</v>
      </c>
      <c r="C32" s="266"/>
      <c r="D32" s="266"/>
      <c r="E32" s="316" t="str">
        <f t="shared" si="2"/>
        <v> </v>
      </c>
      <c r="F32" s="268" t="str">
        <f t="shared" si="0"/>
        <v>是</v>
      </c>
      <c r="G32" s="245" t="str">
        <f t="shared" si="1"/>
        <v>类</v>
      </c>
    </row>
    <row r="33" ht="38" customHeight="1" spans="1:7">
      <c r="A33" s="271" t="s">
        <v>2574</v>
      </c>
      <c r="B33" s="269" t="s">
        <v>2575</v>
      </c>
      <c r="C33" s="270"/>
      <c r="D33" s="270"/>
      <c r="E33" s="316" t="str">
        <f t="shared" si="2"/>
        <v> </v>
      </c>
      <c r="F33" s="268" t="str">
        <f t="shared" si="0"/>
        <v>否</v>
      </c>
      <c r="G33" s="245" t="str">
        <f t="shared" si="1"/>
        <v>款</v>
      </c>
    </row>
    <row r="34" s="241" customFormat="1" ht="38" customHeight="1" spans="1:7">
      <c r="A34" s="271">
        <v>2116001</v>
      </c>
      <c r="B34" s="272" t="s">
        <v>2576</v>
      </c>
      <c r="C34" s="273"/>
      <c r="D34" s="273">
        <v>0</v>
      </c>
      <c r="E34" s="316" t="str">
        <f t="shared" si="2"/>
        <v> </v>
      </c>
      <c r="F34" s="268" t="str">
        <f t="shared" si="0"/>
        <v>否</v>
      </c>
      <c r="G34" s="245" t="str">
        <f t="shared" si="1"/>
        <v>项</v>
      </c>
    </row>
    <row r="35" s="241" customFormat="1" ht="38" customHeight="1" spans="1:7">
      <c r="A35" s="271">
        <v>2116002</v>
      </c>
      <c r="B35" s="272" t="s">
        <v>2577</v>
      </c>
      <c r="C35" s="273"/>
      <c r="D35" s="273">
        <v>0</v>
      </c>
      <c r="E35" s="316" t="str">
        <f t="shared" si="2"/>
        <v> </v>
      </c>
      <c r="F35" s="268" t="str">
        <f t="shared" si="0"/>
        <v>否</v>
      </c>
      <c r="G35" s="245" t="str">
        <f t="shared" si="1"/>
        <v>项</v>
      </c>
    </row>
    <row r="36" s="241" customFormat="1" ht="38" customHeight="1" spans="1:7">
      <c r="A36" s="271">
        <v>2116003</v>
      </c>
      <c r="B36" s="272" t="s">
        <v>2578</v>
      </c>
      <c r="C36" s="273">
        <v>0</v>
      </c>
      <c r="D36" s="273">
        <v>0</v>
      </c>
      <c r="E36" s="316" t="str">
        <f t="shared" si="2"/>
        <v> </v>
      </c>
      <c r="F36" s="268" t="str">
        <f t="shared" si="0"/>
        <v>否</v>
      </c>
      <c r="G36" s="245" t="str">
        <f t="shared" si="1"/>
        <v>项</v>
      </c>
    </row>
    <row r="37" s="244" customFormat="1" ht="38" customHeight="1" spans="1:7">
      <c r="A37" s="271">
        <v>2116099</v>
      </c>
      <c r="B37" s="272" t="s">
        <v>2579</v>
      </c>
      <c r="C37" s="273">
        <v>0</v>
      </c>
      <c r="D37" s="273"/>
      <c r="E37" s="316" t="str">
        <f t="shared" si="2"/>
        <v> </v>
      </c>
      <c r="F37" s="268" t="str">
        <f t="shared" si="0"/>
        <v>否</v>
      </c>
      <c r="G37" s="245" t="str">
        <f t="shared" si="1"/>
        <v>项</v>
      </c>
    </row>
    <row r="38" s="241" customFormat="1" ht="38" customHeight="1" spans="1:7">
      <c r="A38" s="271">
        <v>21161</v>
      </c>
      <c r="B38" s="272" t="s">
        <v>2580</v>
      </c>
      <c r="C38" s="273">
        <f>SUM(C39:C42)</f>
        <v>0</v>
      </c>
      <c r="D38" s="273">
        <f>SUM(D39:D42)</f>
        <v>0</v>
      </c>
      <c r="E38" s="316" t="str">
        <f t="shared" si="2"/>
        <v> </v>
      </c>
      <c r="F38" s="268" t="str">
        <f t="shared" si="0"/>
        <v>否</v>
      </c>
      <c r="G38" s="245" t="str">
        <f t="shared" si="1"/>
        <v>款</v>
      </c>
    </row>
    <row r="39" ht="38" customHeight="1" spans="1:7">
      <c r="A39" s="271">
        <v>2116101</v>
      </c>
      <c r="B39" s="272" t="s">
        <v>2581</v>
      </c>
      <c r="C39" s="273">
        <v>0</v>
      </c>
      <c r="D39" s="273">
        <v>0</v>
      </c>
      <c r="E39" s="316" t="str">
        <f t="shared" si="2"/>
        <v> </v>
      </c>
      <c r="F39" s="268" t="str">
        <f t="shared" si="0"/>
        <v>否</v>
      </c>
      <c r="G39" s="245" t="str">
        <f t="shared" si="1"/>
        <v>项</v>
      </c>
    </row>
    <row r="40" ht="38" customHeight="1" spans="1:7">
      <c r="A40" s="271">
        <v>2116102</v>
      </c>
      <c r="B40" s="272" t="s">
        <v>2582</v>
      </c>
      <c r="C40" s="273">
        <v>0</v>
      </c>
      <c r="D40" s="273">
        <v>0</v>
      </c>
      <c r="E40" s="316" t="str">
        <f t="shared" si="2"/>
        <v> </v>
      </c>
      <c r="F40" s="268" t="str">
        <f t="shared" si="0"/>
        <v>否</v>
      </c>
      <c r="G40" s="245" t="str">
        <f t="shared" si="1"/>
        <v>项</v>
      </c>
    </row>
    <row r="41" ht="38" customHeight="1" spans="1:7">
      <c r="A41" s="271">
        <v>2116103</v>
      </c>
      <c r="B41" s="272" t="s">
        <v>2583</v>
      </c>
      <c r="C41" s="273">
        <v>0</v>
      </c>
      <c r="D41" s="273">
        <v>0</v>
      </c>
      <c r="E41" s="316" t="str">
        <f t="shared" si="2"/>
        <v> </v>
      </c>
      <c r="F41" s="268" t="str">
        <f t="shared" si="0"/>
        <v>否</v>
      </c>
      <c r="G41" s="245" t="str">
        <f t="shared" si="1"/>
        <v>项</v>
      </c>
    </row>
    <row r="42" ht="38" customHeight="1" spans="1:7">
      <c r="A42" s="271">
        <v>2116104</v>
      </c>
      <c r="B42" s="272" t="s">
        <v>2584</v>
      </c>
      <c r="C42" s="273">
        <v>0</v>
      </c>
      <c r="D42" s="273">
        <v>0</v>
      </c>
      <c r="E42" s="316" t="str">
        <f t="shared" si="2"/>
        <v> </v>
      </c>
      <c r="F42" s="268" t="str">
        <f t="shared" si="0"/>
        <v>否</v>
      </c>
      <c r="G42" s="245" t="str">
        <f t="shared" si="1"/>
        <v>项</v>
      </c>
    </row>
    <row r="43" ht="38" customHeight="1" spans="1:7">
      <c r="A43" s="263" t="s">
        <v>90</v>
      </c>
      <c r="B43" s="264" t="s">
        <v>2585</v>
      </c>
      <c r="C43" s="341">
        <f>C44+C59+C63+C64+C70+C74+C78+C82+C88+C89+C98</f>
        <v>12338.61</v>
      </c>
      <c r="D43" s="341">
        <f>D44+D59+D63+D64+D70+D74+D78+D82+D88+D89+D98</f>
        <v>18933.8</v>
      </c>
      <c r="E43" s="316">
        <f t="shared" si="2"/>
        <v>0.535</v>
      </c>
      <c r="F43" s="268" t="str">
        <f t="shared" si="0"/>
        <v>是</v>
      </c>
      <c r="G43" s="245" t="str">
        <f t="shared" si="1"/>
        <v>类</v>
      </c>
    </row>
    <row r="44" ht="38" customHeight="1" spans="1:7">
      <c r="A44" s="271" t="s">
        <v>2586</v>
      </c>
      <c r="B44" s="264" t="s">
        <v>2587</v>
      </c>
      <c r="C44" s="341">
        <f>SUM(C45:C58)</f>
        <v>11856.34</v>
      </c>
      <c r="D44" s="341">
        <f>SUM(D45:D58)</f>
        <v>10650</v>
      </c>
      <c r="E44" s="316">
        <f t="shared" si="2"/>
        <v>-0.102</v>
      </c>
      <c r="F44" s="268" t="str">
        <f t="shared" si="0"/>
        <v>是</v>
      </c>
      <c r="G44" s="245" t="str">
        <f t="shared" si="1"/>
        <v>款</v>
      </c>
    </row>
    <row r="45" ht="38" customHeight="1" spans="1:7">
      <c r="A45" s="271" t="s">
        <v>2588</v>
      </c>
      <c r="B45" s="272" t="s">
        <v>2589</v>
      </c>
      <c r="C45" s="319">
        <v>4138.69</v>
      </c>
      <c r="D45" s="319">
        <v>8000</v>
      </c>
      <c r="E45" s="340">
        <f t="shared" si="2"/>
        <v>0.933</v>
      </c>
      <c r="F45" s="268" t="str">
        <f t="shared" si="0"/>
        <v>是</v>
      </c>
      <c r="G45" s="245" t="str">
        <f t="shared" si="1"/>
        <v>项</v>
      </c>
    </row>
    <row r="46" ht="38" customHeight="1" spans="1:7">
      <c r="A46" s="271" t="s">
        <v>2590</v>
      </c>
      <c r="B46" s="272" t="s">
        <v>2591</v>
      </c>
      <c r="C46" s="280"/>
      <c r="D46" s="319">
        <v>0</v>
      </c>
      <c r="E46" s="316" t="str">
        <f t="shared" si="2"/>
        <v> </v>
      </c>
      <c r="F46" s="268" t="str">
        <f t="shared" si="0"/>
        <v>否</v>
      </c>
      <c r="G46" s="245" t="str">
        <f t="shared" si="1"/>
        <v>项</v>
      </c>
    </row>
    <row r="47" ht="38" customHeight="1" spans="1:7">
      <c r="A47" s="271" t="s">
        <v>2592</v>
      </c>
      <c r="B47" s="272" t="s">
        <v>2593</v>
      </c>
      <c r="C47" s="319">
        <v>2228.1</v>
      </c>
      <c r="D47" s="319">
        <v>0</v>
      </c>
      <c r="E47" s="340">
        <f t="shared" si="2"/>
        <v>-1</v>
      </c>
      <c r="F47" s="268" t="str">
        <f t="shared" si="0"/>
        <v>是</v>
      </c>
      <c r="G47" s="245" t="str">
        <f t="shared" si="1"/>
        <v>项</v>
      </c>
    </row>
    <row r="48" ht="38" customHeight="1" spans="1:7">
      <c r="A48" s="271" t="s">
        <v>2594</v>
      </c>
      <c r="B48" s="272" t="s">
        <v>2595</v>
      </c>
      <c r="C48" s="319">
        <v>40</v>
      </c>
      <c r="D48" s="319">
        <v>900</v>
      </c>
      <c r="E48" s="340">
        <f t="shared" si="2"/>
        <v>21.5</v>
      </c>
      <c r="F48" s="268" t="str">
        <f t="shared" si="0"/>
        <v>是</v>
      </c>
      <c r="G48" s="245" t="str">
        <f t="shared" si="1"/>
        <v>项</v>
      </c>
    </row>
    <row r="49" ht="38" customHeight="1" spans="1:7">
      <c r="A49" s="271" t="s">
        <v>2596</v>
      </c>
      <c r="B49" s="272" t="s">
        <v>2597</v>
      </c>
      <c r="C49" s="280"/>
      <c r="D49" s="319">
        <v>1000</v>
      </c>
      <c r="E49" s="340" t="str">
        <f t="shared" ref="E49:E87" si="3">IF(C49&gt;0,D49/C49-1," ")</f>
        <v> </v>
      </c>
      <c r="F49" s="268" t="str">
        <f t="shared" si="0"/>
        <v>是</v>
      </c>
      <c r="G49" s="245" t="str">
        <f t="shared" si="1"/>
        <v>项</v>
      </c>
    </row>
    <row r="50" ht="38" customHeight="1" spans="1:7">
      <c r="A50" s="271" t="s">
        <v>2598</v>
      </c>
      <c r="B50" s="272" t="s">
        <v>2599</v>
      </c>
      <c r="C50" s="280"/>
      <c r="D50" s="319">
        <v>50</v>
      </c>
      <c r="E50" s="340" t="str">
        <f t="shared" si="3"/>
        <v> </v>
      </c>
      <c r="F50" s="268" t="str">
        <f t="shared" si="0"/>
        <v>是</v>
      </c>
      <c r="G50" s="245" t="str">
        <f t="shared" si="1"/>
        <v>项</v>
      </c>
    </row>
    <row r="51" ht="38" customHeight="1" spans="1:7">
      <c r="A51" s="271" t="s">
        <v>2600</v>
      </c>
      <c r="B51" s="272" t="s">
        <v>2601</v>
      </c>
      <c r="C51" s="280"/>
      <c r="D51" s="280"/>
      <c r="E51" s="340" t="str">
        <f t="shared" si="3"/>
        <v> </v>
      </c>
      <c r="F51" s="268" t="str">
        <f t="shared" si="0"/>
        <v>否</v>
      </c>
      <c r="G51" s="245" t="str">
        <f t="shared" si="1"/>
        <v>项</v>
      </c>
    </row>
    <row r="52" ht="38" customHeight="1" spans="1:7">
      <c r="A52" s="271" t="s">
        <v>2602</v>
      </c>
      <c r="B52" s="272" t="s">
        <v>2603</v>
      </c>
      <c r="C52" s="280"/>
      <c r="D52" s="280"/>
      <c r="E52" s="340" t="str">
        <f t="shared" si="3"/>
        <v> </v>
      </c>
      <c r="F52" s="268" t="str">
        <f t="shared" si="0"/>
        <v>否</v>
      </c>
      <c r="G52" s="245" t="str">
        <f t="shared" si="1"/>
        <v>项</v>
      </c>
    </row>
    <row r="53" ht="38" customHeight="1" spans="1:7">
      <c r="A53" s="271" t="s">
        <v>2604</v>
      </c>
      <c r="B53" s="272" t="s">
        <v>2605</v>
      </c>
      <c r="C53" s="280"/>
      <c r="D53" s="280"/>
      <c r="E53" s="340" t="str">
        <f t="shared" si="3"/>
        <v> </v>
      </c>
      <c r="F53" s="268" t="str">
        <f t="shared" si="0"/>
        <v>否</v>
      </c>
      <c r="G53" s="245" t="str">
        <f t="shared" si="1"/>
        <v>项</v>
      </c>
    </row>
    <row r="54" ht="38" customHeight="1" spans="1:7">
      <c r="A54" s="271" t="s">
        <v>2606</v>
      </c>
      <c r="B54" s="272" t="s">
        <v>2607</v>
      </c>
      <c r="C54" s="280"/>
      <c r="D54" s="280"/>
      <c r="E54" s="340" t="str">
        <f t="shared" si="3"/>
        <v> </v>
      </c>
      <c r="F54" s="268" t="str">
        <f t="shared" si="0"/>
        <v>否</v>
      </c>
      <c r="G54" s="245" t="str">
        <f t="shared" si="1"/>
        <v>项</v>
      </c>
    </row>
    <row r="55" ht="38" customHeight="1" spans="1:7">
      <c r="A55" s="271" t="s">
        <v>2608</v>
      </c>
      <c r="B55" s="272" t="s">
        <v>2609</v>
      </c>
      <c r="C55" s="280"/>
      <c r="D55" s="280"/>
      <c r="E55" s="340" t="str">
        <f t="shared" si="3"/>
        <v> </v>
      </c>
      <c r="F55" s="268" t="str">
        <f t="shared" si="0"/>
        <v>否</v>
      </c>
      <c r="G55" s="245" t="str">
        <f t="shared" si="1"/>
        <v>项</v>
      </c>
    </row>
    <row r="56" ht="38" customHeight="1" spans="1:6">
      <c r="A56" s="271"/>
      <c r="B56" s="272" t="s">
        <v>2610</v>
      </c>
      <c r="C56" s="319">
        <v>5449.55</v>
      </c>
      <c r="D56" s="319">
        <v>200</v>
      </c>
      <c r="E56" s="340">
        <f t="shared" si="3"/>
        <v>-0.963</v>
      </c>
      <c r="F56" s="268"/>
    </row>
    <row r="57" ht="38" customHeight="1" spans="1:6">
      <c r="A57" s="271"/>
      <c r="B57" s="272" t="s">
        <v>2611</v>
      </c>
      <c r="C57" s="280"/>
      <c r="D57" s="278">
        <v>500</v>
      </c>
      <c r="E57" s="340" t="str">
        <f t="shared" si="3"/>
        <v> </v>
      </c>
      <c r="F57" s="268"/>
    </row>
    <row r="58" ht="38" customHeight="1" spans="1:7">
      <c r="A58" s="271" t="s">
        <v>2612</v>
      </c>
      <c r="B58" s="272" t="s">
        <v>2613</v>
      </c>
      <c r="C58" s="280"/>
      <c r="D58" s="280"/>
      <c r="E58" s="340" t="str">
        <f t="shared" si="3"/>
        <v> </v>
      </c>
      <c r="F58" s="268" t="str">
        <f t="shared" ref="F58:F87" si="4">IF(LEN(A58)=3,"是",IF(B58&lt;&gt;"",IF(SUM(C58:D58)&lt;&gt;0,"是","否"),"是"))</f>
        <v>否</v>
      </c>
      <c r="G58" s="245" t="str">
        <f t="shared" ref="G58:G87" si="5">IF(LEN(A58)=3,"类",IF(LEN(A58)=5,"款","项"))</f>
        <v>项</v>
      </c>
    </row>
    <row r="59" ht="38" customHeight="1" spans="1:7">
      <c r="A59" s="271" t="s">
        <v>2614</v>
      </c>
      <c r="B59" s="264" t="s">
        <v>2615</v>
      </c>
      <c r="C59" s="266"/>
      <c r="D59" s="266"/>
      <c r="E59" s="316" t="str">
        <f t="shared" si="3"/>
        <v> </v>
      </c>
      <c r="F59" s="268" t="str">
        <f t="shared" si="4"/>
        <v>否</v>
      </c>
      <c r="G59" s="245" t="str">
        <f t="shared" si="5"/>
        <v>款</v>
      </c>
    </row>
    <row r="60" ht="38" customHeight="1" spans="1:7">
      <c r="A60" s="271" t="s">
        <v>2616</v>
      </c>
      <c r="B60" s="272" t="s">
        <v>2589</v>
      </c>
      <c r="C60" s="273"/>
      <c r="D60" s="273"/>
      <c r="E60" s="316" t="str">
        <f t="shared" si="3"/>
        <v> </v>
      </c>
      <c r="F60" s="268" t="str">
        <f t="shared" si="4"/>
        <v>否</v>
      </c>
      <c r="G60" s="245" t="str">
        <f t="shared" si="5"/>
        <v>项</v>
      </c>
    </row>
    <row r="61" ht="38" customHeight="1" spans="1:7">
      <c r="A61" s="271" t="s">
        <v>2617</v>
      </c>
      <c r="B61" s="272" t="s">
        <v>2591</v>
      </c>
      <c r="C61" s="273"/>
      <c r="D61" s="273"/>
      <c r="E61" s="316" t="str">
        <f t="shared" si="3"/>
        <v> </v>
      </c>
      <c r="F61" s="268" t="str">
        <f t="shared" si="4"/>
        <v>否</v>
      </c>
      <c r="G61" s="245" t="str">
        <f t="shared" si="5"/>
        <v>项</v>
      </c>
    </row>
    <row r="62" ht="38" customHeight="1" spans="1:7">
      <c r="A62" s="271" t="s">
        <v>2618</v>
      </c>
      <c r="B62" s="272" t="s">
        <v>2619</v>
      </c>
      <c r="C62" s="273"/>
      <c r="D62" s="273"/>
      <c r="E62" s="316" t="str">
        <f t="shared" si="3"/>
        <v> </v>
      </c>
      <c r="F62" s="268" t="str">
        <f t="shared" si="4"/>
        <v>否</v>
      </c>
      <c r="G62" s="245" t="str">
        <f t="shared" si="5"/>
        <v>项</v>
      </c>
    </row>
    <row r="63" s="336" customFormat="1" ht="38" customHeight="1" spans="1:7">
      <c r="A63" s="263" t="s">
        <v>2620</v>
      </c>
      <c r="B63" s="264" t="s">
        <v>2621</v>
      </c>
      <c r="C63" s="266"/>
      <c r="D63" s="266"/>
      <c r="E63" s="316" t="str">
        <f t="shared" si="3"/>
        <v> </v>
      </c>
      <c r="F63" s="342" t="str">
        <f t="shared" si="4"/>
        <v>否</v>
      </c>
      <c r="G63" s="336" t="str">
        <f t="shared" si="5"/>
        <v>款</v>
      </c>
    </row>
    <row r="64" s="336" customFormat="1" ht="38" customHeight="1" spans="1:7">
      <c r="A64" s="263" t="s">
        <v>2622</v>
      </c>
      <c r="B64" s="264" t="s">
        <v>2623</v>
      </c>
      <c r="C64" s="266"/>
      <c r="D64" s="266"/>
      <c r="E64" s="316" t="str">
        <f t="shared" si="3"/>
        <v> </v>
      </c>
      <c r="F64" s="342" t="str">
        <f t="shared" si="4"/>
        <v>否</v>
      </c>
      <c r="G64" s="336" t="str">
        <f t="shared" si="5"/>
        <v>款</v>
      </c>
    </row>
    <row r="65" ht="38" customHeight="1" spans="1:7">
      <c r="A65" s="271" t="s">
        <v>2624</v>
      </c>
      <c r="B65" s="272" t="s">
        <v>2625</v>
      </c>
      <c r="C65" s="273"/>
      <c r="D65" s="273"/>
      <c r="E65" s="316" t="str">
        <f t="shared" si="3"/>
        <v> </v>
      </c>
      <c r="F65" s="268" t="str">
        <f t="shared" si="4"/>
        <v>否</v>
      </c>
      <c r="G65" s="245" t="str">
        <f t="shared" si="5"/>
        <v>项</v>
      </c>
    </row>
    <row r="66" ht="38" customHeight="1" spans="1:7">
      <c r="A66" s="271" t="s">
        <v>2626</v>
      </c>
      <c r="B66" s="272" t="s">
        <v>2627</v>
      </c>
      <c r="C66" s="273"/>
      <c r="D66" s="273"/>
      <c r="E66" s="316" t="str">
        <f t="shared" si="3"/>
        <v> </v>
      </c>
      <c r="F66" s="268" t="str">
        <f t="shared" si="4"/>
        <v>否</v>
      </c>
      <c r="G66" s="245" t="str">
        <f t="shared" si="5"/>
        <v>项</v>
      </c>
    </row>
    <row r="67" ht="38" customHeight="1" spans="1:7">
      <c r="A67" s="271" t="s">
        <v>2628</v>
      </c>
      <c r="B67" s="272" t="s">
        <v>2629</v>
      </c>
      <c r="C67" s="273"/>
      <c r="D67" s="273"/>
      <c r="E67" s="316" t="str">
        <f t="shared" si="3"/>
        <v> </v>
      </c>
      <c r="F67" s="268" t="str">
        <f t="shared" si="4"/>
        <v>否</v>
      </c>
      <c r="G67" s="245" t="str">
        <f t="shared" si="5"/>
        <v>项</v>
      </c>
    </row>
    <row r="68" ht="38" customHeight="1" spans="1:7">
      <c r="A68" s="271" t="s">
        <v>2630</v>
      </c>
      <c r="B68" s="272" t="s">
        <v>2631</v>
      </c>
      <c r="C68" s="273"/>
      <c r="D68" s="273"/>
      <c r="E68" s="316" t="str">
        <f t="shared" si="3"/>
        <v> </v>
      </c>
      <c r="F68" s="268" t="str">
        <f t="shared" si="4"/>
        <v>否</v>
      </c>
      <c r="G68" s="245" t="str">
        <f t="shared" si="5"/>
        <v>项</v>
      </c>
    </row>
    <row r="69" ht="38" customHeight="1" spans="1:7">
      <c r="A69" s="271" t="s">
        <v>2632</v>
      </c>
      <c r="B69" s="272" t="s">
        <v>2633</v>
      </c>
      <c r="C69" s="273"/>
      <c r="D69" s="273"/>
      <c r="E69" s="316" t="str">
        <f t="shared" si="3"/>
        <v> </v>
      </c>
      <c r="F69" s="268" t="str">
        <f t="shared" si="4"/>
        <v>否</v>
      </c>
      <c r="G69" s="245" t="str">
        <f t="shared" si="5"/>
        <v>项</v>
      </c>
    </row>
    <row r="70" s="336" customFormat="1" ht="38" customHeight="1" spans="1:7">
      <c r="A70" s="263" t="s">
        <v>2634</v>
      </c>
      <c r="B70" s="264" t="s">
        <v>2635</v>
      </c>
      <c r="C70" s="341">
        <f>C71+C72+C73</f>
        <v>482.27</v>
      </c>
      <c r="D70" s="341">
        <f>D71+D72+D73</f>
        <v>800</v>
      </c>
      <c r="E70" s="316">
        <f t="shared" si="3"/>
        <v>0.659</v>
      </c>
      <c r="F70" s="342" t="str">
        <f t="shared" si="4"/>
        <v>是</v>
      </c>
      <c r="G70" s="336" t="str">
        <f t="shared" si="5"/>
        <v>款</v>
      </c>
    </row>
    <row r="71" ht="38" customHeight="1" spans="1:7">
      <c r="A71" s="271" t="s">
        <v>2636</v>
      </c>
      <c r="B71" s="272" t="s">
        <v>2637</v>
      </c>
      <c r="C71" s="278">
        <v>482.27</v>
      </c>
      <c r="D71" s="278">
        <v>800</v>
      </c>
      <c r="E71" s="340">
        <f t="shared" si="3"/>
        <v>0.659</v>
      </c>
      <c r="F71" s="268" t="str">
        <f t="shared" si="4"/>
        <v>是</v>
      </c>
      <c r="G71" s="245" t="str">
        <f t="shared" si="5"/>
        <v>项</v>
      </c>
    </row>
    <row r="72" ht="38" customHeight="1" spans="1:7">
      <c r="A72" s="271" t="s">
        <v>2638</v>
      </c>
      <c r="B72" s="272" t="s">
        <v>2639</v>
      </c>
      <c r="C72" s="280"/>
      <c r="D72" s="280"/>
      <c r="E72" s="316" t="str">
        <f t="shared" si="3"/>
        <v> </v>
      </c>
      <c r="F72" s="268" t="str">
        <f t="shared" si="4"/>
        <v>否</v>
      </c>
      <c r="G72" s="245" t="str">
        <f t="shared" si="5"/>
        <v>项</v>
      </c>
    </row>
    <row r="73" ht="38" customHeight="1" spans="1:7">
      <c r="A73" s="271" t="s">
        <v>2640</v>
      </c>
      <c r="B73" s="272" t="s">
        <v>2641</v>
      </c>
      <c r="C73" s="280"/>
      <c r="D73" s="280"/>
      <c r="E73" s="316" t="str">
        <f t="shared" si="3"/>
        <v> </v>
      </c>
      <c r="F73" s="268" t="str">
        <f t="shared" si="4"/>
        <v>否</v>
      </c>
      <c r="G73" s="245" t="str">
        <f t="shared" si="5"/>
        <v>项</v>
      </c>
    </row>
    <row r="74" s="336" customFormat="1" ht="38" customHeight="1" spans="1:7">
      <c r="A74" s="263" t="s">
        <v>2642</v>
      </c>
      <c r="B74" s="264" t="s">
        <v>2643</v>
      </c>
      <c r="C74" s="341"/>
      <c r="D74" s="341"/>
      <c r="E74" s="316" t="str">
        <f t="shared" si="3"/>
        <v> </v>
      </c>
      <c r="F74" s="342" t="str">
        <f t="shared" si="4"/>
        <v>否</v>
      </c>
      <c r="G74" s="336" t="str">
        <f t="shared" si="5"/>
        <v>款</v>
      </c>
    </row>
    <row r="75" ht="38" customHeight="1" spans="1:7">
      <c r="A75" s="271" t="s">
        <v>2644</v>
      </c>
      <c r="B75" s="272" t="s">
        <v>2589</v>
      </c>
      <c r="C75" s="280"/>
      <c r="D75" s="280"/>
      <c r="E75" s="316" t="str">
        <f t="shared" si="3"/>
        <v> </v>
      </c>
      <c r="F75" s="268" t="str">
        <f t="shared" si="4"/>
        <v>否</v>
      </c>
      <c r="G75" s="245" t="str">
        <f t="shared" si="5"/>
        <v>项</v>
      </c>
    </row>
    <row r="76" ht="38" customHeight="1" spans="1:7">
      <c r="A76" s="271" t="s">
        <v>2645</v>
      </c>
      <c r="B76" s="272" t="s">
        <v>2591</v>
      </c>
      <c r="C76" s="280"/>
      <c r="D76" s="280"/>
      <c r="E76" s="316" t="str">
        <f t="shared" si="3"/>
        <v> </v>
      </c>
      <c r="F76" s="268" t="str">
        <f t="shared" si="4"/>
        <v>否</v>
      </c>
      <c r="G76" s="245" t="str">
        <f t="shared" si="5"/>
        <v>项</v>
      </c>
    </row>
    <row r="77" ht="38" customHeight="1" spans="1:7">
      <c r="A77" s="271" t="s">
        <v>2646</v>
      </c>
      <c r="B77" s="272" t="s">
        <v>2647</v>
      </c>
      <c r="C77" s="280"/>
      <c r="D77" s="280"/>
      <c r="E77" s="316" t="str">
        <f t="shared" si="3"/>
        <v> </v>
      </c>
      <c r="F77" s="268" t="str">
        <f t="shared" si="4"/>
        <v>否</v>
      </c>
      <c r="G77" s="245" t="str">
        <f t="shared" si="5"/>
        <v>项</v>
      </c>
    </row>
    <row r="78" s="336" customFormat="1" ht="38" customHeight="1" spans="1:7">
      <c r="A78" s="263" t="s">
        <v>2648</v>
      </c>
      <c r="B78" s="264" t="s">
        <v>2649</v>
      </c>
      <c r="C78" s="341"/>
      <c r="D78" s="341"/>
      <c r="E78" s="316" t="str">
        <f t="shared" si="3"/>
        <v> </v>
      </c>
      <c r="F78" s="342" t="str">
        <f t="shared" si="4"/>
        <v>否</v>
      </c>
      <c r="G78" s="336" t="str">
        <f t="shared" si="5"/>
        <v>款</v>
      </c>
    </row>
    <row r="79" ht="38" customHeight="1" spans="1:7">
      <c r="A79" s="271" t="s">
        <v>2650</v>
      </c>
      <c r="B79" s="272" t="s">
        <v>2589</v>
      </c>
      <c r="C79" s="280"/>
      <c r="D79" s="280"/>
      <c r="E79" s="316" t="str">
        <f t="shared" si="3"/>
        <v> </v>
      </c>
      <c r="F79" s="268" t="str">
        <f t="shared" si="4"/>
        <v>否</v>
      </c>
      <c r="G79" s="245" t="str">
        <f t="shared" si="5"/>
        <v>项</v>
      </c>
    </row>
    <row r="80" ht="38" customHeight="1" spans="1:7">
      <c r="A80" s="271" t="s">
        <v>2651</v>
      </c>
      <c r="B80" s="272" t="s">
        <v>2591</v>
      </c>
      <c r="C80" s="280"/>
      <c r="D80" s="280"/>
      <c r="E80" s="316" t="str">
        <f t="shared" si="3"/>
        <v> </v>
      </c>
      <c r="F80" s="268" t="str">
        <f t="shared" si="4"/>
        <v>否</v>
      </c>
      <c r="G80" s="245" t="str">
        <f t="shared" si="5"/>
        <v>项</v>
      </c>
    </row>
    <row r="81" s="241" customFormat="1" ht="38" customHeight="1" spans="1:7">
      <c r="A81" s="271" t="s">
        <v>2652</v>
      </c>
      <c r="B81" s="272" t="s">
        <v>2653</v>
      </c>
      <c r="C81" s="280"/>
      <c r="D81" s="280"/>
      <c r="E81" s="316" t="str">
        <f t="shared" si="3"/>
        <v> </v>
      </c>
      <c r="F81" s="268" t="str">
        <f t="shared" si="4"/>
        <v>否</v>
      </c>
      <c r="G81" s="245" t="str">
        <f t="shared" si="5"/>
        <v>项</v>
      </c>
    </row>
    <row r="82" s="244" customFormat="1" ht="38" customHeight="1" spans="1:7">
      <c r="A82" s="263" t="s">
        <v>2654</v>
      </c>
      <c r="B82" s="264" t="s">
        <v>2655</v>
      </c>
      <c r="C82" s="341"/>
      <c r="D82" s="341"/>
      <c r="E82" s="316" t="str">
        <f t="shared" si="3"/>
        <v> </v>
      </c>
      <c r="F82" s="342" t="str">
        <f t="shared" si="4"/>
        <v>否</v>
      </c>
      <c r="G82" s="336" t="str">
        <f t="shared" si="5"/>
        <v>款</v>
      </c>
    </row>
    <row r="83" s="241" customFormat="1" ht="38" customHeight="1" spans="1:7">
      <c r="A83" s="271" t="s">
        <v>2656</v>
      </c>
      <c r="B83" s="272" t="s">
        <v>2625</v>
      </c>
      <c r="C83" s="280"/>
      <c r="D83" s="280"/>
      <c r="E83" s="316" t="str">
        <f t="shared" si="3"/>
        <v> </v>
      </c>
      <c r="F83" s="268" t="str">
        <f t="shared" si="4"/>
        <v>否</v>
      </c>
      <c r="G83" s="245" t="str">
        <f t="shared" si="5"/>
        <v>项</v>
      </c>
    </row>
    <row r="84" s="241" customFormat="1" ht="38" customHeight="1" spans="1:7">
      <c r="A84" s="271" t="s">
        <v>2657</v>
      </c>
      <c r="B84" s="272" t="s">
        <v>2627</v>
      </c>
      <c r="C84" s="280"/>
      <c r="D84" s="280"/>
      <c r="E84" s="316" t="str">
        <f t="shared" si="3"/>
        <v> </v>
      </c>
      <c r="F84" s="268" t="str">
        <f t="shared" si="4"/>
        <v>否</v>
      </c>
      <c r="G84" s="245" t="str">
        <f t="shared" si="5"/>
        <v>项</v>
      </c>
    </row>
    <row r="85" s="241" customFormat="1" ht="38" customHeight="1" spans="1:7">
      <c r="A85" s="271" t="s">
        <v>2658</v>
      </c>
      <c r="B85" s="272" t="s">
        <v>2629</v>
      </c>
      <c r="C85" s="280"/>
      <c r="D85" s="280"/>
      <c r="E85" s="316" t="str">
        <f t="shared" si="3"/>
        <v> </v>
      </c>
      <c r="F85" s="268" t="str">
        <f t="shared" si="4"/>
        <v>否</v>
      </c>
      <c r="G85" s="245" t="str">
        <f t="shared" si="5"/>
        <v>项</v>
      </c>
    </row>
    <row r="86" s="241" customFormat="1" ht="38" customHeight="1" spans="1:7">
      <c r="A86" s="271" t="s">
        <v>2659</v>
      </c>
      <c r="B86" s="272" t="s">
        <v>2631</v>
      </c>
      <c r="C86" s="280"/>
      <c r="D86" s="280"/>
      <c r="E86" s="316" t="str">
        <f t="shared" si="3"/>
        <v> </v>
      </c>
      <c r="F86" s="268" t="str">
        <f t="shared" si="4"/>
        <v>否</v>
      </c>
      <c r="G86" s="245" t="str">
        <f t="shared" si="5"/>
        <v>项</v>
      </c>
    </row>
    <row r="87" s="241" customFormat="1" ht="38" customHeight="1" spans="1:7">
      <c r="A87" s="271" t="s">
        <v>2660</v>
      </c>
      <c r="B87" s="272" t="s">
        <v>2661</v>
      </c>
      <c r="C87" s="280"/>
      <c r="D87" s="280"/>
      <c r="E87" s="316" t="str">
        <f t="shared" si="3"/>
        <v> </v>
      </c>
      <c r="F87" s="268" t="str">
        <f t="shared" si="4"/>
        <v>否</v>
      </c>
      <c r="G87" s="245" t="str">
        <f t="shared" si="5"/>
        <v>项</v>
      </c>
    </row>
    <row r="88" s="241" customFormat="1" ht="38" customHeight="1" spans="1:7">
      <c r="A88" s="271"/>
      <c r="B88" s="264" t="s">
        <v>2662</v>
      </c>
      <c r="C88" s="280"/>
      <c r="D88" s="280"/>
      <c r="E88" s="316"/>
      <c r="F88" s="268"/>
      <c r="G88" s="245"/>
    </row>
    <row r="89" s="244" customFormat="1" ht="38" customHeight="1" spans="1:7">
      <c r="A89" s="263" t="s">
        <v>2663</v>
      </c>
      <c r="B89" s="264" t="s">
        <v>2664</v>
      </c>
      <c r="C89" s="266"/>
      <c r="D89" s="266"/>
      <c r="E89" s="316" t="str">
        <f t="shared" ref="E89:E97" si="6">IF(C89&gt;0,D89/C89-1," ")</f>
        <v> </v>
      </c>
      <c r="F89" s="342" t="str">
        <f t="shared" ref="F89:F97" si="7">IF(LEN(A89)=3,"是",IF(B89&lt;&gt;"",IF(SUM(C89:D89)&lt;&gt;0,"是","否"),"是"))</f>
        <v>否</v>
      </c>
      <c r="G89" s="336" t="str">
        <f t="shared" ref="G89:G97" si="8">IF(LEN(A89)=3,"类",IF(LEN(A89)=5,"款","项"))</f>
        <v>款</v>
      </c>
    </row>
    <row r="90" s="241" customFormat="1" ht="38" customHeight="1" spans="1:7">
      <c r="A90" s="271" t="s">
        <v>2665</v>
      </c>
      <c r="B90" s="272" t="s">
        <v>2589</v>
      </c>
      <c r="C90" s="273"/>
      <c r="D90" s="273"/>
      <c r="E90" s="316" t="str">
        <f t="shared" si="6"/>
        <v> </v>
      </c>
      <c r="F90" s="268" t="str">
        <f t="shared" si="7"/>
        <v>否</v>
      </c>
      <c r="G90" s="245" t="str">
        <f t="shared" si="8"/>
        <v>项</v>
      </c>
    </row>
    <row r="91" s="241" customFormat="1" ht="38" customHeight="1" spans="1:7">
      <c r="A91" s="271" t="s">
        <v>2666</v>
      </c>
      <c r="B91" s="272" t="s">
        <v>2591</v>
      </c>
      <c r="C91" s="273"/>
      <c r="D91" s="273"/>
      <c r="E91" s="316" t="str">
        <f t="shared" si="6"/>
        <v> </v>
      </c>
      <c r="F91" s="268" t="str">
        <f t="shared" si="7"/>
        <v>否</v>
      </c>
      <c r="G91" s="245" t="str">
        <f t="shared" si="8"/>
        <v>项</v>
      </c>
    </row>
    <row r="92" s="241" customFormat="1" ht="38" customHeight="1" spans="1:7">
      <c r="A92" s="271" t="s">
        <v>2667</v>
      </c>
      <c r="B92" s="272" t="s">
        <v>2593</v>
      </c>
      <c r="C92" s="273"/>
      <c r="D92" s="273"/>
      <c r="E92" s="316" t="str">
        <f t="shared" si="6"/>
        <v> </v>
      </c>
      <c r="F92" s="268" t="str">
        <f t="shared" si="7"/>
        <v>否</v>
      </c>
      <c r="G92" s="245" t="str">
        <f t="shared" si="8"/>
        <v>项</v>
      </c>
    </row>
    <row r="93" s="241" customFormat="1" ht="38" customHeight="1" spans="1:7">
      <c r="A93" s="271" t="s">
        <v>2668</v>
      </c>
      <c r="B93" s="272" t="s">
        <v>2595</v>
      </c>
      <c r="C93" s="273"/>
      <c r="D93" s="273"/>
      <c r="E93" s="316" t="str">
        <f t="shared" si="6"/>
        <v> </v>
      </c>
      <c r="F93" s="268" t="str">
        <f t="shared" si="7"/>
        <v>否</v>
      </c>
      <c r="G93" s="245" t="str">
        <f t="shared" si="8"/>
        <v>项</v>
      </c>
    </row>
    <row r="94" ht="38" customHeight="1" spans="1:7">
      <c r="A94" s="271" t="s">
        <v>2669</v>
      </c>
      <c r="B94" s="272" t="s">
        <v>2601</v>
      </c>
      <c r="C94" s="273"/>
      <c r="D94" s="273"/>
      <c r="E94" s="316" t="str">
        <f t="shared" si="6"/>
        <v> </v>
      </c>
      <c r="F94" s="268" t="str">
        <f t="shared" si="7"/>
        <v>否</v>
      </c>
      <c r="G94" s="245" t="str">
        <f t="shared" si="8"/>
        <v>项</v>
      </c>
    </row>
    <row r="95" ht="38" customHeight="1" spans="1:7">
      <c r="A95" s="271" t="s">
        <v>2670</v>
      </c>
      <c r="B95" s="272" t="s">
        <v>2605</v>
      </c>
      <c r="C95" s="273"/>
      <c r="D95" s="273"/>
      <c r="E95" s="316" t="str">
        <f t="shared" si="6"/>
        <v> </v>
      </c>
      <c r="F95" s="268" t="str">
        <f t="shared" si="7"/>
        <v>否</v>
      </c>
      <c r="G95" s="245" t="str">
        <f t="shared" si="8"/>
        <v>项</v>
      </c>
    </row>
    <row r="96" ht="38" customHeight="1" spans="1:7">
      <c r="A96" s="271" t="s">
        <v>2671</v>
      </c>
      <c r="B96" s="272" t="s">
        <v>2607</v>
      </c>
      <c r="C96" s="273"/>
      <c r="D96" s="273"/>
      <c r="E96" s="316" t="str">
        <f t="shared" si="6"/>
        <v> </v>
      </c>
      <c r="F96" s="268" t="str">
        <f t="shared" si="7"/>
        <v>否</v>
      </c>
      <c r="G96" s="245" t="str">
        <f t="shared" si="8"/>
        <v>项</v>
      </c>
    </row>
    <row r="97" s="241" customFormat="1" ht="38" customHeight="1" spans="1:7">
      <c r="A97" s="271" t="s">
        <v>2672</v>
      </c>
      <c r="B97" s="272" t="s">
        <v>2673</v>
      </c>
      <c r="C97" s="273"/>
      <c r="D97" s="273"/>
      <c r="E97" s="316" t="str">
        <f t="shared" si="6"/>
        <v> </v>
      </c>
      <c r="F97" s="268" t="str">
        <f t="shared" si="7"/>
        <v>否</v>
      </c>
      <c r="G97" s="245" t="str">
        <f t="shared" si="8"/>
        <v>项</v>
      </c>
    </row>
    <row r="98" s="244" customFormat="1" ht="38" customHeight="1" spans="1:7">
      <c r="A98" s="263"/>
      <c r="B98" s="275" t="s">
        <v>2674</v>
      </c>
      <c r="C98" s="276">
        <f>C99</f>
        <v>0</v>
      </c>
      <c r="D98" s="276">
        <f>D99</f>
        <v>7483.8</v>
      </c>
      <c r="E98" s="316"/>
      <c r="F98" s="342"/>
      <c r="G98" s="336"/>
    </row>
    <row r="99" s="241" customFormat="1" ht="38" customHeight="1" spans="1:7">
      <c r="A99" s="271"/>
      <c r="B99" s="272" t="s">
        <v>2675</v>
      </c>
      <c r="C99" s="273"/>
      <c r="D99" s="278">
        <v>7483.8</v>
      </c>
      <c r="E99" s="316"/>
      <c r="F99" s="268"/>
      <c r="G99" s="245"/>
    </row>
    <row r="100" s="241" customFormat="1" ht="38" customHeight="1" spans="1:7">
      <c r="A100" s="263" t="s">
        <v>92</v>
      </c>
      <c r="B100" s="264" t="s">
        <v>2676</v>
      </c>
      <c r="C100" s="266">
        <f>C101+C106+C111+C116+C119+C120+C124+C125+C126</f>
        <v>2037.22</v>
      </c>
      <c r="D100" s="266">
        <f>D101+D106+D111+D116+D119+D120+D124+D125+D126</f>
        <v>2281.46</v>
      </c>
      <c r="E100" s="316">
        <f>IF(C100&gt;0,D100/C100-1," ")</f>
        <v>0.12</v>
      </c>
      <c r="F100" s="268" t="str">
        <f t="shared" ref="F100:F133" si="9">IF(LEN(A100)=3,"是",IF(B100&lt;&gt;"",IF(SUM(C100:D100)&lt;&gt;0,"是","否"),"是"))</f>
        <v>是</v>
      </c>
      <c r="G100" s="245" t="str">
        <f t="shared" ref="G100:G133" si="10">IF(LEN(A100)=3,"类",IF(LEN(A100)=5,"款","项"))</f>
        <v>类</v>
      </c>
    </row>
    <row r="101" ht="38" customHeight="1" spans="1:7">
      <c r="A101" s="271" t="s">
        <v>2677</v>
      </c>
      <c r="B101" s="264" t="s">
        <v>2678</v>
      </c>
      <c r="C101" s="270">
        <f>SUM(C102:C105)</f>
        <v>425.5</v>
      </c>
      <c r="D101" s="270">
        <f>SUM(D102:D105)</f>
        <v>988.5</v>
      </c>
      <c r="E101" s="340">
        <f>IF(C101&gt;0,D101/C101-1," ")</f>
        <v>1.323</v>
      </c>
      <c r="F101" s="268" t="str">
        <f t="shared" si="9"/>
        <v>是</v>
      </c>
      <c r="G101" s="245" t="str">
        <f t="shared" si="10"/>
        <v>款</v>
      </c>
    </row>
    <row r="102" s="241" customFormat="1" ht="38" customHeight="1" spans="1:7">
      <c r="A102" s="271" t="s">
        <v>2679</v>
      </c>
      <c r="B102" s="272" t="s">
        <v>2559</v>
      </c>
      <c r="C102" s="270">
        <v>425.5</v>
      </c>
      <c r="D102" s="270">
        <v>953.5</v>
      </c>
      <c r="E102" s="340">
        <f>IF(C102&gt;0,D102/C102-1," ")</f>
        <v>1.241</v>
      </c>
      <c r="F102" s="268" t="str">
        <f t="shared" si="9"/>
        <v>是</v>
      </c>
      <c r="G102" s="245" t="str">
        <f t="shared" si="10"/>
        <v>项</v>
      </c>
    </row>
    <row r="103" s="241" customFormat="1" ht="38" customHeight="1" spans="1:7">
      <c r="A103" s="271" t="s">
        <v>2680</v>
      </c>
      <c r="B103" s="272" t="s">
        <v>2681</v>
      </c>
      <c r="C103" s="270">
        <v>0</v>
      </c>
      <c r="D103" s="270">
        <v>0</v>
      </c>
      <c r="E103" s="340" t="str">
        <f t="shared" ref="E103:E122" si="11">IF(C103&gt;0,D103/C103-1," ")</f>
        <v> </v>
      </c>
      <c r="F103" s="268" t="str">
        <f t="shared" si="9"/>
        <v>否</v>
      </c>
      <c r="G103" s="245" t="str">
        <f t="shared" si="10"/>
        <v>项</v>
      </c>
    </row>
    <row r="104" s="241" customFormat="1" ht="38" customHeight="1" spans="1:7">
      <c r="A104" s="271" t="s">
        <v>2682</v>
      </c>
      <c r="B104" s="272" t="s">
        <v>2683</v>
      </c>
      <c r="C104" s="270">
        <v>0</v>
      </c>
      <c r="D104" s="270">
        <v>0</v>
      </c>
      <c r="E104" s="340" t="str">
        <f t="shared" si="11"/>
        <v> </v>
      </c>
      <c r="F104" s="268" t="str">
        <f t="shared" si="9"/>
        <v>否</v>
      </c>
      <c r="G104" s="245" t="str">
        <f t="shared" si="10"/>
        <v>项</v>
      </c>
    </row>
    <row r="105" s="241" customFormat="1" ht="38" customHeight="1" spans="1:7">
      <c r="A105" s="271" t="s">
        <v>2684</v>
      </c>
      <c r="B105" s="272" t="s">
        <v>2685</v>
      </c>
      <c r="C105" s="270">
        <v>0</v>
      </c>
      <c r="D105" s="270">
        <v>35</v>
      </c>
      <c r="E105" s="340" t="str">
        <f t="shared" si="11"/>
        <v> </v>
      </c>
      <c r="F105" s="268" t="str">
        <f t="shared" si="9"/>
        <v>是</v>
      </c>
      <c r="G105" s="245" t="str">
        <f t="shared" si="10"/>
        <v>项</v>
      </c>
    </row>
    <row r="106" s="244" customFormat="1" ht="38" customHeight="1" spans="1:7">
      <c r="A106" s="263" t="s">
        <v>2686</v>
      </c>
      <c r="B106" s="275" t="s">
        <v>2687</v>
      </c>
      <c r="C106" s="276"/>
      <c r="D106" s="276"/>
      <c r="E106" s="340" t="str">
        <f t="shared" si="11"/>
        <v> </v>
      </c>
      <c r="F106" s="342" t="str">
        <f t="shared" si="9"/>
        <v>否</v>
      </c>
      <c r="G106" s="336" t="str">
        <f t="shared" si="10"/>
        <v>款</v>
      </c>
    </row>
    <row r="107" ht="38" customHeight="1" spans="1:7">
      <c r="A107" s="271" t="s">
        <v>2688</v>
      </c>
      <c r="B107" s="272" t="s">
        <v>2559</v>
      </c>
      <c r="C107" s="273"/>
      <c r="D107" s="273"/>
      <c r="E107" s="340" t="str">
        <f t="shared" si="11"/>
        <v> </v>
      </c>
      <c r="F107" s="268" t="str">
        <f t="shared" si="9"/>
        <v>否</v>
      </c>
      <c r="G107" s="245" t="str">
        <f t="shared" si="10"/>
        <v>项</v>
      </c>
    </row>
    <row r="108" s="241" customFormat="1" ht="38" customHeight="1" spans="1:7">
      <c r="A108" s="271" t="s">
        <v>2689</v>
      </c>
      <c r="B108" s="272" t="s">
        <v>2681</v>
      </c>
      <c r="C108" s="273"/>
      <c r="D108" s="273"/>
      <c r="E108" s="340" t="str">
        <f t="shared" si="11"/>
        <v> </v>
      </c>
      <c r="F108" s="268" t="str">
        <f t="shared" si="9"/>
        <v>否</v>
      </c>
      <c r="G108" s="245" t="str">
        <f t="shared" si="10"/>
        <v>项</v>
      </c>
    </row>
    <row r="109" s="241" customFormat="1" ht="38" customHeight="1" spans="1:7">
      <c r="A109" s="271" t="s">
        <v>2690</v>
      </c>
      <c r="B109" s="272" t="s">
        <v>2691</v>
      </c>
      <c r="C109" s="273"/>
      <c r="D109" s="273"/>
      <c r="E109" s="340" t="str">
        <f t="shared" si="11"/>
        <v> </v>
      </c>
      <c r="F109" s="268" t="str">
        <f t="shared" si="9"/>
        <v>否</v>
      </c>
      <c r="G109" s="245" t="str">
        <f t="shared" si="10"/>
        <v>项</v>
      </c>
    </row>
    <row r="110" s="241" customFormat="1" ht="38" customHeight="1" spans="1:7">
      <c r="A110" s="271" t="s">
        <v>2692</v>
      </c>
      <c r="B110" s="272" t="s">
        <v>2693</v>
      </c>
      <c r="C110" s="273"/>
      <c r="D110" s="273"/>
      <c r="E110" s="340" t="str">
        <f t="shared" si="11"/>
        <v> </v>
      </c>
      <c r="F110" s="268" t="str">
        <f t="shared" si="9"/>
        <v>否</v>
      </c>
      <c r="G110" s="245" t="str">
        <f t="shared" si="10"/>
        <v>项</v>
      </c>
    </row>
    <row r="111" s="336" customFormat="1" ht="38" customHeight="1" spans="1:7">
      <c r="A111" s="263" t="s">
        <v>2694</v>
      </c>
      <c r="B111" s="264" t="s">
        <v>2695</v>
      </c>
      <c r="C111" s="266"/>
      <c r="D111" s="266"/>
      <c r="E111" s="340" t="str">
        <f t="shared" si="11"/>
        <v> </v>
      </c>
      <c r="F111" s="342" t="str">
        <f t="shared" si="9"/>
        <v>否</v>
      </c>
      <c r="G111" s="336" t="str">
        <f t="shared" si="10"/>
        <v>款</v>
      </c>
    </row>
    <row r="112" s="241" customFormat="1" ht="38" customHeight="1" spans="1:7">
      <c r="A112" s="271" t="s">
        <v>2696</v>
      </c>
      <c r="B112" s="272" t="s">
        <v>2697</v>
      </c>
      <c r="C112" s="273"/>
      <c r="D112" s="273"/>
      <c r="E112" s="340" t="str">
        <f t="shared" si="11"/>
        <v> </v>
      </c>
      <c r="F112" s="268" t="str">
        <f t="shared" si="9"/>
        <v>否</v>
      </c>
      <c r="G112" s="245" t="str">
        <f t="shared" si="10"/>
        <v>项</v>
      </c>
    </row>
    <row r="113" s="241" customFormat="1" ht="38" customHeight="1" spans="1:7">
      <c r="A113" s="271" t="s">
        <v>2698</v>
      </c>
      <c r="B113" s="272" t="s">
        <v>2699</v>
      </c>
      <c r="C113" s="273"/>
      <c r="D113" s="273"/>
      <c r="E113" s="340" t="str">
        <f t="shared" si="11"/>
        <v> </v>
      </c>
      <c r="F113" s="268" t="str">
        <f t="shared" si="9"/>
        <v>否</v>
      </c>
      <c r="G113" s="245" t="str">
        <f t="shared" si="10"/>
        <v>项</v>
      </c>
    </row>
    <row r="114" s="241" customFormat="1" ht="38" customHeight="1" spans="1:7">
      <c r="A114" s="271" t="s">
        <v>2700</v>
      </c>
      <c r="B114" s="272" t="s">
        <v>2701</v>
      </c>
      <c r="C114" s="273"/>
      <c r="D114" s="273"/>
      <c r="E114" s="340" t="str">
        <f t="shared" si="11"/>
        <v> </v>
      </c>
      <c r="F114" s="268" t="str">
        <f t="shared" si="9"/>
        <v>否</v>
      </c>
      <c r="G114" s="245" t="str">
        <f t="shared" si="10"/>
        <v>项</v>
      </c>
    </row>
    <row r="115" ht="38" customHeight="1" spans="1:7">
      <c r="A115" s="271" t="s">
        <v>2702</v>
      </c>
      <c r="B115" s="272" t="s">
        <v>2703</v>
      </c>
      <c r="C115" s="273"/>
      <c r="D115" s="273"/>
      <c r="E115" s="340" t="str">
        <f t="shared" si="11"/>
        <v> </v>
      </c>
      <c r="F115" s="268" t="str">
        <f t="shared" si="9"/>
        <v>否</v>
      </c>
      <c r="G115" s="245" t="str">
        <f t="shared" si="10"/>
        <v>项</v>
      </c>
    </row>
    <row r="116" s="244" customFormat="1" ht="38" customHeight="1" spans="1:7">
      <c r="A116" s="284">
        <v>21370</v>
      </c>
      <c r="B116" s="264" t="s">
        <v>2704</v>
      </c>
      <c r="C116" s="266"/>
      <c r="D116" s="266"/>
      <c r="E116" s="340" t="str">
        <f t="shared" si="11"/>
        <v> </v>
      </c>
      <c r="F116" s="342" t="str">
        <f t="shared" si="9"/>
        <v>否</v>
      </c>
      <c r="G116" s="336" t="str">
        <f t="shared" si="10"/>
        <v>款</v>
      </c>
    </row>
    <row r="117" s="241" customFormat="1" ht="38" customHeight="1" spans="1:7">
      <c r="A117" s="285">
        <v>2137001</v>
      </c>
      <c r="B117" s="272" t="s">
        <v>2559</v>
      </c>
      <c r="C117" s="273"/>
      <c r="D117" s="273"/>
      <c r="E117" s="340" t="str">
        <f t="shared" si="11"/>
        <v> </v>
      </c>
      <c r="F117" s="268" t="str">
        <f t="shared" si="9"/>
        <v>否</v>
      </c>
      <c r="G117" s="245" t="str">
        <f t="shared" si="10"/>
        <v>项</v>
      </c>
    </row>
    <row r="118" ht="38" customHeight="1" spans="1:7">
      <c r="A118" s="285">
        <v>2137099</v>
      </c>
      <c r="B118" s="272" t="s">
        <v>2705</v>
      </c>
      <c r="C118" s="273"/>
      <c r="D118" s="273"/>
      <c r="E118" s="340" t="str">
        <f t="shared" si="11"/>
        <v> </v>
      </c>
      <c r="F118" s="268" t="str">
        <f t="shared" si="9"/>
        <v>否</v>
      </c>
      <c r="G118" s="245" t="str">
        <f t="shared" si="10"/>
        <v>项</v>
      </c>
    </row>
    <row r="119" s="244" customFormat="1" ht="38" customHeight="1" spans="1:7">
      <c r="A119" s="284">
        <v>21371</v>
      </c>
      <c r="B119" s="275" t="s">
        <v>2706</v>
      </c>
      <c r="C119" s="276">
        <f>SUM(C124:C126)</f>
        <v>0</v>
      </c>
      <c r="D119" s="276">
        <f>SUM(D124:D126)</f>
        <v>0</v>
      </c>
      <c r="E119" s="340" t="str">
        <f t="shared" si="11"/>
        <v> </v>
      </c>
      <c r="F119" s="342" t="str">
        <f t="shared" si="9"/>
        <v>否</v>
      </c>
      <c r="G119" s="336" t="str">
        <f t="shared" si="10"/>
        <v>款</v>
      </c>
    </row>
    <row r="120" s="244" customFormat="1" ht="38" customHeight="1" spans="1:7">
      <c r="A120" s="284"/>
      <c r="B120" s="275" t="s">
        <v>2555</v>
      </c>
      <c r="C120" s="276">
        <f>SUM(C121:C123)</f>
        <v>1611.72</v>
      </c>
      <c r="D120" s="276">
        <f>SUM(D121:D123)</f>
        <v>1292.96</v>
      </c>
      <c r="E120" s="316">
        <f t="shared" si="11"/>
        <v>-0.198</v>
      </c>
      <c r="F120" s="342"/>
      <c r="G120" s="336"/>
    </row>
    <row r="121" s="244" customFormat="1" ht="38" customHeight="1" spans="1:7">
      <c r="A121" s="284"/>
      <c r="B121" s="343" t="s">
        <v>2707</v>
      </c>
      <c r="C121" s="270">
        <v>770.34</v>
      </c>
      <c r="D121" s="270">
        <v>770.34</v>
      </c>
      <c r="E121" s="340">
        <f t="shared" si="11"/>
        <v>0</v>
      </c>
      <c r="F121" s="342"/>
      <c r="G121" s="336"/>
    </row>
    <row r="122" s="244" customFormat="1" ht="38" customHeight="1" spans="1:7">
      <c r="A122" s="284"/>
      <c r="B122" s="343" t="s">
        <v>2708</v>
      </c>
      <c r="C122" s="270">
        <v>841.38</v>
      </c>
      <c r="D122" s="270">
        <v>522.62</v>
      </c>
      <c r="E122" s="340">
        <f t="shared" si="11"/>
        <v>-0.379</v>
      </c>
      <c r="F122" s="342"/>
      <c r="G122" s="336"/>
    </row>
    <row r="123" customFormat="1" ht="38" customHeight="1" spans="1:7">
      <c r="A123" s="285"/>
      <c r="B123" s="343" t="s">
        <v>2709</v>
      </c>
      <c r="C123" s="273"/>
      <c r="D123" s="273"/>
      <c r="E123" s="316"/>
      <c r="F123" s="268"/>
      <c r="G123" s="245"/>
    </row>
    <row r="124" s="244" customFormat="1" ht="38" customHeight="1" spans="1:7">
      <c r="A124" s="284">
        <v>2137101</v>
      </c>
      <c r="B124" s="275" t="s">
        <v>2710</v>
      </c>
      <c r="C124" s="276">
        <v>0</v>
      </c>
      <c r="D124" s="276">
        <v>0</v>
      </c>
      <c r="E124" s="316" t="str">
        <f t="shared" ref="E124:E135" si="12">IF(C124&gt;0,D124/C124-1," ")</f>
        <v> </v>
      </c>
      <c r="F124" s="342" t="str">
        <f t="shared" ref="F124:F136" si="13">IF(LEN(A124)=3,"是",IF(B124&lt;&gt;"",IF(SUM(C124:D124)&lt;&gt;0,"是","否"),"是"))</f>
        <v>否</v>
      </c>
      <c r="G124" s="336" t="str">
        <f t="shared" ref="G124:G136" si="14">IF(LEN(A124)=3,"类",IF(LEN(A124)=5,"款","项"))</f>
        <v>项</v>
      </c>
    </row>
    <row r="125" s="244" customFormat="1" ht="38" customHeight="1" spans="1:7">
      <c r="A125" s="284">
        <v>2137102</v>
      </c>
      <c r="B125" s="275" t="s">
        <v>2711</v>
      </c>
      <c r="C125" s="276">
        <v>0</v>
      </c>
      <c r="D125" s="276">
        <v>0</v>
      </c>
      <c r="E125" s="316" t="str">
        <f t="shared" si="12"/>
        <v> </v>
      </c>
      <c r="F125" s="342" t="str">
        <f t="shared" si="13"/>
        <v>否</v>
      </c>
      <c r="G125" s="336" t="str">
        <f t="shared" si="14"/>
        <v>项</v>
      </c>
    </row>
    <row r="126" s="244" customFormat="1" ht="38" customHeight="1" spans="1:7">
      <c r="A126" s="284">
        <v>2137103</v>
      </c>
      <c r="B126" s="275" t="s">
        <v>2674</v>
      </c>
      <c r="C126" s="276">
        <v>0</v>
      </c>
      <c r="D126" s="276">
        <v>0</v>
      </c>
      <c r="E126" s="316" t="str">
        <f t="shared" si="12"/>
        <v> </v>
      </c>
      <c r="F126" s="342" t="str">
        <f t="shared" si="13"/>
        <v>否</v>
      </c>
      <c r="G126" s="336" t="str">
        <f t="shared" si="14"/>
        <v>项</v>
      </c>
    </row>
    <row r="127" s="241" customFormat="1" ht="38" customHeight="1" spans="1:7">
      <c r="A127" s="263" t="s">
        <v>94</v>
      </c>
      <c r="B127" s="264" t="s">
        <v>2712</v>
      </c>
      <c r="C127" s="266"/>
      <c r="D127" s="266"/>
      <c r="E127" s="316" t="str">
        <f t="shared" si="12"/>
        <v> </v>
      </c>
      <c r="F127" s="268" t="str">
        <f t="shared" si="13"/>
        <v>是</v>
      </c>
      <c r="G127" s="245" t="str">
        <f t="shared" si="14"/>
        <v>类</v>
      </c>
    </row>
    <row r="128" s="241" customFormat="1" ht="38" customHeight="1" spans="1:7">
      <c r="A128" s="271" t="s">
        <v>2713</v>
      </c>
      <c r="B128" s="272" t="s">
        <v>2714</v>
      </c>
      <c r="C128" s="273">
        <f>SUM(C129:C132)</f>
        <v>0</v>
      </c>
      <c r="D128" s="273">
        <f>SUM(D129:D132)</f>
        <v>0</v>
      </c>
      <c r="E128" s="316" t="str">
        <f t="shared" si="12"/>
        <v> </v>
      </c>
      <c r="F128" s="268" t="str">
        <f t="shared" si="13"/>
        <v>否</v>
      </c>
      <c r="G128" s="245" t="str">
        <f t="shared" si="14"/>
        <v>款</v>
      </c>
    </row>
    <row r="129" ht="38" customHeight="1" spans="1:7">
      <c r="A129" s="271" t="s">
        <v>2715</v>
      </c>
      <c r="B129" s="272" t="s">
        <v>2716</v>
      </c>
      <c r="C129" s="273">
        <v>0</v>
      </c>
      <c r="D129" s="273">
        <v>0</v>
      </c>
      <c r="E129" s="316" t="str">
        <f t="shared" si="12"/>
        <v> </v>
      </c>
      <c r="F129" s="268" t="str">
        <f t="shared" si="13"/>
        <v>否</v>
      </c>
      <c r="G129" s="245" t="str">
        <f t="shared" si="14"/>
        <v>项</v>
      </c>
    </row>
    <row r="130" s="241" customFormat="1" ht="38" customHeight="1" spans="1:7">
      <c r="A130" s="271" t="s">
        <v>2717</v>
      </c>
      <c r="B130" s="272" t="s">
        <v>2718</v>
      </c>
      <c r="C130" s="273">
        <v>0</v>
      </c>
      <c r="D130" s="273">
        <v>0</v>
      </c>
      <c r="E130" s="316" t="str">
        <f t="shared" si="12"/>
        <v> </v>
      </c>
      <c r="F130" s="268" t="str">
        <f t="shared" si="13"/>
        <v>否</v>
      </c>
      <c r="G130" s="245" t="str">
        <f t="shared" si="14"/>
        <v>项</v>
      </c>
    </row>
    <row r="131" s="241" customFormat="1" ht="38" customHeight="1" spans="1:7">
      <c r="A131" s="271" t="s">
        <v>2719</v>
      </c>
      <c r="B131" s="272" t="s">
        <v>2720</v>
      </c>
      <c r="C131" s="273">
        <v>0</v>
      </c>
      <c r="D131" s="273">
        <v>0</v>
      </c>
      <c r="E131" s="316" t="str">
        <f t="shared" si="12"/>
        <v> </v>
      </c>
      <c r="F131" s="268" t="str">
        <f t="shared" si="13"/>
        <v>否</v>
      </c>
      <c r="G131" s="245" t="str">
        <f t="shared" si="14"/>
        <v>项</v>
      </c>
    </row>
    <row r="132" s="241" customFormat="1" ht="38" customHeight="1" spans="1:7">
      <c r="A132" s="271" t="s">
        <v>2721</v>
      </c>
      <c r="B132" s="272" t="s">
        <v>2722</v>
      </c>
      <c r="C132" s="273">
        <v>0</v>
      </c>
      <c r="D132" s="273">
        <v>0</v>
      </c>
      <c r="E132" s="316" t="str">
        <f t="shared" si="12"/>
        <v> </v>
      </c>
      <c r="F132" s="268" t="str">
        <f t="shared" si="13"/>
        <v>否</v>
      </c>
      <c r="G132" s="245" t="str">
        <f t="shared" si="14"/>
        <v>项</v>
      </c>
    </row>
    <row r="133" ht="38" customHeight="1" spans="1:7">
      <c r="A133" s="271" t="s">
        <v>2723</v>
      </c>
      <c r="B133" s="272" t="s">
        <v>2724</v>
      </c>
      <c r="C133" s="273">
        <f>SUM(C134:C137)</f>
        <v>0</v>
      </c>
      <c r="D133" s="273">
        <f>SUM(D134:D137)</f>
        <v>0</v>
      </c>
      <c r="E133" s="316" t="str">
        <f t="shared" si="12"/>
        <v> </v>
      </c>
      <c r="F133" s="268" t="str">
        <f t="shared" si="13"/>
        <v>否</v>
      </c>
      <c r="G133" s="245" t="str">
        <f t="shared" si="14"/>
        <v>款</v>
      </c>
    </row>
    <row r="134" ht="38" customHeight="1" spans="1:7">
      <c r="A134" s="271" t="s">
        <v>2725</v>
      </c>
      <c r="B134" s="272" t="s">
        <v>2720</v>
      </c>
      <c r="C134" s="273">
        <v>0</v>
      </c>
      <c r="D134" s="273">
        <v>0</v>
      </c>
      <c r="E134" s="316" t="str">
        <f t="shared" si="12"/>
        <v> </v>
      </c>
      <c r="F134" s="268" t="str">
        <f t="shared" si="13"/>
        <v>否</v>
      </c>
      <c r="G134" s="245" t="str">
        <f t="shared" si="14"/>
        <v>项</v>
      </c>
    </row>
    <row r="135" s="241" customFormat="1" ht="38" customHeight="1" spans="1:7">
      <c r="A135" s="271" t="s">
        <v>2726</v>
      </c>
      <c r="B135" s="272" t="s">
        <v>2727</v>
      </c>
      <c r="C135" s="273">
        <v>0</v>
      </c>
      <c r="D135" s="273">
        <v>0</v>
      </c>
      <c r="E135" s="316" t="str">
        <f t="shared" si="12"/>
        <v> </v>
      </c>
      <c r="F135" s="268" t="str">
        <f t="shared" si="13"/>
        <v>否</v>
      </c>
      <c r="G135" s="245" t="str">
        <f t="shared" si="14"/>
        <v>项</v>
      </c>
    </row>
    <row r="136" ht="38" customHeight="1" spans="1:7">
      <c r="A136" s="271" t="s">
        <v>2728</v>
      </c>
      <c r="B136" s="272" t="s">
        <v>2729</v>
      </c>
      <c r="C136" s="273">
        <v>0</v>
      </c>
      <c r="D136" s="273">
        <v>0</v>
      </c>
      <c r="E136" s="316" t="str">
        <f t="shared" ref="E136:E199" si="15">IF(C136&gt;0,D136/C136-1," ")</f>
        <v> </v>
      </c>
      <c r="F136" s="268" t="str">
        <f t="shared" si="13"/>
        <v>否</v>
      </c>
      <c r="G136" s="245" t="str">
        <f t="shared" si="14"/>
        <v>项</v>
      </c>
    </row>
    <row r="137" ht="38" customHeight="1" spans="1:7">
      <c r="A137" s="271" t="s">
        <v>2730</v>
      </c>
      <c r="B137" s="272" t="s">
        <v>2731</v>
      </c>
      <c r="C137" s="273">
        <v>0</v>
      </c>
      <c r="D137" s="273">
        <v>0</v>
      </c>
      <c r="E137" s="316" t="str">
        <f t="shared" si="15"/>
        <v> </v>
      </c>
      <c r="F137" s="268" t="str">
        <f t="shared" ref="F137:F200" si="16">IF(LEN(A137)=3,"是",IF(B137&lt;&gt;"",IF(SUM(C137:D137)&lt;&gt;0,"是","否"),"是"))</f>
        <v>否</v>
      </c>
      <c r="G137" s="245" t="str">
        <f t="shared" ref="G137:G200" si="17">IF(LEN(A137)=3,"类",IF(LEN(A137)=5,"款","项"))</f>
        <v>项</v>
      </c>
    </row>
    <row r="138" s="241" customFormat="1" ht="38" customHeight="1" spans="1:7">
      <c r="A138" s="271" t="s">
        <v>2732</v>
      </c>
      <c r="B138" s="269" t="s">
        <v>2733</v>
      </c>
      <c r="C138" s="270"/>
      <c r="D138" s="270"/>
      <c r="E138" s="316" t="str">
        <f t="shared" si="15"/>
        <v> </v>
      </c>
      <c r="F138" s="268" t="str">
        <f t="shared" si="16"/>
        <v>否</v>
      </c>
      <c r="G138" s="245" t="str">
        <f t="shared" si="17"/>
        <v>款</v>
      </c>
    </row>
    <row r="139" s="241" customFormat="1" ht="38" customHeight="1" spans="1:7">
      <c r="A139" s="271" t="s">
        <v>2734</v>
      </c>
      <c r="B139" s="272" t="s">
        <v>2735</v>
      </c>
      <c r="C139" s="273"/>
      <c r="D139" s="273"/>
      <c r="E139" s="316" t="str">
        <f t="shared" si="15"/>
        <v> </v>
      </c>
      <c r="F139" s="268" t="str">
        <f t="shared" si="16"/>
        <v>否</v>
      </c>
      <c r="G139" s="245" t="str">
        <f t="shared" si="17"/>
        <v>项</v>
      </c>
    </row>
    <row r="140" s="241" customFormat="1" ht="38" customHeight="1" spans="1:7">
      <c r="A140" s="271" t="s">
        <v>2736</v>
      </c>
      <c r="B140" s="272" t="s">
        <v>2737</v>
      </c>
      <c r="C140" s="273"/>
      <c r="D140" s="273"/>
      <c r="E140" s="316" t="str">
        <f t="shared" si="15"/>
        <v> </v>
      </c>
      <c r="F140" s="268" t="str">
        <f t="shared" si="16"/>
        <v>否</v>
      </c>
      <c r="G140" s="245" t="str">
        <f t="shared" si="17"/>
        <v>项</v>
      </c>
    </row>
    <row r="141" s="241" customFormat="1" ht="38" customHeight="1" spans="1:7">
      <c r="A141" s="271" t="s">
        <v>2738</v>
      </c>
      <c r="B141" s="272" t="s">
        <v>2739</v>
      </c>
      <c r="C141" s="273"/>
      <c r="D141" s="273"/>
      <c r="E141" s="316" t="str">
        <f t="shared" si="15"/>
        <v> </v>
      </c>
      <c r="F141" s="268" t="str">
        <f t="shared" si="16"/>
        <v>否</v>
      </c>
      <c r="G141" s="245" t="str">
        <f t="shared" si="17"/>
        <v>项</v>
      </c>
    </row>
    <row r="142" s="241" customFormat="1" ht="38" customHeight="1" spans="1:7">
      <c r="A142" s="271" t="s">
        <v>2740</v>
      </c>
      <c r="B142" s="272" t="s">
        <v>2741</v>
      </c>
      <c r="C142" s="273"/>
      <c r="D142" s="273"/>
      <c r="E142" s="316" t="str">
        <f t="shared" si="15"/>
        <v> </v>
      </c>
      <c r="F142" s="268" t="str">
        <f t="shared" si="16"/>
        <v>否</v>
      </c>
      <c r="G142" s="245" t="str">
        <f t="shared" si="17"/>
        <v>项</v>
      </c>
    </row>
    <row r="143" s="241" customFormat="1" ht="38" customHeight="1" spans="1:7">
      <c r="A143" s="271" t="s">
        <v>2742</v>
      </c>
      <c r="B143" s="269" t="s">
        <v>2743</v>
      </c>
      <c r="C143" s="270"/>
      <c r="D143" s="270"/>
      <c r="E143" s="316" t="str">
        <f t="shared" si="15"/>
        <v> </v>
      </c>
      <c r="F143" s="268" t="str">
        <f t="shared" si="16"/>
        <v>否</v>
      </c>
      <c r="G143" s="245" t="str">
        <f t="shared" si="17"/>
        <v>款</v>
      </c>
    </row>
    <row r="144" s="241" customFormat="1" ht="38" customHeight="1" spans="1:7">
      <c r="A144" s="271" t="s">
        <v>2744</v>
      </c>
      <c r="B144" s="272" t="s">
        <v>2745</v>
      </c>
      <c r="C144" s="273">
        <v>0</v>
      </c>
      <c r="D144" s="273">
        <v>0</v>
      </c>
      <c r="E144" s="316" t="str">
        <f t="shared" si="15"/>
        <v> </v>
      </c>
      <c r="F144" s="268" t="str">
        <f t="shared" si="16"/>
        <v>否</v>
      </c>
      <c r="G144" s="245" t="str">
        <f t="shared" si="17"/>
        <v>项</v>
      </c>
    </row>
    <row r="145" s="241" customFormat="1" ht="38" customHeight="1" spans="1:7">
      <c r="A145" s="271" t="s">
        <v>2746</v>
      </c>
      <c r="B145" s="272" t="s">
        <v>2747</v>
      </c>
      <c r="C145" s="273">
        <v>0</v>
      </c>
      <c r="D145" s="273">
        <v>0</v>
      </c>
      <c r="E145" s="316" t="str">
        <f t="shared" si="15"/>
        <v> </v>
      </c>
      <c r="F145" s="268" t="str">
        <f t="shared" si="16"/>
        <v>否</v>
      </c>
      <c r="G145" s="245" t="str">
        <f t="shared" si="17"/>
        <v>项</v>
      </c>
    </row>
    <row r="146" s="241" customFormat="1" ht="38" customHeight="1" spans="1:7">
      <c r="A146" s="271" t="s">
        <v>2748</v>
      </c>
      <c r="B146" s="272" t="s">
        <v>2749</v>
      </c>
      <c r="C146" s="273">
        <v>0</v>
      </c>
      <c r="D146" s="273">
        <v>0</v>
      </c>
      <c r="E146" s="316" t="str">
        <f t="shared" si="15"/>
        <v> </v>
      </c>
      <c r="F146" s="268" t="str">
        <f t="shared" si="16"/>
        <v>否</v>
      </c>
      <c r="G146" s="245" t="str">
        <f t="shared" si="17"/>
        <v>项</v>
      </c>
    </row>
    <row r="147" s="241" customFormat="1" ht="38" customHeight="1" spans="1:7">
      <c r="A147" s="271" t="s">
        <v>2750</v>
      </c>
      <c r="B147" s="272" t="s">
        <v>2751</v>
      </c>
      <c r="C147" s="273">
        <v>0</v>
      </c>
      <c r="D147" s="273">
        <v>0</v>
      </c>
      <c r="E147" s="316" t="str">
        <f t="shared" si="15"/>
        <v> </v>
      </c>
      <c r="F147" s="268" t="str">
        <f t="shared" si="16"/>
        <v>否</v>
      </c>
      <c r="G147" s="245" t="str">
        <f t="shared" si="17"/>
        <v>项</v>
      </c>
    </row>
    <row r="148" s="241" customFormat="1" ht="38" customHeight="1" spans="1:7">
      <c r="A148" s="271" t="s">
        <v>2752</v>
      </c>
      <c r="B148" s="272" t="s">
        <v>2753</v>
      </c>
      <c r="C148" s="273">
        <v>0</v>
      </c>
      <c r="D148" s="273">
        <v>0</v>
      </c>
      <c r="E148" s="316" t="str">
        <f t="shared" si="15"/>
        <v> </v>
      </c>
      <c r="F148" s="268" t="str">
        <f t="shared" si="16"/>
        <v>否</v>
      </c>
      <c r="G148" s="245" t="str">
        <f t="shared" si="17"/>
        <v>项</v>
      </c>
    </row>
    <row r="149" s="241" customFormat="1" ht="38" customHeight="1" spans="1:7">
      <c r="A149" s="271" t="s">
        <v>2754</v>
      </c>
      <c r="B149" s="272" t="s">
        <v>2755</v>
      </c>
      <c r="C149" s="273">
        <v>0</v>
      </c>
      <c r="D149" s="273">
        <v>0</v>
      </c>
      <c r="E149" s="316" t="str">
        <f t="shared" si="15"/>
        <v> </v>
      </c>
      <c r="F149" s="268" t="str">
        <f t="shared" si="16"/>
        <v>否</v>
      </c>
      <c r="G149" s="245" t="str">
        <f t="shared" si="17"/>
        <v>项</v>
      </c>
    </row>
    <row r="150" s="241" customFormat="1" ht="38" customHeight="1" spans="1:7">
      <c r="A150" s="271" t="s">
        <v>2756</v>
      </c>
      <c r="B150" s="272" t="s">
        <v>2757</v>
      </c>
      <c r="C150" s="273">
        <v>0</v>
      </c>
      <c r="D150" s="273">
        <v>0</v>
      </c>
      <c r="E150" s="316" t="str">
        <f t="shared" si="15"/>
        <v> </v>
      </c>
      <c r="F150" s="268" t="str">
        <f t="shared" si="16"/>
        <v>否</v>
      </c>
      <c r="G150" s="245" t="str">
        <f t="shared" si="17"/>
        <v>项</v>
      </c>
    </row>
    <row r="151" s="241" customFormat="1" ht="38" customHeight="1" spans="1:7">
      <c r="A151" s="271" t="s">
        <v>2758</v>
      </c>
      <c r="B151" s="272" t="s">
        <v>2759</v>
      </c>
      <c r="C151" s="273">
        <v>0</v>
      </c>
      <c r="D151" s="273"/>
      <c r="E151" s="316" t="str">
        <f t="shared" si="15"/>
        <v> </v>
      </c>
      <c r="F151" s="268" t="str">
        <f t="shared" si="16"/>
        <v>否</v>
      </c>
      <c r="G151" s="245" t="str">
        <f t="shared" si="17"/>
        <v>项</v>
      </c>
    </row>
    <row r="152" s="241" customFormat="1" ht="38" customHeight="1" spans="1:7">
      <c r="A152" s="271" t="s">
        <v>2760</v>
      </c>
      <c r="B152" s="272" t="s">
        <v>2761</v>
      </c>
      <c r="C152" s="273">
        <f>SUM(C153:C158)</f>
        <v>0</v>
      </c>
      <c r="D152" s="273">
        <f>SUM(D153:D158)</f>
        <v>0</v>
      </c>
      <c r="E152" s="316" t="str">
        <f t="shared" si="15"/>
        <v> </v>
      </c>
      <c r="F152" s="268" t="str">
        <f t="shared" si="16"/>
        <v>否</v>
      </c>
      <c r="G152" s="245" t="str">
        <f t="shared" si="17"/>
        <v>款</v>
      </c>
    </row>
    <row r="153" s="241" customFormat="1" ht="38" customHeight="1" spans="1:7">
      <c r="A153" s="271" t="s">
        <v>2762</v>
      </c>
      <c r="B153" s="272" t="s">
        <v>2763</v>
      </c>
      <c r="C153" s="273">
        <v>0</v>
      </c>
      <c r="D153" s="273">
        <v>0</v>
      </c>
      <c r="E153" s="316" t="str">
        <f t="shared" si="15"/>
        <v> </v>
      </c>
      <c r="F153" s="268" t="str">
        <f t="shared" si="16"/>
        <v>否</v>
      </c>
      <c r="G153" s="245" t="str">
        <f t="shared" si="17"/>
        <v>项</v>
      </c>
    </row>
    <row r="154" s="241" customFormat="1" ht="38" customHeight="1" spans="1:7">
      <c r="A154" s="271" t="s">
        <v>2764</v>
      </c>
      <c r="B154" s="272" t="s">
        <v>2765</v>
      </c>
      <c r="C154" s="273">
        <v>0</v>
      </c>
      <c r="D154" s="273">
        <v>0</v>
      </c>
      <c r="E154" s="316" t="str">
        <f t="shared" si="15"/>
        <v> </v>
      </c>
      <c r="F154" s="268" t="str">
        <f t="shared" si="16"/>
        <v>否</v>
      </c>
      <c r="G154" s="245" t="str">
        <f t="shared" si="17"/>
        <v>项</v>
      </c>
    </row>
    <row r="155" ht="38" customHeight="1" spans="1:7">
      <c r="A155" s="271" t="s">
        <v>2766</v>
      </c>
      <c r="B155" s="272" t="s">
        <v>2767</v>
      </c>
      <c r="C155" s="273">
        <v>0</v>
      </c>
      <c r="D155" s="273">
        <v>0</v>
      </c>
      <c r="E155" s="316" t="str">
        <f t="shared" si="15"/>
        <v> </v>
      </c>
      <c r="F155" s="268" t="str">
        <f t="shared" si="16"/>
        <v>否</v>
      </c>
      <c r="G155" s="245" t="str">
        <f t="shared" si="17"/>
        <v>项</v>
      </c>
    </row>
    <row r="156" ht="38" customHeight="1" spans="1:7">
      <c r="A156" s="271" t="s">
        <v>2768</v>
      </c>
      <c r="B156" s="272" t="s">
        <v>2769</v>
      </c>
      <c r="C156" s="273">
        <v>0</v>
      </c>
      <c r="D156" s="273">
        <v>0</v>
      </c>
      <c r="E156" s="316" t="str">
        <f t="shared" si="15"/>
        <v> </v>
      </c>
      <c r="F156" s="268" t="str">
        <f t="shared" si="16"/>
        <v>否</v>
      </c>
      <c r="G156" s="245" t="str">
        <f t="shared" si="17"/>
        <v>项</v>
      </c>
    </row>
    <row r="157" s="241" customFormat="1" ht="38" customHeight="1" spans="1:7">
      <c r="A157" s="271" t="s">
        <v>2770</v>
      </c>
      <c r="B157" s="272" t="s">
        <v>2771</v>
      </c>
      <c r="C157" s="273">
        <v>0</v>
      </c>
      <c r="D157" s="273">
        <v>0</v>
      </c>
      <c r="E157" s="316" t="str">
        <f t="shared" si="15"/>
        <v> </v>
      </c>
      <c r="F157" s="268" t="str">
        <f t="shared" si="16"/>
        <v>否</v>
      </c>
      <c r="G157" s="245" t="str">
        <f t="shared" si="17"/>
        <v>项</v>
      </c>
    </row>
    <row r="158" ht="38" customHeight="1" spans="1:7">
      <c r="A158" s="271" t="s">
        <v>2772</v>
      </c>
      <c r="B158" s="272" t="s">
        <v>2773</v>
      </c>
      <c r="C158" s="273">
        <v>0</v>
      </c>
      <c r="D158" s="273">
        <v>0</v>
      </c>
      <c r="E158" s="316" t="str">
        <f t="shared" si="15"/>
        <v> </v>
      </c>
      <c r="F158" s="268" t="str">
        <f t="shared" si="16"/>
        <v>否</v>
      </c>
      <c r="G158" s="245" t="str">
        <f t="shared" si="17"/>
        <v>项</v>
      </c>
    </row>
    <row r="159" ht="38" customHeight="1" spans="1:7">
      <c r="A159" s="271" t="s">
        <v>2774</v>
      </c>
      <c r="B159" s="269" t="s">
        <v>2775</v>
      </c>
      <c r="C159" s="270"/>
      <c r="D159" s="270"/>
      <c r="E159" s="316" t="str">
        <f t="shared" si="15"/>
        <v> </v>
      </c>
      <c r="F159" s="268" t="str">
        <f t="shared" si="16"/>
        <v>否</v>
      </c>
      <c r="G159" s="245" t="str">
        <f t="shared" si="17"/>
        <v>款</v>
      </c>
    </row>
    <row r="160" s="241" customFormat="1" ht="38" customHeight="1" spans="1:7">
      <c r="A160" s="271" t="s">
        <v>2776</v>
      </c>
      <c r="B160" s="272" t="s">
        <v>2777</v>
      </c>
      <c r="C160" s="273"/>
      <c r="D160" s="273"/>
      <c r="E160" s="316" t="str">
        <f t="shared" si="15"/>
        <v> </v>
      </c>
      <c r="F160" s="268" t="str">
        <f t="shared" si="16"/>
        <v>否</v>
      </c>
      <c r="G160" s="245" t="str">
        <f t="shared" si="17"/>
        <v>项</v>
      </c>
    </row>
    <row r="161" s="241" customFormat="1" ht="38" customHeight="1" spans="1:7">
      <c r="A161" s="271" t="s">
        <v>2778</v>
      </c>
      <c r="B161" s="272" t="s">
        <v>2779</v>
      </c>
      <c r="C161" s="273"/>
      <c r="D161" s="273"/>
      <c r="E161" s="316" t="str">
        <f t="shared" si="15"/>
        <v> </v>
      </c>
      <c r="F161" s="268" t="str">
        <f t="shared" si="16"/>
        <v>否</v>
      </c>
      <c r="G161" s="245" t="str">
        <f t="shared" si="17"/>
        <v>项</v>
      </c>
    </row>
    <row r="162" s="241" customFormat="1" ht="38" customHeight="1" spans="1:7">
      <c r="A162" s="271" t="s">
        <v>2780</v>
      </c>
      <c r="B162" s="272" t="s">
        <v>2781</v>
      </c>
      <c r="C162" s="273"/>
      <c r="D162" s="273"/>
      <c r="E162" s="316" t="str">
        <f t="shared" si="15"/>
        <v> </v>
      </c>
      <c r="F162" s="268" t="str">
        <f t="shared" si="16"/>
        <v>否</v>
      </c>
      <c r="G162" s="245" t="str">
        <f t="shared" si="17"/>
        <v>项</v>
      </c>
    </row>
    <row r="163" s="241" customFormat="1" ht="38" customHeight="1" spans="1:7">
      <c r="A163" s="271" t="s">
        <v>2782</v>
      </c>
      <c r="B163" s="272" t="s">
        <v>2783</v>
      </c>
      <c r="C163" s="273"/>
      <c r="D163" s="273"/>
      <c r="E163" s="316" t="str">
        <f t="shared" si="15"/>
        <v> </v>
      </c>
      <c r="F163" s="268" t="str">
        <f t="shared" si="16"/>
        <v>否</v>
      </c>
      <c r="G163" s="245" t="str">
        <f t="shared" si="17"/>
        <v>项</v>
      </c>
    </row>
    <row r="164" s="241" customFormat="1" ht="38" customHeight="1" spans="1:7">
      <c r="A164" s="271" t="s">
        <v>2784</v>
      </c>
      <c r="B164" s="272" t="s">
        <v>2785</v>
      </c>
      <c r="C164" s="273"/>
      <c r="D164" s="273"/>
      <c r="E164" s="316" t="str">
        <f t="shared" si="15"/>
        <v> </v>
      </c>
      <c r="F164" s="268" t="str">
        <f t="shared" si="16"/>
        <v>否</v>
      </c>
      <c r="G164" s="245" t="str">
        <f t="shared" si="17"/>
        <v>项</v>
      </c>
    </row>
    <row r="165" s="241" customFormat="1" ht="38" customHeight="1" spans="1:7">
      <c r="A165" s="271" t="s">
        <v>2786</v>
      </c>
      <c r="B165" s="272" t="s">
        <v>2787</v>
      </c>
      <c r="C165" s="273"/>
      <c r="D165" s="273"/>
      <c r="E165" s="316" t="str">
        <f t="shared" si="15"/>
        <v> </v>
      </c>
      <c r="F165" s="268" t="str">
        <f t="shared" si="16"/>
        <v>否</v>
      </c>
      <c r="G165" s="245" t="str">
        <f t="shared" si="17"/>
        <v>项</v>
      </c>
    </row>
    <row r="166" s="241" customFormat="1" ht="38" customHeight="1" spans="1:7">
      <c r="A166" s="271" t="s">
        <v>2788</v>
      </c>
      <c r="B166" s="272" t="s">
        <v>2789</v>
      </c>
      <c r="C166" s="273"/>
      <c r="D166" s="273"/>
      <c r="E166" s="316" t="str">
        <f t="shared" si="15"/>
        <v> </v>
      </c>
      <c r="F166" s="268" t="str">
        <f t="shared" si="16"/>
        <v>否</v>
      </c>
      <c r="G166" s="245" t="str">
        <f t="shared" si="17"/>
        <v>项</v>
      </c>
    </row>
    <row r="167" ht="38" customHeight="1" spans="1:7">
      <c r="A167" s="271" t="s">
        <v>2790</v>
      </c>
      <c r="B167" s="272" t="s">
        <v>2791</v>
      </c>
      <c r="C167" s="273">
        <v>0</v>
      </c>
      <c r="D167" s="273">
        <v>0</v>
      </c>
      <c r="E167" s="316" t="str">
        <f t="shared" si="15"/>
        <v> </v>
      </c>
      <c r="F167" s="268" t="str">
        <f t="shared" si="16"/>
        <v>否</v>
      </c>
      <c r="G167" s="245" t="str">
        <f t="shared" si="17"/>
        <v>项</v>
      </c>
    </row>
    <row r="168" ht="38" customHeight="1" spans="1:7">
      <c r="A168" s="271" t="s">
        <v>2792</v>
      </c>
      <c r="B168" s="272" t="s">
        <v>2793</v>
      </c>
      <c r="C168" s="273">
        <f>SUM(C169:C170)</f>
        <v>0</v>
      </c>
      <c r="D168" s="273">
        <f>SUM(D169:D170)</f>
        <v>0</v>
      </c>
      <c r="E168" s="316" t="str">
        <f t="shared" si="15"/>
        <v> </v>
      </c>
      <c r="F168" s="268" t="str">
        <f t="shared" si="16"/>
        <v>否</v>
      </c>
      <c r="G168" s="245" t="str">
        <f t="shared" si="17"/>
        <v>款</v>
      </c>
    </row>
    <row r="169" s="241" customFormat="1" ht="38" customHeight="1" spans="1:7">
      <c r="A169" s="271" t="s">
        <v>2794</v>
      </c>
      <c r="B169" s="272" t="s">
        <v>2716</v>
      </c>
      <c r="C169" s="273">
        <v>0</v>
      </c>
      <c r="D169" s="273">
        <v>0</v>
      </c>
      <c r="E169" s="316" t="str">
        <f t="shared" si="15"/>
        <v> </v>
      </c>
      <c r="F169" s="268" t="str">
        <f t="shared" si="16"/>
        <v>否</v>
      </c>
      <c r="G169" s="245" t="str">
        <f t="shared" si="17"/>
        <v>项</v>
      </c>
    </row>
    <row r="170" s="241" customFormat="1" ht="38" customHeight="1" spans="1:7">
      <c r="A170" s="271" t="s">
        <v>2795</v>
      </c>
      <c r="B170" s="272" t="s">
        <v>2796</v>
      </c>
      <c r="C170" s="273">
        <v>0</v>
      </c>
      <c r="D170" s="273">
        <v>0</v>
      </c>
      <c r="E170" s="316" t="str">
        <f t="shared" si="15"/>
        <v> </v>
      </c>
      <c r="F170" s="268" t="str">
        <f t="shared" si="16"/>
        <v>否</v>
      </c>
      <c r="G170" s="245" t="str">
        <f t="shared" si="17"/>
        <v>项</v>
      </c>
    </row>
    <row r="171" s="241" customFormat="1" ht="38" customHeight="1" spans="1:7">
      <c r="A171" s="271" t="s">
        <v>2797</v>
      </c>
      <c r="B171" s="269" t="s">
        <v>2798</v>
      </c>
      <c r="C171" s="270"/>
      <c r="D171" s="270"/>
      <c r="E171" s="340" t="str">
        <f t="shared" si="15"/>
        <v> </v>
      </c>
      <c r="F171" s="268" t="str">
        <f t="shared" si="16"/>
        <v>否</v>
      </c>
      <c r="G171" s="245" t="str">
        <f t="shared" si="17"/>
        <v>款</v>
      </c>
    </row>
    <row r="172" s="241" customFormat="1" ht="38" customHeight="1" spans="1:7">
      <c r="A172" s="271" t="s">
        <v>2799</v>
      </c>
      <c r="B172" s="272" t="s">
        <v>2716</v>
      </c>
      <c r="C172" s="273"/>
      <c r="D172" s="273"/>
      <c r="E172" s="340" t="str">
        <f t="shared" si="15"/>
        <v> </v>
      </c>
      <c r="F172" s="268" t="str">
        <f t="shared" si="16"/>
        <v>否</v>
      </c>
      <c r="G172" s="245" t="str">
        <f t="shared" si="17"/>
        <v>项</v>
      </c>
    </row>
    <row r="173" s="241" customFormat="1" ht="38" customHeight="1" spans="1:7">
      <c r="A173" s="271" t="s">
        <v>2800</v>
      </c>
      <c r="B173" s="272" t="s">
        <v>2801</v>
      </c>
      <c r="C173" s="273"/>
      <c r="D173" s="273"/>
      <c r="E173" s="316" t="str">
        <f t="shared" si="15"/>
        <v> </v>
      </c>
      <c r="F173" s="268" t="str">
        <f t="shared" si="16"/>
        <v>否</v>
      </c>
      <c r="G173" s="245" t="str">
        <f t="shared" si="17"/>
        <v>项</v>
      </c>
    </row>
    <row r="174" s="241" customFormat="1" ht="38" customHeight="1" spans="1:7">
      <c r="A174" s="271" t="s">
        <v>2802</v>
      </c>
      <c r="B174" s="272" t="s">
        <v>2803</v>
      </c>
      <c r="C174" s="273"/>
      <c r="D174" s="273"/>
      <c r="E174" s="316" t="str">
        <f t="shared" si="15"/>
        <v> </v>
      </c>
      <c r="F174" s="268" t="str">
        <f t="shared" si="16"/>
        <v>否</v>
      </c>
      <c r="G174" s="245" t="str">
        <f t="shared" si="17"/>
        <v>款</v>
      </c>
    </row>
    <row r="175" ht="38" customHeight="1" spans="1:7">
      <c r="A175" s="271" t="s">
        <v>2804</v>
      </c>
      <c r="B175" s="272" t="s">
        <v>2805</v>
      </c>
      <c r="C175" s="273">
        <f>SUM(C176:C178)</f>
        <v>0</v>
      </c>
      <c r="D175" s="273">
        <f>SUM(D176:D178)</f>
        <v>0</v>
      </c>
      <c r="E175" s="316" t="str">
        <f t="shared" si="15"/>
        <v> </v>
      </c>
      <c r="F175" s="268" t="str">
        <f t="shared" si="16"/>
        <v>否</v>
      </c>
      <c r="G175" s="245" t="str">
        <f t="shared" si="17"/>
        <v>款</v>
      </c>
    </row>
    <row r="176" ht="38" customHeight="1" spans="1:7">
      <c r="A176" s="271" t="s">
        <v>2806</v>
      </c>
      <c r="B176" s="272" t="s">
        <v>2735</v>
      </c>
      <c r="C176" s="273">
        <v>0</v>
      </c>
      <c r="D176" s="273">
        <v>0</v>
      </c>
      <c r="E176" s="316" t="str">
        <f t="shared" si="15"/>
        <v> </v>
      </c>
      <c r="F176" s="268" t="str">
        <f t="shared" si="16"/>
        <v>否</v>
      </c>
      <c r="G176" s="245" t="str">
        <f t="shared" si="17"/>
        <v>项</v>
      </c>
    </row>
    <row r="177" ht="38" customHeight="1" spans="1:7">
      <c r="A177" s="271" t="s">
        <v>2807</v>
      </c>
      <c r="B177" s="272" t="s">
        <v>2739</v>
      </c>
      <c r="C177" s="273">
        <v>0</v>
      </c>
      <c r="D177" s="273">
        <v>0</v>
      </c>
      <c r="E177" s="316" t="str">
        <f t="shared" si="15"/>
        <v> </v>
      </c>
      <c r="F177" s="268" t="str">
        <f t="shared" si="16"/>
        <v>否</v>
      </c>
      <c r="G177" s="245" t="str">
        <f t="shared" si="17"/>
        <v>项</v>
      </c>
    </row>
    <row r="178" s="241" customFormat="1" ht="38" customHeight="1" spans="1:7">
      <c r="A178" s="271" t="s">
        <v>2808</v>
      </c>
      <c r="B178" s="272" t="s">
        <v>2809</v>
      </c>
      <c r="C178" s="273">
        <v>0</v>
      </c>
      <c r="D178" s="273">
        <v>0</v>
      </c>
      <c r="E178" s="316" t="str">
        <f t="shared" si="15"/>
        <v> </v>
      </c>
      <c r="F178" s="268" t="str">
        <f t="shared" si="16"/>
        <v>否</v>
      </c>
      <c r="G178" s="245" t="str">
        <f t="shared" si="17"/>
        <v>项</v>
      </c>
    </row>
    <row r="179" ht="38" customHeight="1" spans="1:7">
      <c r="A179" s="263" t="s">
        <v>96</v>
      </c>
      <c r="B179" s="264" t="s">
        <v>2810</v>
      </c>
      <c r="C179" s="266"/>
      <c r="D179" s="266"/>
      <c r="E179" s="316" t="str">
        <f t="shared" si="15"/>
        <v> </v>
      </c>
      <c r="F179" s="268" t="str">
        <f t="shared" si="16"/>
        <v>是</v>
      </c>
      <c r="G179" s="245" t="str">
        <f t="shared" si="17"/>
        <v>类</v>
      </c>
    </row>
    <row r="180" ht="38" customHeight="1" spans="1:7">
      <c r="A180" s="271" t="s">
        <v>2811</v>
      </c>
      <c r="B180" s="269" t="s">
        <v>2812</v>
      </c>
      <c r="C180" s="270"/>
      <c r="D180" s="270"/>
      <c r="E180" s="316" t="str">
        <f t="shared" si="15"/>
        <v> </v>
      </c>
      <c r="F180" s="268" t="str">
        <f t="shared" si="16"/>
        <v>否</v>
      </c>
      <c r="G180" s="245" t="str">
        <f t="shared" si="17"/>
        <v>款</v>
      </c>
    </row>
    <row r="181" ht="38" customHeight="1" spans="1:7">
      <c r="A181" s="271" t="s">
        <v>2813</v>
      </c>
      <c r="B181" s="272" t="s">
        <v>2814</v>
      </c>
      <c r="C181" s="273"/>
      <c r="D181" s="273"/>
      <c r="E181" s="316" t="str">
        <f t="shared" si="15"/>
        <v> </v>
      </c>
      <c r="F181" s="268" t="str">
        <f t="shared" si="16"/>
        <v>否</v>
      </c>
      <c r="G181" s="245" t="str">
        <f t="shared" si="17"/>
        <v>项</v>
      </c>
    </row>
    <row r="182" s="241" customFormat="1" ht="38" customHeight="1" spans="1:7">
      <c r="A182" s="271" t="s">
        <v>2815</v>
      </c>
      <c r="B182" s="272" t="s">
        <v>2816</v>
      </c>
      <c r="C182" s="273"/>
      <c r="D182" s="273"/>
      <c r="E182" s="316" t="str">
        <f t="shared" si="15"/>
        <v> </v>
      </c>
      <c r="F182" s="268" t="str">
        <f t="shared" si="16"/>
        <v>否</v>
      </c>
      <c r="G182" s="245" t="str">
        <f t="shared" si="17"/>
        <v>项</v>
      </c>
    </row>
    <row r="183" s="241" customFormat="1" ht="38" customHeight="1" spans="1:7">
      <c r="A183" s="263" t="s">
        <v>118</v>
      </c>
      <c r="B183" s="264" t="s">
        <v>2817</v>
      </c>
      <c r="C183" s="266">
        <f>C184+C188+C197+C209</f>
        <v>19131.79</v>
      </c>
      <c r="D183" s="266">
        <f>D184+D188+D197+D209</f>
        <v>1020.87</v>
      </c>
      <c r="E183" s="316">
        <f t="shared" si="15"/>
        <v>-0.947</v>
      </c>
      <c r="F183" s="268" t="str">
        <f t="shared" si="16"/>
        <v>是</v>
      </c>
      <c r="G183" s="245" t="str">
        <f t="shared" si="17"/>
        <v>类</v>
      </c>
    </row>
    <row r="184" s="336" customFormat="1" ht="38" customHeight="1" spans="1:7">
      <c r="A184" s="263" t="s">
        <v>2818</v>
      </c>
      <c r="B184" s="264" t="s">
        <v>2819</v>
      </c>
      <c r="C184" s="266">
        <f>SUM(C185:C187)</f>
        <v>17290</v>
      </c>
      <c r="D184" s="266">
        <f>SUM(D185:D187)</f>
        <v>0</v>
      </c>
      <c r="E184" s="316">
        <f t="shared" si="15"/>
        <v>-1</v>
      </c>
      <c r="F184" s="342" t="str">
        <f t="shared" si="16"/>
        <v>是</v>
      </c>
      <c r="G184" s="336" t="str">
        <f t="shared" si="17"/>
        <v>款</v>
      </c>
    </row>
    <row r="185" ht="38" customHeight="1" spans="1:7">
      <c r="A185" s="271" t="s">
        <v>2820</v>
      </c>
      <c r="B185" s="272" t="s">
        <v>2821</v>
      </c>
      <c r="C185" s="273"/>
      <c r="D185" s="273"/>
      <c r="E185" s="316" t="str">
        <f t="shared" si="15"/>
        <v> </v>
      </c>
      <c r="F185" s="268" t="str">
        <f t="shared" si="16"/>
        <v>否</v>
      </c>
      <c r="G185" s="245" t="str">
        <f t="shared" si="17"/>
        <v>项</v>
      </c>
    </row>
    <row r="186" s="241" customFormat="1" ht="38" customHeight="1" spans="1:7">
      <c r="A186" s="271" t="s">
        <v>2822</v>
      </c>
      <c r="B186" s="272" t="s">
        <v>2823</v>
      </c>
      <c r="C186" s="278">
        <v>4600</v>
      </c>
      <c r="D186" s="273"/>
      <c r="E186" s="340">
        <f t="shared" si="15"/>
        <v>-1</v>
      </c>
      <c r="F186" s="268" t="str">
        <f t="shared" si="16"/>
        <v>是</v>
      </c>
      <c r="G186" s="245" t="str">
        <f t="shared" si="17"/>
        <v>项</v>
      </c>
    </row>
    <row r="187" s="241" customFormat="1" ht="38" customHeight="1" spans="1:7">
      <c r="A187" s="271" t="s">
        <v>2824</v>
      </c>
      <c r="B187" s="272" t="s">
        <v>2825</v>
      </c>
      <c r="C187" s="278">
        <v>12690</v>
      </c>
      <c r="D187" s="273"/>
      <c r="E187" s="340">
        <f t="shared" si="15"/>
        <v>-1</v>
      </c>
      <c r="F187" s="268" t="str">
        <f t="shared" si="16"/>
        <v>是</v>
      </c>
      <c r="G187" s="245" t="str">
        <f t="shared" si="17"/>
        <v>项</v>
      </c>
    </row>
    <row r="188" s="336" customFormat="1" ht="38" customHeight="1" spans="1:7">
      <c r="A188" s="263" t="s">
        <v>2826</v>
      </c>
      <c r="B188" s="264" t="s">
        <v>2827</v>
      </c>
      <c r="C188" s="266">
        <f>SUM(C189:C196)</f>
        <v>3</v>
      </c>
      <c r="D188" s="266">
        <f>SUM(D189:D196)</f>
        <v>0</v>
      </c>
      <c r="E188" s="316">
        <f t="shared" si="15"/>
        <v>-1</v>
      </c>
      <c r="F188" s="342" t="str">
        <f t="shared" si="16"/>
        <v>是</v>
      </c>
      <c r="G188" s="336" t="str">
        <f t="shared" si="17"/>
        <v>款</v>
      </c>
    </row>
    <row r="189" s="241" customFormat="1" ht="38" customHeight="1" spans="1:7">
      <c r="A189" s="271" t="s">
        <v>2828</v>
      </c>
      <c r="B189" s="272" t="s">
        <v>2829</v>
      </c>
      <c r="C189" s="273"/>
      <c r="D189" s="273"/>
      <c r="E189" s="316" t="str">
        <f t="shared" si="15"/>
        <v> </v>
      </c>
      <c r="F189" s="268" t="str">
        <f t="shared" si="16"/>
        <v>否</v>
      </c>
      <c r="G189" s="245" t="str">
        <f t="shared" si="17"/>
        <v>项</v>
      </c>
    </row>
    <row r="190" ht="38" customHeight="1" spans="1:7">
      <c r="A190" s="271" t="s">
        <v>2830</v>
      </c>
      <c r="B190" s="272" t="s">
        <v>2831</v>
      </c>
      <c r="C190" s="273"/>
      <c r="D190" s="273"/>
      <c r="E190" s="316" t="str">
        <f t="shared" si="15"/>
        <v> </v>
      </c>
      <c r="F190" s="268" t="str">
        <f t="shared" si="16"/>
        <v>否</v>
      </c>
      <c r="G190" s="245" t="str">
        <f t="shared" si="17"/>
        <v>项</v>
      </c>
    </row>
    <row r="191" ht="38" customHeight="1" spans="1:7">
      <c r="A191" s="271" t="s">
        <v>2832</v>
      </c>
      <c r="B191" s="272" t="s">
        <v>2833</v>
      </c>
      <c r="C191" s="273"/>
      <c r="D191" s="273"/>
      <c r="E191" s="316" t="str">
        <f t="shared" si="15"/>
        <v> </v>
      </c>
      <c r="F191" s="268" t="str">
        <f t="shared" si="16"/>
        <v>否</v>
      </c>
      <c r="G191" s="245" t="str">
        <f t="shared" si="17"/>
        <v>项</v>
      </c>
    </row>
    <row r="192" ht="38" customHeight="1" spans="1:7">
      <c r="A192" s="271" t="s">
        <v>2834</v>
      </c>
      <c r="B192" s="272" t="s">
        <v>2835</v>
      </c>
      <c r="C192" s="273"/>
      <c r="D192" s="273"/>
      <c r="E192" s="316" t="str">
        <f t="shared" si="15"/>
        <v> </v>
      </c>
      <c r="F192" s="268" t="str">
        <f t="shared" si="16"/>
        <v>否</v>
      </c>
      <c r="G192" s="245" t="str">
        <f t="shared" si="17"/>
        <v>项</v>
      </c>
    </row>
    <row r="193" ht="38" customHeight="1" spans="1:7">
      <c r="A193" s="271" t="s">
        <v>2836</v>
      </c>
      <c r="B193" s="272" t="s">
        <v>2837</v>
      </c>
      <c r="C193" s="273"/>
      <c r="D193" s="273"/>
      <c r="E193" s="316" t="str">
        <f t="shared" si="15"/>
        <v> </v>
      </c>
      <c r="F193" s="268" t="str">
        <f t="shared" si="16"/>
        <v>否</v>
      </c>
      <c r="G193" s="245" t="str">
        <f t="shared" si="17"/>
        <v>项</v>
      </c>
    </row>
    <row r="194" ht="38" customHeight="1" spans="1:7">
      <c r="A194" s="271" t="s">
        <v>2838</v>
      </c>
      <c r="B194" s="272" t="s">
        <v>2839</v>
      </c>
      <c r="C194" s="273"/>
      <c r="D194" s="273"/>
      <c r="E194" s="316" t="str">
        <f t="shared" si="15"/>
        <v> </v>
      </c>
      <c r="F194" s="268" t="str">
        <f t="shared" si="16"/>
        <v>否</v>
      </c>
      <c r="G194" s="245" t="str">
        <f t="shared" si="17"/>
        <v>项</v>
      </c>
    </row>
    <row r="195" s="241" customFormat="1" ht="38" customHeight="1" spans="1:7">
      <c r="A195" s="271" t="s">
        <v>2840</v>
      </c>
      <c r="B195" s="272" t="s">
        <v>2841</v>
      </c>
      <c r="C195" s="273">
        <v>3</v>
      </c>
      <c r="D195" s="273"/>
      <c r="E195" s="340">
        <f t="shared" si="15"/>
        <v>-1</v>
      </c>
      <c r="F195" s="268" t="str">
        <f t="shared" si="16"/>
        <v>是</v>
      </c>
      <c r="G195" s="245" t="str">
        <f t="shared" si="17"/>
        <v>项</v>
      </c>
    </row>
    <row r="196" ht="38" customHeight="1" spans="1:7">
      <c r="A196" s="271" t="s">
        <v>2842</v>
      </c>
      <c r="B196" s="272" t="s">
        <v>2843</v>
      </c>
      <c r="C196" s="273"/>
      <c r="D196" s="273"/>
      <c r="E196" s="316" t="str">
        <f t="shared" si="15"/>
        <v> </v>
      </c>
      <c r="F196" s="268" t="str">
        <f t="shared" si="16"/>
        <v>否</v>
      </c>
      <c r="G196" s="245" t="str">
        <f t="shared" si="17"/>
        <v>项</v>
      </c>
    </row>
    <row r="197" s="336" customFormat="1" ht="38" customHeight="1" spans="1:7">
      <c r="A197" s="263" t="s">
        <v>2844</v>
      </c>
      <c r="B197" s="264" t="s">
        <v>2845</v>
      </c>
      <c r="C197" s="266">
        <f>SUM(C198:C208)</f>
        <v>1822.59</v>
      </c>
      <c r="D197" s="266">
        <f>SUM(D198:D208)</f>
        <v>1020.87</v>
      </c>
      <c r="E197" s="316">
        <f t="shared" si="15"/>
        <v>-0.44</v>
      </c>
      <c r="F197" s="342" t="str">
        <f t="shared" si="16"/>
        <v>是</v>
      </c>
      <c r="G197" s="336" t="str">
        <f t="shared" si="17"/>
        <v>款</v>
      </c>
    </row>
    <row r="198" ht="38" customHeight="1" spans="1:7">
      <c r="A198" s="285">
        <v>2296001</v>
      </c>
      <c r="B198" s="272" t="s">
        <v>2846</v>
      </c>
      <c r="C198" s="273"/>
      <c r="D198" s="273"/>
      <c r="E198" s="316" t="str">
        <f t="shared" si="15"/>
        <v> </v>
      </c>
      <c r="F198" s="268" t="str">
        <f t="shared" si="16"/>
        <v>否</v>
      </c>
      <c r="G198" s="245" t="str">
        <f t="shared" si="17"/>
        <v>项</v>
      </c>
    </row>
    <row r="199" s="241" customFormat="1" ht="38" customHeight="1" spans="1:7">
      <c r="A199" s="271" t="s">
        <v>2847</v>
      </c>
      <c r="B199" s="272" t="s">
        <v>2848</v>
      </c>
      <c r="C199" s="273">
        <v>269.46</v>
      </c>
      <c r="D199" s="273">
        <v>395.5</v>
      </c>
      <c r="E199" s="340">
        <f t="shared" si="15"/>
        <v>0.468</v>
      </c>
      <c r="F199" s="268" t="str">
        <f t="shared" si="16"/>
        <v>是</v>
      </c>
      <c r="G199" s="245" t="str">
        <f t="shared" si="17"/>
        <v>项</v>
      </c>
    </row>
    <row r="200" ht="38" customHeight="1" spans="1:7">
      <c r="A200" s="271" t="s">
        <v>2849</v>
      </c>
      <c r="B200" s="272" t="s">
        <v>2850</v>
      </c>
      <c r="C200" s="273">
        <v>1164</v>
      </c>
      <c r="D200" s="273">
        <v>160</v>
      </c>
      <c r="E200" s="340">
        <f t="shared" ref="E200:E210" si="18">IF(C200&gt;0,D200/C200-1," ")</f>
        <v>-0.863</v>
      </c>
      <c r="F200" s="268" t="str">
        <f t="shared" si="16"/>
        <v>是</v>
      </c>
      <c r="G200" s="245" t="str">
        <f t="shared" si="17"/>
        <v>项</v>
      </c>
    </row>
    <row r="201" ht="38" customHeight="1" spans="1:7">
      <c r="A201" s="271" t="s">
        <v>2851</v>
      </c>
      <c r="B201" s="272" t="s">
        <v>2852</v>
      </c>
      <c r="C201" s="273">
        <v>10.5</v>
      </c>
      <c r="D201" s="273">
        <v>0</v>
      </c>
      <c r="E201" s="340">
        <f t="shared" si="18"/>
        <v>-1</v>
      </c>
      <c r="F201" s="268" t="str">
        <f t="shared" ref="F201:F208" si="19">IF(LEN(A201)=3,"是",IF(B201&lt;&gt;"",IF(SUM(C201:D201)&lt;&gt;0,"是","否"),"是"))</f>
        <v>是</v>
      </c>
      <c r="G201" s="245" t="str">
        <f t="shared" ref="G201:G208" si="20">IF(LEN(A201)=3,"类",IF(LEN(A201)=5,"款","项"))</f>
        <v>项</v>
      </c>
    </row>
    <row r="202" ht="38" customHeight="1" spans="1:7">
      <c r="A202" s="271" t="s">
        <v>2853</v>
      </c>
      <c r="B202" s="272" t="s">
        <v>2854</v>
      </c>
      <c r="C202" s="273">
        <v>0</v>
      </c>
      <c r="D202" s="273">
        <v>0</v>
      </c>
      <c r="E202" s="316" t="str">
        <f t="shared" si="18"/>
        <v> </v>
      </c>
      <c r="F202" s="268" t="str">
        <f t="shared" si="19"/>
        <v>否</v>
      </c>
      <c r="G202" s="245" t="str">
        <f t="shared" si="20"/>
        <v>项</v>
      </c>
    </row>
    <row r="203" ht="38" customHeight="1" spans="1:7">
      <c r="A203" s="271" t="s">
        <v>2855</v>
      </c>
      <c r="B203" s="272" t="s">
        <v>2856</v>
      </c>
      <c r="C203" s="273">
        <v>72.13</v>
      </c>
      <c r="D203" s="273">
        <v>55.37</v>
      </c>
      <c r="E203" s="340">
        <f t="shared" si="18"/>
        <v>-0.232</v>
      </c>
      <c r="F203" s="268" t="str">
        <f t="shared" si="19"/>
        <v>是</v>
      </c>
      <c r="G203" s="245" t="str">
        <f t="shared" si="20"/>
        <v>项</v>
      </c>
    </row>
    <row r="204" s="241" customFormat="1" ht="38" customHeight="1" spans="1:7">
      <c r="A204" s="271" t="s">
        <v>2857</v>
      </c>
      <c r="B204" s="272" t="s">
        <v>2858</v>
      </c>
      <c r="C204" s="273"/>
      <c r="D204" s="273"/>
      <c r="E204" s="316" t="str">
        <f t="shared" si="18"/>
        <v> </v>
      </c>
      <c r="F204" s="268" t="str">
        <f t="shared" si="19"/>
        <v>否</v>
      </c>
      <c r="G204" s="245" t="str">
        <f t="shared" si="20"/>
        <v>项</v>
      </c>
    </row>
    <row r="205" s="241" customFormat="1" ht="38" customHeight="1" spans="1:7">
      <c r="A205" s="271" t="s">
        <v>2859</v>
      </c>
      <c r="B205" s="272" t="s">
        <v>2860</v>
      </c>
      <c r="C205" s="273"/>
      <c r="D205" s="273"/>
      <c r="E205" s="316" t="str">
        <f t="shared" si="18"/>
        <v> </v>
      </c>
      <c r="F205" s="268" t="str">
        <f t="shared" si="19"/>
        <v>否</v>
      </c>
      <c r="G205" s="245" t="str">
        <f t="shared" si="20"/>
        <v>项</v>
      </c>
    </row>
    <row r="206" s="241" customFormat="1" ht="38" customHeight="1" spans="1:7">
      <c r="A206" s="271" t="s">
        <v>2861</v>
      </c>
      <c r="B206" s="272" t="s">
        <v>2862</v>
      </c>
      <c r="C206" s="273"/>
      <c r="D206" s="273"/>
      <c r="E206" s="316" t="str">
        <f t="shared" si="18"/>
        <v> </v>
      </c>
      <c r="F206" s="268" t="str">
        <f t="shared" si="19"/>
        <v>否</v>
      </c>
      <c r="G206" s="245" t="str">
        <f t="shared" si="20"/>
        <v>项</v>
      </c>
    </row>
    <row r="207" ht="38" customHeight="1" spans="1:7">
      <c r="A207" s="271" t="s">
        <v>2863</v>
      </c>
      <c r="B207" s="272" t="s">
        <v>2864</v>
      </c>
      <c r="C207" s="273"/>
      <c r="D207" s="273"/>
      <c r="E207" s="316" t="str">
        <f t="shared" si="18"/>
        <v> </v>
      </c>
      <c r="F207" s="268" t="str">
        <f t="shared" si="19"/>
        <v>否</v>
      </c>
      <c r="G207" s="245" t="str">
        <f t="shared" si="20"/>
        <v>项</v>
      </c>
    </row>
    <row r="208" s="241" customFormat="1" ht="38" customHeight="1" spans="1:7">
      <c r="A208" s="271" t="s">
        <v>2865</v>
      </c>
      <c r="B208" s="272" t="s">
        <v>2866</v>
      </c>
      <c r="C208" s="273">
        <v>306.5</v>
      </c>
      <c r="D208" s="273">
        <v>410</v>
      </c>
      <c r="E208" s="340">
        <f t="shared" si="18"/>
        <v>0.338</v>
      </c>
      <c r="F208" s="268" t="str">
        <f t="shared" si="19"/>
        <v>是</v>
      </c>
      <c r="G208" s="245" t="str">
        <f t="shared" si="20"/>
        <v>项</v>
      </c>
    </row>
    <row r="209" s="244" customFormat="1" ht="38" customHeight="1" spans="1:7">
      <c r="A209" s="263"/>
      <c r="B209" s="344" t="s">
        <v>2867</v>
      </c>
      <c r="C209" s="276">
        <f>C210</f>
        <v>16.2</v>
      </c>
      <c r="D209" s="276">
        <f>D210</f>
        <v>0</v>
      </c>
      <c r="E209" s="316">
        <f t="shared" si="18"/>
        <v>-1</v>
      </c>
      <c r="F209" s="342"/>
      <c r="G209" s="336"/>
    </row>
    <row r="210" s="241" customFormat="1" ht="38" customHeight="1" spans="1:7">
      <c r="A210" s="271"/>
      <c r="B210" s="345" t="s">
        <v>2868</v>
      </c>
      <c r="C210" s="273">
        <v>16.2</v>
      </c>
      <c r="D210" s="273"/>
      <c r="E210" s="340">
        <f t="shared" si="18"/>
        <v>-1</v>
      </c>
      <c r="F210" s="268"/>
      <c r="G210" s="245"/>
    </row>
    <row r="211" s="241" customFormat="1" ht="38" customHeight="1" spans="1:7">
      <c r="A211" s="263" t="s">
        <v>114</v>
      </c>
      <c r="B211" s="264" t="s">
        <v>2869</v>
      </c>
      <c r="C211" s="266">
        <f>SUM(C212:C227)</f>
        <v>13408.48</v>
      </c>
      <c r="D211" s="266">
        <f>SUM(D212:D227)</f>
        <v>16143</v>
      </c>
      <c r="E211" s="316">
        <f t="shared" ref="E211:E274" si="21">IF(C211&gt;0,D211/C211-1," ")</f>
        <v>0.204</v>
      </c>
      <c r="F211" s="268" t="str">
        <f t="shared" ref="F211:F267" si="22">IF(LEN(A211)=3,"是",IF(B211&lt;&gt;"",IF(SUM(C211:D211)&lt;&gt;0,"是","否"),"是"))</f>
        <v>是</v>
      </c>
      <c r="G211" s="245" t="str">
        <f t="shared" ref="G211:G266" si="23">IF(LEN(A211)=3,"类",IF(LEN(A211)=5,"款","项"))</f>
        <v>类</v>
      </c>
    </row>
    <row r="212" s="241" customFormat="1" ht="38" customHeight="1" spans="1:7">
      <c r="A212" s="271" t="s">
        <v>2870</v>
      </c>
      <c r="B212" s="272" t="s">
        <v>2871</v>
      </c>
      <c r="C212" s="273"/>
      <c r="D212" s="273"/>
      <c r="E212" s="316" t="str">
        <f t="shared" si="21"/>
        <v> </v>
      </c>
      <c r="F212" s="268" t="str">
        <f t="shared" si="22"/>
        <v>否</v>
      </c>
      <c r="G212" s="245" t="str">
        <f t="shared" si="23"/>
        <v>项</v>
      </c>
    </row>
    <row r="213" s="241" customFormat="1" ht="38" customHeight="1" spans="1:7">
      <c r="A213" s="271" t="s">
        <v>2872</v>
      </c>
      <c r="B213" s="272" t="s">
        <v>2873</v>
      </c>
      <c r="C213" s="273"/>
      <c r="D213" s="273"/>
      <c r="E213" s="316" t="str">
        <f t="shared" si="21"/>
        <v> </v>
      </c>
      <c r="F213" s="268" t="str">
        <f t="shared" si="22"/>
        <v>否</v>
      </c>
      <c r="G213" s="245" t="str">
        <f t="shared" si="23"/>
        <v>项</v>
      </c>
    </row>
    <row r="214" s="241" customFormat="1" ht="38" customHeight="1" spans="1:7">
      <c r="A214" s="271" t="s">
        <v>2874</v>
      </c>
      <c r="B214" s="272" t="s">
        <v>2875</v>
      </c>
      <c r="C214" s="273"/>
      <c r="D214" s="273"/>
      <c r="E214" s="316" t="str">
        <f t="shared" si="21"/>
        <v> </v>
      </c>
      <c r="F214" s="268" t="str">
        <f t="shared" si="22"/>
        <v>否</v>
      </c>
      <c r="G214" s="245" t="str">
        <f t="shared" si="23"/>
        <v>项</v>
      </c>
    </row>
    <row r="215" s="241" customFormat="1" ht="38" customHeight="1" spans="1:7">
      <c r="A215" s="271" t="s">
        <v>2876</v>
      </c>
      <c r="B215" s="272" t="s">
        <v>2877</v>
      </c>
      <c r="C215" s="273"/>
      <c r="D215" s="273"/>
      <c r="E215" s="340" t="str">
        <f t="shared" si="21"/>
        <v> </v>
      </c>
      <c r="F215" s="268" t="str">
        <f t="shared" si="22"/>
        <v>否</v>
      </c>
      <c r="G215" s="245" t="str">
        <f t="shared" si="23"/>
        <v>项</v>
      </c>
    </row>
    <row r="216" s="241" customFormat="1" ht="38" customHeight="1" spans="1:7">
      <c r="A216" s="271" t="s">
        <v>2878</v>
      </c>
      <c r="B216" s="272" t="s">
        <v>2879</v>
      </c>
      <c r="C216" s="273"/>
      <c r="D216" s="273"/>
      <c r="E216" s="316" t="str">
        <f t="shared" si="21"/>
        <v> </v>
      </c>
      <c r="F216" s="268" t="str">
        <f t="shared" si="22"/>
        <v>否</v>
      </c>
      <c r="G216" s="245" t="str">
        <f t="shared" si="23"/>
        <v>项</v>
      </c>
    </row>
    <row r="217" ht="38" customHeight="1" spans="1:7">
      <c r="A217" s="271" t="s">
        <v>2880</v>
      </c>
      <c r="B217" s="272" t="s">
        <v>2881</v>
      </c>
      <c r="C217" s="273"/>
      <c r="D217" s="273"/>
      <c r="E217" s="316" t="str">
        <f t="shared" si="21"/>
        <v> </v>
      </c>
      <c r="F217" s="268" t="str">
        <f t="shared" si="22"/>
        <v>否</v>
      </c>
      <c r="G217" s="245" t="str">
        <f t="shared" si="23"/>
        <v>项</v>
      </c>
    </row>
    <row r="218" ht="38" customHeight="1" spans="1:7">
      <c r="A218" s="271" t="s">
        <v>2882</v>
      </c>
      <c r="B218" s="272" t="s">
        <v>2883</v>
      </c>
      <c r="C218" s="273"/>
      <c r="D218" s="273"/>
      <c r="E218" s="316" t="str">
        <f t="shared" si="21"/>
        <v> </v>
      </c>
      <c r="F218" s="268" t="str">
        <f t="shared" si="22"/>
        <v>否</v>
      </c>
      <c r="G218" s="245" t="str">
        <f t="shared" si="23"/>
        <v>项</v>
      </c>
    </row>
    <row r="219" ht="38" customHeight="1" spans="1:7">
      <c r="A219" s="271" t="s">
        <v>2884</v>
      </c>
      <c r="B219" s="272" t="s">
        <v>2885</v>
      </c>
      <c r="C219" s="273"/>
      <c r="D219" s="273"/>
      <c r="E219" s="316" t="str">
        <f t="shared" si="21"/>
        <v> </v>
      </c>
      <c r="F219" s="268" t="str">
        <f t="shared" si="22"/>
        <v>否</v>
      </c>
      <c r="G219" s="245" t="str">
        <f t="shared" si="23"/>
        <v>项</v>
      </c>
    </row>
    <row r="220" ht="38" customHeight="1" spans="1:7">
      <c r="A220" s="271" t="s">
        <v>2886</v>
      </c>
      <c r="B220" s="272" t="s">
        <v>2887</v>
      </c>
      <c r="C220" s="273"/>
      <c r="D220" s="273"/>
      <c r="E220" s="316" t="str">
        <f t="shared" si="21"/>
        <v> </v>
      </c>
      <c r="F220" s="268" t="str">
        <f t="shared" si="22"/>
        <v>否</v>
      </c>
      <c r="G220" s="245" t="str">
        <f t="shared" si="23"/>
        <v>项</v>
      </c>
    </row>
    <row r="221" ht="38" customHeight="1" spans="1:7">
      <c r="A221" s="271" t="s">
        <v>2888</v>
      </c>
      <c r="B221" s="272" t="s">
        <v>2889</v>
      </c>
      <c r="C221" s="273"/>
      <c r="D221" s="273"/>
      <c r="E221" s="316" t="str">
        <f t="shared" si="21"/>
        <v> </v>
      </c>
      <c r="F221" s="268" t="str">
        <f t="shared" si="22"/>
        <v>否</v>
      </c>
      <c r="G221" s="245" t="str">
        <f t="shared" si="23"/>
        <v>项</v>
      </c>
    </row>
    <row r="222" ht="38" customHeight="1" spans="1:7">
      <c r="A222" s="271" t="s">
        <v>2890</v>
      </c>
      <c r="B222" s="272" t="s">
        <v>2891</v>
      </c>
      <c r="C222" s="273"/>
      <c r="D222" s="273"/>
      <c r="E222" s="316" t="str">
        <f t="shared" si="21"/>
        <v> </v>
      </c>
      <c r="F222" s="268" t="str">
        <f t="shared" si="22"/>
        <v>否</v>
      </c>
      <c r="G222" s="245" t="str">
        <f t="shared" si="23"/>
        <v>项</v>
      </c>
    </row>
    <row r="223" ht="38" customHeight="1" spans="1:7">
      <c r="A223" s="271" t="s">
        <v>2892</v>
      </c>
      <c r="B223" s="346" t="s">
        <v>2893</v>
      </c>
      <c r="C223" s="278">
        <v>424.07</v>
      </c>
      <c r="D223" s="278">
        <v>365</v>
      </c>
      <c r="E223" s="340">
        <f t="shared" si="21"/>
        <v>-0.139</v>
      </c>
      <c r="F223" s="268" t="str">
        <f t="shared" si="22"/>
        <v>是</v>
      </c>
      <c r="G223" s="245" t="str">
        <f t="shared" si="23"/>
        <v>项</v>
      </c>
    </row>
    <row r="224" s="241" customFormat="1" ht="38" customHeight="1" spans="1:7">
      <c r="A224" s="271" t="s">
        <v>2894</v>
      </c>
      <c r="B224" s="272" t="s">
        <v>2895</v>
      </c>
      <c r="C224" s="278">
        <v>4477.22</v>
      </c>
      <c r="D224" s="278">
        <v>4478</v>
      </c>
      <c r="E224" s="340">
        <f t="shared" si="21"/>
        <v>0</v>
      </c>
      <c r="F224" s="268" t="str">
        <f t="shared" si="22"/>
        <v>是</v>
      </c>
      <c r="G224" s="245" t="str">
        <f t="shared" si="23"/>
        <v>项</v>
      </c>
    </row>
    <row r="225" s="241" customFormat="1" ht="38" customHeight="1" spans="1:7">
      <c r="A225" s="271" t="s">
        <v>2896</v>
      </c>
      <c r="B225" s="272" t="s">
        <v>2897</v>
      </c>
      <c r="C225" s="280"/>
      <c r="D225" s="280"/>
      <c r="E225" s="340" t="str">
        <f t="shared" si="21"/>
        <v> </v>
      </c>
      <c r="F225" s="268" t="str">
        <f t="shared" si="22"/>
        <v>否</v>
      </c>
      <c r="G225" s="245" t="str">
        <f t="shared" si="23"/>
        <v>项</v>
      </c>
    </row>
    <row r="226" s="241" customFormat="1" ht="38" customHeight="1" spans="1:7">
      <c r="A226" s="271" t="s">
        <v>2898</v>
      </c>
      <c r="B226" s="272" t="s">
        <v>2899</v>
      </c>
      <c r="C226" s="278">
        <v>8507.19</v>
      </c>
      <c r="D226" s="278">
        <v>9300</v>
      </c>
      <c r="E226" s="340">
        <f t="shared" si="21"/>
        <v>0.093</v>
      </c>
      <c r="F226" s="268" t="str">
        <f t="shared" si="22"/>
        <v>是</v>
      </c>
      <c r="G226" s="245" t="str">
        <f t="shared" si="23"/>
        <v>项</v>
      </c>
    </row>
    <row r="227" ht="38" customHeight="1" spans="1:7">
      <c r="A227" s="271" t="s">
        <v>2900</v>
      </c>
      <c r="B227" s="272" t="s">
        <v>2901</v>
      </c>
      <c r="C227" s="278">
        <v>0</v>
      </c>
      <c r="D227" s="278">
        <v>2000</v>
      </c>
      <c r="E227" s="340" t="str">
        <f t="shared" si="21"/>
        <v> </v>
      </c>
      <c r="F227" s="268" t="str">
        <f t="shared" si="22"/>
        <v>是</v>
      </c>
      <c r="G227" s="245" t="str">
        <f t="shared" si="23"/>
        <v>项</v>
      </c>
    </row>
    <row r="228" s="241" customFormat="1" ht="38" customHeight="1" spans="1:7">
      <c r="A228" s="263" t="s">
        <v>116</v>
      </c>
      <c r="B228" s="264" t="s">
        <v>2902</v>
      </c>
      <c r="C228" s="266">
        <f>C229</f>
        <v>102.15</v>
      </c>
      <c r="D228" s="266">
        <f>D229</f>
        <v>80</v>
      </c>
      <c r="E228" s="316">
        <f t="shared" si="21"/>
        <v>-0.217</v>
      </c>
      <c r="F228" s="268" t="str">
        <f t="shared" si="22"/>
        <v>是</v>
      </c>
      <c r="G228" s="245" t="str">
        <f t="shared" si="23"/>
        <v>类</v>
      </c>
    </row>
    <row r="229" s="244" customFormat="1" ht="38" customHeight="1" spans="1:7">
      <c r="A229" s="284">
        <v>23304</v>
      </c>
      <c r="B229" s="264" t="s">
        <v>2903</v>
      </c>
      <c r="C229" s="266">
        <f>SUM(C230:C245)</f>
        <v>102.15</v>
      </c>
      <c r="D229" s="266">
        <f>SUM(D230:D245)</f>
        <v>80</v>
      </c>
      <c r="E229" s="316">
        <f t="shared" si="21"/>
        <v>-0.217</v>
      </c>
      <c r="F229" s="342" t="str">
        <f t="shared" si="22"/>
        <v>是</v>
      </c>
      <c r="G229" s="336" t="str">
        <f t="shared" si="23"/>
        <v>款</v>
      </c>
    </row>
    <row r="230" ht="38" customHeight="1" spans="1:7">
      <c r="A230" s="271" t="s">
        <v>2904</v>
      </c>
      <c r="B230" s="272" t="s">
        <v>2905</v>
      </c>
      <c r="C230" s="273"/>
      <c r="D230" s="273"/>
      <c r="E230" s="316" t="str">
        <f t="shared" si="21"/>
        <v> </v>
      </c>
      <c r="F230" s="268" t="str">
        <f t="shared" si="22"/>
        <v>否</v>
      </c>
      <c r="G230" s="245" t="str">
        <f t="shared" si="23"/>
        <v>项</v>
      </c>
    </row>
    <row r="231" s="241" customFormat="1" ht="38" customHeight="1" spans="1:7">
      <c r="A231" s="271" t="s">
        <v>2906</v>
      </c>
      <c r="B231" s="272" t="s">
        <v>2907</v>
      </c>
      <c r="C231" s="273"/>
      <c r="D231" s="273"/>
      <c r="E231" s="316" t="str">
        <f t="shared" si="21"/>
        <v> </v>
      </c>
      <c r="F231" s="268" t="str">
        <f t="shared" si="22"/>
        <v>否</v>
      </c>
      <c r="G231" s="245" t="str">
        <f t="shared" si="23"/>
        <v>项</v>
      </c>
    </row>
    <row r="232" ht="38" customHeight="1" spans="1:7">
      <c r="A232" s="271" t="s">
        <v>2908</v>
      </c>
      <c r="B232" s="272" t="s">
        <v>2909</v>
      </c>
      <c r="C232" s="273"/>
      <c r="D232" s="273"/>
      <c r="E232" s="316" t="str">
        <f t="shared" si="21"/>
        <v> </v>
      </c>
      <c r="F232" s="268" t="str">
        <f t="shared" si="22"/>
        <v>否</v>
      </c>
      <c r="G232" s="245" t="str">
        <f t="shared" si="23"/>
        <v>项</v>
      </c>
    </row>
    <row r="233" s="241" customFormat="1" ht="38" customHeight="1" spans="1:7">
      <c r="A233" s="271" t="s">
        <v>2910</v>
      </c>
      <c r="B233" s="272" t="s">
        <v>2911</v>
      </c>
      <c r="C233" s="273">
        <v>3.03</v>
      </c>
      <c r="D233" s="273"/>
      <c r="E233" s="340">
        <f t="shared" si="21"/>
        <v>-1</v>
      </c>
      <c r="F233" s="268" t="str">
        <f t="shared" si="22"/>
        <v>是</v>
      </c>
      <c r="G233" s="245" t="str">
        <f t="shared" si="23"/>
        <v>项</v>
      </c>
    </row>
    <row r="234" s="241" customFormat="1" ht="38" customHeight="1" spans="1:7">
      <c r="A234" s="271" t="s">
        <v>2912</v>
      </c>
      <c r="B234" s="272" t="s">
        <v>2913</v>
      </c>
      <c r="C234" s="273"/>
      <c r="D234" s="273"/>
      <c r="E234" s="316" t="str">
        <f t="shared" si="21"/>
        <v> </v>
      </c>
      <c r="F234" s="268" t="str">
        <f t="shared" si="22"/>
        <v>否</v>
      </c>
      <c r="G234" s="245" t="str">
        <f t="shared" si="23"/>
        <v>项</v>
      </c>
    </row>
    <row r="235" ht="38" customHeight="1" spans="1:7">
      <c r="A235" s="271" t="s">
        <v>2914</v>
      </c>
      <c r="B235" s="272" t="s">
        <v>2915</v>
      </c>
      <c r="C235" s="273"/>
      <c r="D235" s="273"/>
      <c r="E235" s="316" t="str">
        <f t="shared" si="21"/>
        <v> </v>
      </c>
      <c r="F235" s="268" t="str">
        <f t="shared" si="22"/>
        <v>否</v>
      </c>
      <c r="G235" s="245" t="str">
        <f t="shared" si="23"/>
        <v>项</v>
      </c>
    </row>
    <row r="236" ht="38" customHeight="1" spans="1:7">
      <c r="A236" s="271" t="s">
        <v>2916</v>
      </c>
      <c r="B236" s="272" t="s">
        <v>2917</v>
      </c>
      <c r="C236" s="273"/>
      <c r="D236" s="273"/>
      <c r="E236" s="316" t="str">
        <f t="shared" si="21"/>
        <v> </v>
      </c>
      <c r="F236" s="268" t="str">
        <f t="shared" si="22"/>
        <v>否</v>
      </c>
      <c r="G236" s="245" t="str">
        <f t="shared" si="23"/>
        <v>项</v>
      </c>
    </row>
    <row r="237" ht="38" customHeight="1" spans="1:7">
      <c r="A237" s="271" t="s">
        <v>2918</v>
      </c>
      <c r="B237" s="272" t="s">
        <v>2919</v>
      </c>
      <c r="C237" s="273"/>
      <c r="D237" s="273"/>
      <c r="E237" s="316" t="str">
        <f t="shared" si="21"/>
        <v> </v>
      </c>
      <c r="F237" s="268" t="str">
        <f t="shared" si="22"/>
        <v>否</v>
      </c>
      <c r="G237" s="245" t="str">
        <f t="shared" si="23"/>
        <v>项</v>
      </c>
    </row>
    <row r="238" ht="38" customHeight="1" spans="1:7">
      <c r="A238" s="271" t="s">
        <v>2920</v>
      </c>
      <c r="B238" s="272" t="s">
        <v>2921</v>
      </c>
      <c r="C238" s="273"/>
      <c r="D238" s="273"/>
      <c r="E238" s="316" t="str">
        <f t="shared" si="21"/>
        <v> </v>
      </c>
      <c r="F238" s="268" t="str">
        <f t="shared" si="22"/>
        <v>否</v>
      </c>
      <c r="G238" s="245" t="str">
        <f t="shared" si="23"/>
        <v>项</v>
      </c>
    </row>
    <row r="239" ht="38" customHeight="1" spans="1:7">
      <c r="A239" s="271" t="s">
        <v>2922</v>
      </c>
      <c r="B239" s="272" t="s">
        <v>2923</v>
      </c>
      <c r="C239" s="273"/>
      <c r="D239" s="273"/>
      <c r="E239" s="316" t="str">
        <f t="shared" si="21"/>
        <v> </v>
      </c>
      <c r="F239" s="268" t="str">
        <f t="shared" si="22"/>
        <v>否</v>
      </c>
      <c r="G239" s="245" t="str">
        <f t="shared" si="23"/>
        <v>项</v>
      </c>
    </row>
    <row r="240" ht="38" customHeight="1" spans="1:7">
      <c r="A240" s="271" t="s">
        <v>2924</v>
      </c>
      <c r="B240" s="272" t="s">
        <v>2925</v>
      </c>
      <c r="C240" s="273"/>
      <c r="D240" s="273"/>
      <c r="E240" s="316" t="str">
        <f t="shared" si="21"/>
        <v> </v>
      </c>
      <c r="F240" s="268" t="str">
        <f t="shared" si="22"/>
        <v>否</v>
      </c>
      <c r="G240" s="245" t="str">
        <f t="shared" si="23"/>
        <v>项</v>
      </c>
    </row>
    <row r="241" ht="38" customHeight="1" spans="1:7">
      <c r="A241" s="271" t="s">
        <v>2926</v>
      </c>
      <c r="B241" s="272" t="s">
        <v>2927</v>
      </c>
      <c r="C241" s="273"/>
      <c r="D241" s="273"/>
      <c r="E241" s="316" t="str">
        <f t="shared" si="21"/>
        <v> </v>
      </c>
      <c r="F241" s="268" t="str">
        <f t="shared" si="22"/>
        <v>否</v>
      </c>
      <c r="G241" s="245" t="str">
        <f t="shared" si="23"/>
        <v>项</v>
      </c>
    </row>
    <row r="242" ht="38" customHeight="1" spans="1:7">
      <c r="A242" s="271" t="s">
        <v>2928</v>
      </c>
      <c r="B242" s="272" t="s">
        <v>2929</v>
      </c>
      <c r="C242" s="273"/>
      <c r="D242" s="273"/>
      <c r="E242" s="340" t="str">
        <f t="shared" si="21"/>
        <v> </v>
      </c>
      <c r="F242" s="268" t="str">
        <f t="shared" si="22"/>
        <v>否</v>
      </c>
      <c r="G242" s="245" t="str">
        <f t="shared" si="23"/>
        <v>项</v>
      </c>
    </row>
    <row r="243" s="241" customFormat="1" ht="38" customHeight="1" spans="1:7">
      <c r="A243" s="271" t="s">
        <v>2930</v>
      </c>
      <c r="B243" s="272" t="s">
        <v>2931</v>
      </c>
      <c r="C243" s="273"/>
      <c r="D243" s="273"/>
      <c r="E243" s="316" t="str">
        <f t="shared" si="21"/>
        <v> </v>
      </c>
      <c r="F243" s="268" t="str">
        <f t="shared" si="22"/>
        <v>否</v>
      </c>
      <c r="G243" s="245" t="str">
        <f t="shared" si="23"/>
        <v>项</v>
      </c>
    </row>
    <row r="244" ht="38" customHeight="1" spans="1:7">
      <c r="A244" s="271" t="s">
        <v>2932</v>
      </c>
      <c r="B244" s="272" t="s">
        <v>2933</v>
      </c>
      <c r="C244" s="278">
        <v>4.82</v>
      </c>
      <c r="D244" s="278">
        <v>0</v>
      </c>
      <c r="E244" s="340">
        <f t="shared" si="21"/>
        <v>-1</v>
      </c>
      <c r="F244" s="268" t="str">
        <f t="shared" si="22"/>
        <v>是</v>
      </c>
      <c r="G244" s="245" t="str">
        <f t="shared" si="23"/>
        <v>项</v>
      </c>
    </row>
    <row r="245" ht="38" customHeight="1" spans="1:7">
      <c r="A245" s="271" t="s">
        <v>2934</v>
      </c>
      <c r="B245" s="272" t="s">
        <v>2935</v>
      </c>
      <c r="C245" s="278">
        <v>94.3</v>
      </c>
      <c r="D245" s="278">
        <v>80</v>
      </c>
      <c r="E245" s="340">
        <f t="shared" si="21"/>
        <v>-0.152</v>
      </c>
      <c r="F245" s="268" t="str">
        <f t="shared" si="22"/>
        <v>是</v>
      </c>
      <c r="G245" s="245" t="str">
        <f t="shared" si="23"/>
        <v>项</v>
      </c>
    </row>
    <row r="246" ht="38" customHeight="1" spans="1:7">
      <c r="A246" s="284" t="s">
        <v>2936</v>
      </c>
      <c r="B246" s="264" t="s">
        <v>2937</v>
      </c>
      <c r="C246" s="266">
        <f>C247</f>
        <v>400</v>
      </c>
      <c r="D246" s="266">
        <f>D247</f>
        <v>1100</v>
      </c>
      <c r="E246" s="316">
        <f t="shared" si="21"/>
        <v>1.75</v>
      </c>
      <c r="F246" s="268" t="str">
        <f t="shared" si="22"/>
        <v>是</v>
      </c>
      <c r="G246" s="245" t="str">
        <f t="shared" si="23"/>
        <v>类</v>
      </c>
    </row>
    <row r="247" s="336" customFormat="1" ht="38" customHeight="1" spans="1:7">
      <c r="A247" s="284" t="s">
        <v>2938</v>
      </c>
      <c r="B247" s="264" t="s">
        <v>2939</v>
      </c>
      <c r="C247" s="266">
        <f>SUM(C248:C266)</f>
        <v>400</v>
      </c>
      <c r="D247" s="266">
        <f>SUM(D248:D266)</f>
        <v>1100</v>
      </c>
      <c r="E247" s="316">
        <f t="shared" si="21"/>
        <v>1.75</v>
      </c>
      <c r="F247" s="342" t="str">
        <f t="shared" si="22"/>
        <v>是</v>
      </c>
      <c r="G247" s="336" t="str">
        <f t="shared" si="23"/>
        <v>款</v>
      </c>
    </row>
    <row r="248" ht="38" customHeight="1" spans="1:7">
      <c r="A248" s="285" t="s">
        <v>2940</v>
      </c>
      <c r="B248" s="272" t="s">
        <v>2941</v>
      </c>
      <c r="C248" s="273"/>
      <c r="D248" s="273"/>
      <c r="E248" s="316" t="str">
        <f t="shared" si="21"/>
        <v> </v>
      </c>
      <c r="F248" s="268" t="str">
        <f t="shared" si="22"/>
        <v>否</v>
      </c>
      <c r="G248" s="245" t="str">
        <f t="shared" si="23"/>
        <v>项</v>
      </c>
    </row>
    <row r="249" ht="38" customHeight="1" spans="1:7">
      <c r="A249" s="285" t="s">
        <v>2942</v>
      </c>
      <c r="B249" s="272" t="s">
        <v>2943</v>
      </c>
      <c r="C249" s="273"/>
      <c r="D249" s="273"/>
      <c r="E249" s="316" t="str">
        <f t="shared" si="21"/>
        <v> </v>
      </c>
      <c r="F249" s="268" t="str">
        <f t="shared" si="22"/>
        <v>否</v>
      </c>
      <c r="G249" s="245" t="str">
        <f t="shared" si="23"/>
        <v>项</v>
      </c>
    </row>
    <row r="250" ht="38" customHeight="1" spans="1:7">
      <c r="A250" s="285" t="s">
        <v>2944</v>
      </c>
      <c r="B250" s="272" t="s">
        <v>2945</v>
      </c>
      <c r="C250" s="273"/>
      <c r="D250" s="273"/>
      <c r="E250" s="316" t="str">
        <f t="shared" si="21"/>
        <v> </v>
      </c>
      <c r="F250" s="268" t="str">
        <f t="shared" si="22"/>
        <v>否</v>
      </c>
      <c r="G250" s="245" t="str">
        <f t="shared" si="23"/>
        <v>项</v>
      </c>
    </row>
    <row r="251" ht="38" customHeight="1" spans="1:7">
      <c r="A251" s="285" t="s">
        <v>2946</v>
      </c>
      <c r="B251" s="272" t="s">
        <v>2947</v>
      </c>
      <c r="C251" s="273"/>
      <c r="D251" s="273"/>
      <c r="E251" s="316" t="str">
        <f t="shared" si="21"/>
        <v> </v>
      </c>
      <c r="F251" s="268" t="str">
        <f t="shared" si="22"/>
        <v>否</v>
      </c>
      <c r="G251" s="245" t="str">
        <f t="shared" si="23"/>
        <v>项</v>
      </c>
    </row>
    <row r="252" ht="38" customHeight="1" spans="1:7">
      <c r="A252" s="285" t="s">
        <v>2948</v>
      </c>
      <c r="B252" s="272" t="s">
        <v>2949</v>
      </c>
      <c r="C252" s="273"/>
      <c r="D252" s="273"/>
      <c r="E252" s="316" t="str">
        <f t="shared" si="21"/>
        <v> </v>
      </c>
      <c r="F252" s="268" t="str">
        <f t="shared" si="22"/>
        <v>否</v>
      </c>
      <c r="G252" s="245" t="str">
        <f t="shared" si="23"/>
        <v>项</v>
      </c>
    </row>
    <row r="253" ht="38" customHeight="1" spans="1:7">
      <c r="A253" s="285" t="s">
        <v>2950</v>
      </c>
      <c r="B253" s="272" t="s">
        <v>2951</v>
      </c>
      <c r="C253" s="273"/>
      <c r="D253" s="273"/>
      <c r="E253" s="316" t="str">
        <f t="shared" si="21"/>
        <v> </v>
      </c>
      <c r="F253" s="268" t="str">
        <f t="shared" si="22"/>
        <v>否</v>
      </c>
      <c r="G253" s="245" t="str">
        <f t="shared" si="23"/>
        <v>项</v>
      </c>
    </row>
    <row r="254" ht="38" customHeight="1" spans="1:7">
      <c r="A254" s="285" t="s">
        <v>2952</v>
      </c>
      <c r="B254" s="272" t="s">
        <v>2953</v>
      </c>
      <c r="C254" s="273"/>
      <c r="D254" s="273"/>
      <c r="E254" s="316" t="str">
        <f t="shared" si="21"/>
        <v> </v>
      </c>
      <c r="F254" s="268" t="str">
        <f t="shared" si="22"/>
        <v>否</v>
      </c>
      <c r="G254" s="245" t="str">
        <f t="shared" si="23"/>
        <v>项</v>
      </c>
    </row>
    <row r="255" ht="38" customHeight="1" spans="1:7">
      <c r="A255" s="285" t="s">
        <v>2954</v>
      </c>
      <c r="B255" s="272" t="s">
        <v>2955</v>
      </c>
      <c r="C255" s="273"/>
      <c r="D255" s="273"/>
      <c r="E255" s="316" t="str">
        <f t="shared" si="21"/>
        <v> </v>
      </c>
      <c r="F255" s="268" t="str">
        <f t="shared" si="22"/>
        <v>否</v>
      </c>
      <c r="G255" s="245" t="str">
        <f t="shared" si="23"/>
        <v>项</v>
      </c>
    </row>
    <row r="256" ht="38" customHeight="1" spans="1:7">
      <c r="A256" s="285" t="s">
        <v>2956</v>
      </c>
      <c r="B256" s="272" t="s">
        <v>2957</v>
      </c>
      <c r="C256" s="273"/>
      <c r="D256" s="273"/>
      <c r="E256" s="316" t="str">
        <f t="shared" si="21"/>
        <v> </v>
      </c>
      <c r="F256" s="268" t="str">
        <f t="shared" si="22"/>
        <v>否</v>
      </c>
      <c r="G256" s="245" t="str">
        <f t="shared" si="23"/>
        <v>项</v>
      </c>
    </row>
    <row r="257" ht="38" customHeight="1" spans="1:7">
      <c r="A257" s="285" t="s">
        <v>2958</v>
      </c>
      <c r="B257" s="272" t="s">
        <v>2959</v>
      </c>
      <c r="C257" s="278">
        <v>400</v>
      </c>
      <c r="D257" s="278">
        <v>1100</v>
      </c>
      <c r="E257" s="340">
        <f t="shared" si="21"/>
        <v>1.75</v>
      </c>
      <c r="F257" s="268" t="str">
        <f t="shared" si="22"/>
        <v>是</v>
      </c>
      <c r="G257" s="245" t="str">
        <f t="shared" si="23"/>
        <v>项</v>
      </c>
    </row>
    <row r="258" ht="38" customHeight="1" spans="1:7">
      <c r="A258" s="285" t="s">
        <v>2960</v>
      </c>
      <c r="B258" s="272" t="s">
        <v>2961</v>
      </c>
      <c r="C258" s="273"/>
      <c r="D258" s="273"/>
      <c r="E258" s="316" t="str">
        <f t="shared" si="21"/>
        <v> </v>
      </c>
      <c r="F258" s="268" t="str">
        <f t="shared" si="22"/>
        <v>否</v>
      </c>
      <c r="G258" s="245" t="str">
        <f t="shared" si="23"/>
        <v>项</v>
      </c>
    </row>
    <row r="259" ht="38" customHeight="1" spans="1:7">
      <c r="A259" s="285" t="s">
        <v>2962</v>
      </c>
      <c r="B259" s="272" t="s">
        <v>2963</v>
      </c>
      <c r="C259" s="273"/>
      <c r="D259" s="273"/>
      <c r="E259" s="316" t="str">
        <f t="shared" si="21"/>
        <v> </v>
      </c>
      <c r="F259" s="268" t="str">
        <f t="shared" si="22"/>
        <v>否</v>
      </c>
      <c r="G259" s="245" t="str">
        <f t="shared" si="23"/>
        <v>项</v>
      </c>
    </row>
    <row r="260" ht="38" customHeight="1" spans="1:7">
      <c r="A260" s="285" t="s">
        <v>2964</v>
      </c>
      <c r="B260" s="269" t="s">
        <v>2965</v>
      </c>
      <c r="C260" s="270"/>
      <c r="D260" s="270"/>
      <c r="E260" s="316" t="str">
        <f t="shared" si="21"/>
        <v> </v>
      </c>
      <c r="F260" s="268" t="str">
        <f t="shared" si="22"/>
        <v>否</v>
      </c>
      <c r="G260" s="245" t="str">
        <f t="shared" si="23"/>
        <v>款</v>
      </c>
    </row>
    <row r="261" ht="38" customHeight="1" spans="1:7">
      <c r="A261" s="285" t="s">
        <v>2966</v>
      </c>
      <c r="B261" s="272" t="s">
        <v>2967</v>
      </c>
      <c r="C261" s="273"/>
      <c r="D261" s="273"/>
      <c r="E261" s="316" t="str">
        <f t="shared" si="21"/>
        <v> </v>
      </c>
      <c r="F261" s="268" t="str">
        <f t="shared" si="22"/>
        <v>否</v>
      </c>
      <c r="G261" s="245" t="str">
        <f t="shared" si="23"/>
        <v>项</v>
      </c>
    </row>
    <row r="262" ht="38" customHeight="1" spans="1:7">
      <c r="A262" s="285" t="s">
        <v>2968</v>
      </c>
      <c r="B262" s="272" t="s">
        <v>2969</v>
      </c>
      <c r="C262" s="273"/>
      <c r="D262" s="273"/>
      <c r="E262" s="316" t="str">
        <f t="shared" si="21"/>
        <v> </v>
      </c>
      <c r="F262" s="268" t="str">
        <f t="shared" si="22"/>
        <v>否</v>
      </c>
      <c r="G262" s="245" t="str">
        <f t="shared" si="23"/>
        <v>项</v>
      </c>
    </row>
    <row r="263" ht="38" customHeight="1" spans="1:7">
      <c r="A263" s="285" t="s">
        <v>2970</v>
      </c>
      <c r="B263" s="272" t="s">
        <v>2971</v>
      </c>
      <c r="C263" s="273"/>
      <c r="D263" s="273"/>
      <c r="E263" s="316" t="str">
        <f t="shared" si="21"/>
        <v> </v>
      </c>
      <c r="F263" s="268" t="str">
        <f t="shared" si="22"/>
        <v>否</v>
      </c>
      <c r="G263" s="245" t="str">
        <f t="shared" si="23"/>
        <v>项</v>
      </c>
    </row>
    <row r="264" ht="38" customHeight="1" spans="1:7">
      <c r="A264" s="285" t="s">
        <v>2972</v>
      </c>
      <c r="B264" s="272" t="s">
        <v>2973</v>
      </c>
      <c r="C264" s="273"/>
      <c r="D264" s="273"/>
      <c r="E264" s="316" t="str">
        <f t="shared" si="21"/>
        <v> </v>
      </c>
      <c r="F264" s="268" t="str">
        <f t="shared" si="22"/>
        <v>否</v>
      </c>
      <c r="G264" s="245" t="str">
        <f t="shared" si="23"/>
        <v>项</v>
      </c>
    </row>
    <row r="265" ht="38" customHeight="1" spans="1:7">
      <c r="A265" s="285" t="s">
        <v>2974</v>
      </c>
      <c r="B265" s="272" t="s">
        <v>2975</v>
      </c>
      <c r="C265" s="273"/>
      <c r="D265" s="273"/>
      <c r="E265" s="316" t="str">
        <f t="shared" si="21"/>
        <v> </v>
      </c>
      <c r="F265" s="268" t="str">
        <f t="shared" si="22"/>
        <v>否</v>
      </c>
      <c r="G265" s="245" t="str">
        <f t="shared" si="23"/>
        <v>项</v>
      </c>
    </row>
    <row r="266" ht="38" customHeight="1" spans="1:7">
      <c r="A266" s="285" t="s">
        <v>2976</v>
      </c>
      <c r="B266" s="272" t="s">
        <v>2977</v>
      </c>
      <c r="C266" s="273"/>
      <c r="D266" s="273"/>
      <c r="E266" s="316" t="str">
        <f t="shared" si="21"/>
        <v> </v>
      </c>
      <c r="F266" s="268" t="str">
        <f t="shared" si="22"/>
        <v>否</v>
      </c>
      <c r="G266" s="245" t="str">
        <f t="shared" si="23"/>
        <v>项</v>
      </c>
    </row>
    <row r="267" ht="38" customHeight="1" spans="1:6">
      <c r="A267" s="263"/>
      <c r="B267" s="264"/>
      <c r="C267" s="265"/>
      <c r="D267" s="265"/>
      <c r="E267" s="316" t="str">
        <f t="shared" si="21"/>
        <v> </v>
      </c>
      <c r="F267" s="268" t="str">
        <f t="shared" si="22"/>
        <v>是</v>
      </c>
    </row>
    <row r="268" ht="38" customHeight="1" spans="1:6">
      <c r="A268" s="287"/>
      <c r="B268" s="288" t="s">
        <v>2978</v>
      </c>
      <c r="C268" s="266">
        <f>C4+C20+C32+C43+C100+C127+C179+C183+C211+C228+C246</f>
        <v>47418.25</v>
      </c>
      <c r="D268" s="266">
        <f>D4+D20+D32+D43+D100+D127+D179+D183+D211+D228+D246</f>
        <v>39559.13</v>
      </c>
      <c r="E268" s="316">
        <f t="shared" si="21"/>
        <v>-0.166</v>
      </c>
      <c r="F268" s="268" t="s">
        <v>2979</v>
      </c>
    </row>
    <row r="269" ht="38" customHeight="1" spans="1:6">
      <c r="A269" s="347" t="s">
        <v>2980</v>
      </c>
      <c r="B269" s="290" t="s">
        <v>121</v>
      </c>
      <c r="C269" s="348">
        <f>C270+C271+C274+C275</f>
        <v>14695.96</v>
      </c>
      <c r="D269" s="348">
        <f>D270+D271+D274+D275</f>
        <v>8230.98</v>
      </c>
      <c r="E269" s="316">
        <f t="shared" si="21"/>
        <v>-0.44</v>
      </c>
      <c r="F269" s="268" t="str">
        <f>IF(LEN(A269)=3,"是",IF(B269&lt;&gt;"",IF(SUM(C269:D269)&lt;&gt;0,"是","否"),"是"))</f>
        <v>是</v>
      </c>
    </row>
    <row r="270" ht="38" customHeight="1" spans="1:6">
      <c r="A270" s="347" t="s">
        <v>2981</v>
      </c>
      <c r="B270" s="349" t="s">
        <v>2982</v>
      </c>
      <c r="C270" s="348">
        <v>0</v>
      </c>
      <c r="D270" s="348">
        <v>0</v>
      </c>
      <c r="E270" s="316" t="str">
        <f t="shared" si="21"/>
        <v> </v>
      </c>
      <c r="F270" s="268" t="str">
        <f>IF(LEN(A270)=3,"是",IF(B270&lt;&gt;"",IF(SUM(C270:D270)&lt;&gt;0,"是","否"),"是"))</f>
        <v>否</v>
      </c>
    </row>
    <row r="271" ht="38" customHeight="1" spans="1:6">
      <c r="A271" s="347"/>
      <c r="B271" s="349" t="s">
        <v>2983</v>
      </c>
      <c r="C271" s="348">
        <f>C272+C273</f>
        <v>108</v>
      </c>
      <c r="D271" s="348">
        <f>D272+D273</f>
        <v>0</v>
      </c>
      <c r="E271" s="316">
        <f t="shared" si="21"/>
        <v>-1</v>
      </c>
      <c r="F271" s="268"/>
    </row>
    <row r="272" ht="38" customHeight="1" spans="1:7">
      <c r="A272" s="295" t="s">
        <v>2984</v>
      </c>
      <c r="B272" s="296" t="s">
        <v>2985</v>
      </c>
      <c r="C272" s="278">
        <v>108</v>
      </c>
      <c r="D272" s="299"/>
      <c r="E272" s="340">
        <f t="shared" si="21"/>
        <v>-1</v>
      </c>
      <c r="F272" s="268" t="str">
        <f>IF(LEN(A272)=3,"是",IF(B272&lt;&gt;"",IF(SUM(C272:D272)&lt;&gt;0,"是","否"),"是"))</f>
        <v>是</v>
      </c>
      <c r="G272" s="241"/>
    </row>
    <row r="273" ht="38" customHeight="1" spans="1:7">
      <c r="A273" s="295" t="s">
        <v>2986</v>
      </c>
      <c r="B273" s="296" t="s">
        <v>2987</v>
      </c>
      <c r="C273" s="298"/>
      <c r="D273" s="299"/>
      <c r="E273" s="316" t="str">
        <f t="shared" si="21"/>
        <v> </v>
      </c>
      <c r="F273" s="268" t="str">
        <f>IF(LEN(A273)=3,"是",IF(B273&lt;&gt;"",IF(SUM(C273:D273)&lt;&gt;0,"是","否"),"是"))</f>
        <v>否</v>
      </c>
      <c r="G273" s="241"/>
    </row>
    <row r="274" ht="38" customHeight="1" spans="1:7">
      <c r="A274" s="295"/>
      <c r="B274" s="350" t="s">
        <v>2988</v>
      </c>
      <c r="C274" s="278">
        <v>2156.69</v>
      </c>
      <c r="D274" s="278">
        <v>7655</v>
      </c>
      <c r="E274" s="340">
        <f t="shared" si="21"/>
        <v>2.549</v>
      </c>
      <c r="F274" s="268"/>
      <c r="G274" s="241"/>
    </row>
    <row r="275" ht="38" customHeight="1" spans="1:7">
      <c r="A275" s="295" t="s">
        <v>2989</v>
      </c>
      <c r="B275" s="350" t="s">
        <v>2990</v>
      </c>
      <c r="C275" s="278">
        <v>12431.27</v>
      </c>
      <c r="D275" s="278">
        <v>575.98</v>
      </c>
      <c r="E275" s="340">
        <f>IF(C275&gt;0,D275/C275-1," ")</f>
        <v>-0.954</v>
      </c>
      <c r="F275" s="268"/>
      <c r="G275" s="241"/>
    </row>
    <row r="276" ht="38" customHeight="1" spans="1:6">
      <c r="A276" s="351" t="s">
        <v>2991</v>
      </c>
      <c r="B276" s="300" t="s">
        <v>2992</v>
      </c>
      <c r="C276" s="278">
        <v>84061</v>
      </c>
      <c r="D276" s="278">
        <v>7900</v>
      </c>
      <c r="E276" s="340">
        <f>IF(C276&gt;0,D276/C276-1," ")</f>
        <v>-0.906</v>
      </c>
      <c r="F276" s="268" t="str">
        <f>IF(LEN(A276)=3,"是",IF(B276&lt;&gt;"",IF(SUM(C276:D276)&lt;&gt;0,"是","否"),"是"))</f>
        <v>是</v>
      </c>
    </row>
    <row r="277" ht="38" customHeight="1" spans="1:6">
      <c r="A277" s="352"/>
      <c r="B277" s="302" t="s">
        <v>129</v>
      </c>
      <c r="C277" s="348">
        <f>C268+C269+C276</f>
        <v>146175.21</v>
      </c>
      <c r="D277" s="348">
        <f>D268+D269+D276</f>
        <v>55690.11</v>
      </c>
      <c r="E277" s="316">
        <f>IF(C277&gt;0,D277/C277-1," ")</f>
        <v>-0.619</v>
      </c>
      <c r="F277" s="268" t="s">
        <v>2979</v>
      </c>
    </row>
  </sheetData>
  <mergeCells count="1">
    <mergeCell ref="B1:E1"/>
  </mergeCells>
  <conditionalFormatting sqref="B276">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C120:D120 C188:D188 C211:D211 C229:D229" formulaRange="1" unlockedFormula="1"/>
    <ignoredError sqref="C20:D20 C70:D70 C43:D44 C98:D98 C209:D209 C183:D184 C197:D197 C246:D247 E39:E42 E4:E37 C38:E38 E102:E151 C100:E101 E45:E99 C152:E152 E153:E167 C168:E177 C268:D268 C133:D133 C128:D128 E178:E277 C119:D119 C228:D228" unlockedFormula="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38"/>
  <sheetViews>
    <sheetView showGridLines="0" showZeros="0" view="pageBreakPreview" zoomScaleNormal="115" workbookViewId="0">
      <pane ySplit="3" topLeftCell="A27" activePane="bottomLeft" state="frozen"/>
      <selection/>
      <selection pane="bottomLeft" activeCell="B1" sqref="B1:E1"/>
    </sheetView>
  </sheetViews>
  <sheetFormatPr defaultColWidth="9" defaultRowHeight="14.25" outlineLevelCol="5"/>
  <cols>
    <col min="1" max="1" width="13.75" style="121" customWidth="1"/>
    <col min="2" max="2" width="50.75" style="121" customWidth="1"/>
    <col min="3" max="4" width="20.6333333333333" style="305" customWidth="1"/>
    <col min="5" max="5" width="20.6333333333333" style="306" customWidth="1"/>
    <col min="6" max="6" width="3.75" style="121" hidden="1" customWidth="1"/>
    <col min="7" max="16384" width="9" style="121"/>
  </cols>
  <sheetData>
    <row r="1" ht="45" customHeight="1" spans="1:6">
      <c r="A1" s="123"/>
      <c r="B1" s="249" t="s">
        <v>2993</v>
      </c>
      <c r="C1" s="250"/>
      <c r="D1" s="250"/>
      <c r="E1" s="249"/>
      <c r="F1" s="123"/>
    </row>
    <row r="2" s="303" customFormat="1" ht="20.1" customHeight="1" spans="1:6">
      <c r="A2" s="307"/>
      <c r="B2" s="308"/>
      <c r="C2" s="309"/>
      <c r="D2" s="310"/>
      <c r="E2" s="311" t="s">
        <v>1</v>
      </c>
      <c r="F2" s="307"/>
    </row>
    <row r="3" s="304" customFormat="1" ht="45" customHeight="1" spans="1:6">
      <c r="A3" s="312" t="s">
        <v>2</v>
      </c>
      <c r="B3" s="313" t="s">
        <v>3</v>
      </c>
      <c r="C3" s="314" t="s">
        <v>132</v>
      </c>
      <c r="D3" s="314" t="s">
        <v>5</v>
      </c>
      <c r="E3" s="141" t="s">
        <v>133</v>
      </c>
      <c r="F3" s="315" t="s">
        <v>140</v>
      </c>
    </row>
    <row r="4" s="304" customFormat="1" ht="36" customHeight="1" spans="1:6">
      <c r="A4" s="271" t="s">
        <v>2467</v>
      </c>
      <c r="B4" s="264" t="s">
        <v>2468</v>
      </c>
      <c r="C4" s="266"/>
      <c r="D4" s="266"/>
      <c r="E4" s="316"/>
      <c r="F4" s="317" t="str">
        <f t="shared" ref="F4:F29" si="0">IF(LEN(A4)=7,"是",IF(B4&lt;&gt;"",IF(SUM(C4:D4)&lt;&gt;0,"是","否"),"是"))</f>
        <v>是</v>
      </c>
    </row>
    <row r="5" ht="36" customHeight="1" spans="1:6">
      <c r="A5" s="271" t="s">
        <v>2469</v>
      </c>
      <c r="B5" s="264" t="s">
        <v>2470</v>
      </c>
      <c r="C5" s="266"/>
      <c r="D5" s="266"/>
      <c r="E5" s="318"/>
      <c r="F5" s="317" t="str">
        <f t="shared" si="0"/>
        <v>是</v>
      </c>
    </row>
    <row r="6" ht="36" customHeight="1" spans="1:6">
      <c r="A6" s="271" t="s">
        <v>2471</v>
      </c>
      <c r="B6" s="264" t="s">
        <v>2472</v>
      </c>
      <c r="C6" s="266"/>
      <c r="D6" s="266"/>
      <c r="E6" s="318"/>
      <c r="F6" s="317" t="str">
        <f t="shared" si="0"/>
        <v>是</v>
      </c>
    </row>
    <row r="7" ht="36" customHeight="1" spans="1:6">
      <c r="A7" s="271" t="s">
        <v>2473</v>
      </c>
      <c r="B7" s="264" t="s">
        <v>2474</v>
      </c>
      <c r="C7" s="266"/>
      <c r="D7" s="266"/>
      <c r="E7" s="318"/>
      <c r="F7" s="317" t="str">
        <f t="shared" si="0"/>
        <v>是</v>
      </c>
    </row>
    <row r="8" ht="36" customHeight="1" spans="1:6">
      <c r="A8" s="271" t="s">
        <v>2475</v>
      </c>
      <c r="B8" s="264" t="s">
        <v>2476</v>
      </c>
      <c r="C8" s="266"/>
      <c r="D8" s="266"/>
      <c r="E8" s="318"/>
      <c r="F8" s="317" t="str">
        <f t="shared" si="0"/>
        <v>是</v>
      </c>
    </row>
    <row r="9" ht="36" customHeight="1" spans="1:6">
      <c r="A9" s="271" t="s">
        <v>2477</v>
      </c>
      <c r="B9" s="264" t="s">
        <v>2478</v>
      </c>
      <c r="C9" s="266"/>
      <c r="D9" s="266"/>
      <c r="E9" s="318"/>
      <c r="F9" s="317" t="str">
        <f t="shared" si="0"/>
        <v>是</v>
      </c>
    </row>
    <row r="10" ht="36" customHeight="1" spans="1:6">
      <c r="A10" s="271" t="s">
        <v>2479</v>
      </c>
      <c r="B10" s="264" t="s">
        <v>2480</v>
      </c>
      <c r="C10" s="266">
        <f>SUM(C11:C15)</f>
        <v>20000</v>
      </c>
      <c r="D10" s="266">
        <f>SUM(D11:D15)</f>
        <v>19550</v>
      </c>
      <c r="E10" s="318">
        <f>IF(C10&gt;0,D10/C10-1," ")</f>
        <v>-0.023</v>
      </c>
      <c r="F10" s="317" t="str">
        <f t="shared" si="0"/>
        <v>是</v>
      </c>
    </row>
    <row r="11" ht="36" customHeight="1" spans="1:6">
      <c r="A11" s="271" t="s">
        <v>2481</v>
      </c>
      <c r="B11" s="272" t="s">
        <v>2482</v>
      </c>
      <c r="C11" s="277">
        <v>20000</v>
      </c>
      <c r="D11" s="319">
        <v>17000</v>
      </c>
      <c r="E11" s="320">
        <f>IF(C11&gt;0,D11/C11-1," ")</f>
        <v>-0.15</v>
      </c>
      <c r="F11" s="120" t="str">
        <f t="shared" si="0"/>
        <v>是</v>
      </c>
    </row>
    <row r="12" ht="36" customHeight="1" spans="1:6">
      <c r="A12" s="271" t="s">
        <v>2483</v>
      </c>
      <c r="B12" s="272" t="s">
        <v>2484</v>
      </c>
      <c r="C12" s="280">
        <v>0</v>
      </c>
      <c r="D12" s="319">
        <v>1550</v>
      </c>
      <c r="E12" s="318" t="str">
        <f>IF(C12&gt;0,D12/C12-1," ")</f>
        <v> </v>
      </c>
      <c r="F12" s="317" t="str">
        <f t="shared" si="0"/>
        <v>是</v>
      </c>
    </row>
    <row r="13" ht="36" customHeight="1" spans="1:6">
      <c r="A13" s="271" t="s">
        <v>2485</v>
      </c>
      <c r="B13" s="272" t="s">
        <v>2486</v>
      </c>
      <c r="C13" s="280">
        <v>0</v>
      </c>
      <c r="D13" s="319">
        <v>1000</v>
      </c>
      <c r="E13" s="318" t="str">
        <f>IF(C13&gt;0,D13/C13-1," ")</f>
        <v> </v>
      </c>
      <c r="F13" s="317" t="str">
        <f t="shared" si="0"/>
        <v>是</v>
      </c>
    </row>
    <row r="14" ht="36" customHeight="1" spans="1:6">
      <c r="A14" s="271" t="s">
        <v>2487</v>
      </c>
      <c r="B14" s="272" t="s">
        <v>2488</v>
      </c>
      <c r="C14" s="273">
        <v>0</v>
      </c>
      <c r="D14" s="273"/>
      <c r="E14" s="318" t="str">
        <f t="shared" ref="E11:E38" si="1">IF(C14&gt;0,D14/C14-1," ")</f>
        <v> </v>
      </c>
      <c r="F14" s="317" t="str">
        <f t="shared" si="0"/>
        <v>否</v>
      </c>
    </row>
    <row r="15" ht="36" customHeight="1" spans="1:6">
      <c r="A15" s="271" t="s">
        <v>2489</v>
      </c>
      <c r="B15" s="269" t="s">
        <v>2490</v>
      </c>
      <c r="C15" s="270"/>
      <c r="D15" s="270"/>
      <c r="E15" s="318" t="str">
        <f t="shared" si="1"/>
        <v> </v>
      </c>
      <c r="F15" s="317" t="str">
        <f t="shared" si="0"/>
        <v>否</v>
      </c>
    </row>
    <row r="16" ht="36" customHeight="1" spans="1:6">
      <c r="A16" s="321" t="s">
        <v>2491</v>
      </c>
      <c r="B16" s="130" t="s">
        <v>2492</v>
      </c>
      <c r="C16" s="266"/>
      <c r="D16" s="266"/>
      <c r="E16" s="318" t="str">
        <f t="shared" si="1"/>
        <v> </v>
      </c>
      <c r="F16" s="317" t="str">
        <f t="shared" si="0"/>
        <v>是</v>
      </c>
    </row>
    <row r="17" ht="36" customHeight="1" spans="1:6">
      <c r="A17" s="321" t="s">
        <v>2493</v>
      </c>
      <c r="B17" s="130" t="s">
        <v>2494</v>
      </c>
      <c r="C17" s="266"/>
      <c r="D17" s="266"/>
      <c r="E17" s="318" t="str">
        <f t="shared" si="1"/>
        <v> </v>
      </c>
      <c r="F17" s="317" t="str">
        <f t="shared" si="0"/>
        <v>是</v>
      </c>
    </row>
    <row r="18" ht="36" customHeight="1" spans="1:6">
      <c r="A18" s="321" t="s">
        <v>2495</v>
      </c>
      <c r="B18" s="146" t="s">
        <v>2496</v>
      </c>
      <c r="C18" s="270"/>
      <c r="D18" s="270"/>
      <c r="E18" s="318" t="str">
        <f t="shared" si="1"/>
        <v> </v>
      </c>
      <c r="F18" s="317" t="str">
        <f t="shared" si="0"/>
        <v>否</v>
      </c>
    </row>
    <row r="19" ht="36" customHeight="1" spans="1:6">
      <c r="A19" s="321" t="s">
        <v>2497</v>
      </c>
      <c r="B19" s="146" t="s">
        <v>2498</v>
      </c>
      <c r="C19" s="270"/>
      <c r="D19" s="270"/>
      <c r="E19" s="318" t="str">
        <f t="shared" si="1"/>
        <v> </v>
      </c>
      <c r="F19" s="317" t="str">
        <f t="shared" si="0"/>
        <v>否</v>
      </c>
    </row>
    <row r="20" ht="36" customHeight="1" spans="1:6">
      <c r="A20" s="321" t="s">
        <v>2499</v>
      </c>
      <c r="B20" s="130" t="s">
        <v>2500</v>
      </c>
      <c r="C20" s="266"/>
      <c r="D20" s="266"/>
      <c r="E20" s="318" t="str">
        <f t="shared" si="1"/>
        <v> </v>
      </c>
      <c r="F20" s="317" t="str">
        <f t="shared" si="0"/>
        <v>是</v>
      </c>
    </row>
    <row r="21" ht="36" customHeight="1" spans="1:6">
      <c r="A21" s="321" t="s">
        <v>2501</v>
      </c>
      <c r="B21" s="130" t="s">
        <v>2502</v>
      </c>
      <c r="C21" s="266"/>
      <c r="D21" s="266"/>
      <c r="E21" s="318" t="str">
        <f t="shared" si="1"/>
        <v> </v>
      </c>
      <c r="F21" s="317" t="str">
        <f t="shared" si="0"/>
        <v>是</v>
      </c>
    </row>
    <row r="22" ht="36" customHeight="1" spans="1:6">
      <c r="A22" s="321" t="s">
        <v>2503</v>
      </c>
      <c r="B22" s="130" t="s">
        <v>2504</v>
      </c>
      <c r="C22" s="266"/>
      <c r="D22" s="266"/>
      <c r="E22" s="318" t="str">
        <f t="shared" si="1"/>
        <v> </v>
      </c>
      <c r="F22" s="317" t="str">
        <f t="shared" si="0"/>
        <v>是</v>
      </c>
    </row>
    <row r="23" ht="36" customHeight="1" spans="1:6">
      <c r="A23" s="271" t="s">
        <v>2505</v>
      </c>
      <c r="B23" s="264" t="s">
        <v>2506</v>
      </c>
      <c r="C23" s="266"/>
      <c r="D23" s="266"/>
      <c r="E23" s="318" t="str">
        <f t="shared" si="1"/>
        <v> </v>
      </c>
      <c r="F23" s="317" t="str">
        <f t="shared" si="0"/>
        <v>是</v>
      </c>
    </row>
    <row r="24" ht="36" customHeight="1" spans="1:6">
      <c r="A24" s="271" t="s">
        <v>2507</v>
      </c>
      <c r="B24" s="264" t="s">
        <v>2508</v>
      </c>
      <c r="C24" s="322">
        <v>450</v>
      </c>
      <c r="D24" s="266">
        <v>800</v>
      </c>
      <c r="E24" s="318">
        <f t="shared" si="1"/>
        <v>0.778</v>
      </c>
      <c r="F24" s="317" t="str">
        <f t="shared" si="0"/>
        <v>是</v>
      </c>
    </row>
    <row r="25" ht="36" customHeight="1" spans="1:6">
      <c r="A25" s="271" t="s">
        <v>2509</v>
      </c>
      <c r="B25" s="264" t="s">
        <v>2510</v>
      </c>
      <c r="C25" s="266"/>
      <c r="D25" s="266"/>
      <c r="E25" s="318" t="str">
        <f t="shared" si="1"/>
        <v> </v>
      </c>
      <c r="F25" s="317" t="str">
        <f t="shared" si="0"/>
        <v>是</v>
      </c>
    </row>
    <row r="26" ht="36" customHeight="1" spans="1:6">
      <c r="A26" s="271" t="s">
        <v>2511</v>
      </c>
      <c r="B26" s="264" t="s">
        <v>2512</v>
      </c>
      <c r="C26" s="266"/>
      <c r="D26" s="266"/>
      <c r="E26" s="318" t="str">
        <f t="shared" si="1"/>
        <v> </v>
      </c>
      <c r="F26" s="317" t="str">
        <f t="shared" si="0"/>
        <v>是</v>
      </c>
    </row>
    <row r="27" ht="36" customHeight="1" spans="1:6">
      <c r="A27" s="271" t="s">
        <v>2513</v>
      </c>
      <c r="B27" s="264" t="s">
        <v>2994</v>
      </c>
      <c r="C27" s="266">
        <v>16000</v>
      </c>
      <c r="D27" s="266">
        <v>14778</v>
      </c>
      <c r="E27" s="318">
        <f t="shared" si="1"/>
        <v>-0.076</v>
      </c>
      <c r="F27" s="317" t="str">
        <f t="shared" si="0"/>
        <v>是</v>
      </c>
    </row>
    <row r="28" ht="36" customHeight="1" spans="1:6">
      <c r="A28" s="271"/>
      <c r="B28" s="269"/>
      <c r="C28" s="270"/>
      <c r="D28" s="270"/>
      <c r="E28" s="318" t="str">
        <f t="shared" si="1"/>
        <v> </v>
      </c>
      <c r="F28" s="120" t="str">
        <f t="shared" si="0"/>
        <v>是</v>
      </c>
    </row>
    <row r="29" ht="36" customHeight="1" spans="1:6">
      <c r="A29" s="287"/>
      <c r="B29" s="288" t="s">
        <v>2995</v>
      </c>
      <c r="C29" s="266">
        <f>C4+C5+C6+C7+C8+C9+C10+C16+C17+C20+C21+C22+C23+C24+C25+C26+C27</f>
        <v>36450</v>
      </c>
      <c r="D29" s="266">
        <f>D4+D5+D6+D7+D8+D9+D10+D16+D17+D20+D21+D22+D23+D24+D25+D26+D27</f>
        <v>35128</v>
      </c>
      <c r="E29" s="318">
        <f t="shared" si="1"/>
        <v>-0.036</v>
      </c>
      <c r="F29" s="120" t="s">
        <v>2979</v>
      </c>
    </row>
    <row r="30" ht="36" customHeight="1" spans="1:6">
      <c r="A30" s="323">
        <v>105</v>
      </c>
      <c r="B30" s="324" t="s">
        <v>2516</v>
      </c>
      <c r="C30" s="325"/>
      <c r="D30" s="325"/>
      <c r="E30" s="318" t="str">
        <f t="shared" si="1"/>
        <v> </v>
      </c>
      <c r="F30" s="120" t="s">
        <v>2979</v>
      </c>
    </row>
    <row r="31" ht="36" customHeight="1" spans="1:6">
      <c r="A31" s="323">
        <v>110</v>
      </c>
      <c r="B31" s="324" t="s">
        <v>59</v>
      </c>
      <c r="C31" s="325">
        <f>C32</f>
        <v>438</v>
      </c>
      <c r="D31" s="325">
        <f>D32+D35+D36+D37</f>
        <v>20562.11</v>
      </c>
      <c r="E31" s="318">
        <f t="shared" si="1"/>
        <v>45.945</v>
      </c>
      <c r="F31" s="120" t="s">
        <v>2979</v>
      </c>
    </row>
    <row r="32" ht="36" customHeight="1" spans="1:6">
      <c r="A32" s="326">
        <v>11004</v>
      </c>
      <c r="B32" s="327" t="s">
        <v>2996</v>
      </c>
      <c r="C32" s="328">
        <f>C33+C34</f>
        <v>438</v>
      </c>
      <c r="D32" s="328">
        <v>1230.84</v>
      </c>
      <c r="E32" s="320">
        <f t="shared" si="1"/>
        <v>1.81</v>
      </c>
      <c r="F32" s="120" t="s">
        <v>2997</v>
      </c>
    </row>
    <row r="33" ht="36" customHeight="1" spans="1:6">
      <c r="A33" s="326">
        <v>1100401</v>
      </c>
      <c r="B33" s="327" t="s">
        <v>2518</v>
      </c>
      <c r="C33" s="328">
        <v>438</v>
      </c>
      <c r="D33" s="328"/>
      <c r="E33" s="320">
        <f t="shared" si="1"/>
        <v>-1</v>
      </c>
      <c r="F33" s="120" t="s">
        <v>2997</v>
      </c>
    </row>
    <row r="34" ht="36" customHeight="1" spans="1:6">
      <c r="A34" s="326">
        <v>1100402</v>
      </c>
      <c r="B34" s="327" t="s">
        <v>2998</v>
      </c>
      <c r="C34" s="328"/>
      <c r="D34" s="328"/>
      <c r="E34" s="318" t="str">
        <f t="shared" si="1"/>
        <v> </v>
      </c>
      <c r="F34" s="120" t="s">
        <v>2997</v>
      </c>
    </row>
    <row r="35" ht="36" customHeight="1" spans="1:6">
      <c r="A35" s="326">
        <v>11008</v>
      </c>
      <c r="B35" s="327" t="s">
        <v>63</v>
      </c>
      <c r="C35" s="328"/>
      <c r="D35" s="329">
        <v>12431.27</v>
      </c>
      <c r="E35" s="318" t="str">
        <f t="shared" si="1"/>
        <v> </v>
      </c>
      <c r="F35" s="120" t="s">
        <v>2997</v>
      </c>
    </row>
    <row r="36" ht="36" customHeight="1" spans="1:6">
      <c r="A36" s="330">
        <v>11009</v>
      </c>
      <c r="B36" s="331" t="s">
        <v>64</v>
      </c>
      <c r="C36" s="332"/>
      <c r="D36" s="332"/>
      <c r="E36" s="318" t="str">
        <f t="shared" si="1"/>
        <v> </v>
      </c>
      <c r="F36" s="120" t="s">
        <v>2997</v>
      </c>
    </row>
    <row r="37" ht="36" customHeight="1" spans="1:6">
      <c r="A37" s="330">
        <v>11011</v>
      </c>
      <c r="B37" s="331" t="s">
        <v>2520</v>
      </c>
      <c r="C37" s="332"/>
      <c r="D37" s="332">
        <v>6900</v>
      </c>
      <c r="E37" s="318" t="str">
        <f t="shared" si="1"/>
        <v> </v>
      </c>
      <c r="F37" s="120"/>
    </row>
    <row r="38" ht="36" customHeight="1" spans="1:6">
      <c r="A38" s="333"/>
      <c r="B38" s="334" t="s">
        <v>68</v>
      </c>
      <c r="C38" s="325">
        <f>C29+C31</f>
        <v>36888</v>
      </c>
      <c r="D38" s="325">
        <f>D29+D30+D31</f>
        <v>55690.11</v>
      </c>
      <c r="E38" s="318">
        <f t="shared" si="1"/>
        <v>0.51</v>
      </c>
      <c r="F38" s="120" t="s">
        <v>2979</v>
      </c>
    </row>
  </sheetData>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 C31: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C10:D10 C29:D29 E10:E38" unlockedFormula="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278"/>
  <sheetViews>
    <sheetView showGridLines="0" showZeros="0" view="pageBreakPreview" zoomScaleNormal="115" workbookViewId="0">
      <pane ySplit="3" topLeftCell="A265" activePane="bottomLeft" state="frozen"/>
      <selection/>
      <selection pane="bottomLeft" activeCell="E271" sqref="E271:E272"/>
    </sheetView>
  </sheetViews>
  <sheetFormatPr defaultColWidth="9" defaultRowHeight="14.25" outlineLevelCol="6"/>
  <cols>
    <col min="1" max="1" width="13.5" style="241" hidden="1" customWidth="1"/>
    <col min="2" max="2" width="50.75" style="241" customWidth="1"/>
    <col min="3" max="4" width="20.6333333333333" style="246" customWidth="1"/>
    <col min="5" max="5" width="20.6333333333333" style="247" customWidth="1"/>
    <col min="6" max="6" width="3.75" style="248" hidden="1" customWidth="1"/>
    <col min="7" max="7" width="9" style="241" hidden="1" customWidth="1"/>
    <col min="8" max="16384" width="9" style="241"/>
  </cols>
  <sheetData>
    <row r="1" s="241" customFormat="1" ht="45" customHeight="1" spans="1:7">
      <c r="A1" s="245"/>
      <c r="B1" s="249" t="s">
        <v>2999</v>
      </c>
      <c r="C1" s="250"/>
      <c r="D1" s="250"/>
      <c r="E1" s="249"/>
      <c r="F1" s="251"/>
      <c r="G1" s="245"/>
    </row>
    <row r="2" s="242" customFormat="1" ht="20.1" customHeight="1" spans="1:7">
      <c r="A2" s="252"/>
      <c r="B2" s="253"/>
      <c r="C2" s="254"/>
      <c r="D2" s="254"/>
      <c r="E2" s="255" t="s">
        <v>1</v>
      </c>
      <c r="F2" s="256"/>
      <c r="G2" s="252"/>
    </row>
    <row r="3" s="243" customFormat="1" ht="45" customHeight="1" spans="1:7">
      <c r="A3" s="257" t="s">
        <v>2</v>
      </c>
      <c r="B3" s="258" t="s">
        <v>3</v>
      </c>
      <c r="C3" s="259" t="s">
        <v>132</v>
      </c>
      <c r="D3" s="259" t="s">
        <v>5</v>
      </c>
      <c r="E3" s="260" t="s">
        <v>133</v>
      </c>
      <c r="F3" s="261" t="s">
        <v>140</v>
      </c>
      <c r="G3" s="262" t="s">
        <v>3000</v>
      </c>
    </row>
    <row r="4" s="241" customFormat="1" ht="36" customHeight="1" spans="1:7">
      <c r="A4" s="263" t="s">
        <v>82</v>
      </c>
      <c r="B4" s="264" t="s">
        <v>2522</v>
      </c>
      <c r="C4" s="265"/>
      <c r="D4" s="266"/>
      <c r="E4" s="267" t="str">
        <f>IF(C4&gt;0,D4/C4-1," ")</f>
        <v> </v>
      </c>
      <c r="F4" s="268" t="str">
        <f t="shared" ref="F4:F67" si="0">IF(LEN(A4)=3,"是",IF(B4&lt;&gt;"",IF(SUM(C4:D4)&lt;&gt;0,"是","否"),"是"))</f>
        <v>是</v>
      </c>
      <c r="G4" s="245" t="str">
        <f t="shared" ref="G4:G67" si="1">IF(LEN(A4)=3,"类",IF(LEN(A4)=5,"款","项"))</f>
        <v>类</v>
      </c>
    </row>
    <row r="5" s="241" customFormat="1" ht="36" customHeight="1" spans="1:7">
      <c r="A5" s="263" t="s">
        <v>2523</v>
      </c>
      <c r="B5" s="269" t="s">
        <v>2524</v>
      </c>
      <c r="C5" s="265"/>
      <c r="D5" s="270"/>
      <c r="E5" s="267" t="str">
        <f t="shared" ref="E5:E68" si="2">IF(C5&gt;0,D5/C5-1," ")</f>
        <v> </v>
      </c>
      <c r="F5" s="268" t="str">
        <f t="shared" si="0"/>
        <v>否</v>
      </c>
      <c r="G5" s="245" t="str">
        <f t="shared" si="1"/>
        <v>款</v>
      </c>
    </row>
    <row r="6" s="241" customFormat="1" ht="36" customHeight="1" spans="1:7">
      <c r="A6" s="271" t="s">
        <v>2525</v>
      </c>
      <c r="B6" s="272" t="s">
        <v>2526</v>
      </c>
      <c r="C6" s="273"/>
      <c r="D6" s="273"/>
      <c r="E6" s="267" t="str">
        <f t="shared" si="2"/>
        <v> </v>
      </c>
      <c r="F6" s="268" t="str">
        <f t="shared" si="0"/>
        <v>否</v>
      </c>
      <c r="G6" s="245" t="str">
        <f t="shared" si="1"/>
        <v>项</v>
      </c>
    </row>
    <row r="7" s="241" customFormat="1" ht="36" customHeight="1" spans="1:7">
      <c r="A7" s="271" t="s">
        <v>2527</v>
      </c>
      <c r="B7" s="272" t="s">
        <v>2528</v>
      </c>
      <c r="C7" s="273"/>
      <c r="D7" s="273"/>
      <c r="E7" s="267" t="str">
        <f t="shared" si="2"/>
        <v> </v>
      </c>
      <c r="F7" s="268" t="str">
        <f t="shared" si="0"/>
        <v>否</v>
      </c>
      <c r="G7" s="245" t="str">
        <f t="shared" si="1"/>
        <v>项</v>
      </c>
    </row>
    <row r="8" s="241" customFormat="1" ht="36" customHeight="1" spans="1:7">
      <c r="A8" s="271" t="s">
        <v>2529</v>
      </c>
      <c r="B8" s="269" t="s">
        <v>2530</v>
      </c>
      <c r="C8" s="274"/>
      <c r="D8" s="273"/>
      <c r="E8" s="267" t="str">
        <f t="shared" si="2"/>
        <v> </v>
      </c>
      <c r="F8" s="268" t="str">
        <f t="shared" si="0"/>
        <v>否</v>
      </c>
      <c r="G8" s="245" t="str">
        <f t="shared" si="1"/>
        <v>项</v>
      </c>
    </row>
    <row r="9" s="241" customFormat="1" ht="36" customHeight="1" spans="1:7">
      <c r="A9" s="271" t="s">
        <v>2531</v>
      </c>
      <c r="B9" s="272" t="s">
        <v>2532</v>
      </c>
      <c r="C9" s="273"/>
      <c r="D9" s="273"/>
      <c r="E9" s="267" t="str">
        <f t="shared" si="2"/>
        <v> </v>
      </c>
      <c r="F9" s="268" t="str">
        <f t="shared" si="0"/>
        <v>否</v>
      </c>
      <c r="G9" s="245" t="str">
        <f t="shared" si="1"/>
        <v>项</v>
      </c>
    </row>
    <row r="10" s="241" customFormat="1" ht="36" customHeight="1" spans="1:7">
      <c r="A10" s="271" t="s">
        <v>2533</v>
      </c>
      <c r="B10" s="269" t="s">
        <v>2534</v>
      </c>
      <c r="C10" s="274"/>
      <c r="D10" s="273"/>
      <c r="E10" s="267" t="str">
        <f t="shared" si="2"/>
        <v> </v>
      </c>
      <c r="F10" s="268" t="str">
        <f t="shared" si="0"/>
        <v>否</v>
      </c>
      <c r="G10" s="245" t="str">
        <f t="shared" si="1"/>
        <v>项</v>
      </c>
    </row>
    <row r="11" s="241" customFormat="1" ht="36" customHeight="1" spans="1:7">
      <c r="A11" s="263" t="s">
        <v>2535</v>
      </c>
      <c r="B11" s="275" t="s">
        <v>2536</v>
      </c>
      <c r="C11" s="276"/>
      <c r="D11" s="270"/>
      <c r="E11" s="267" t="str">
        <f t="shared" si="2"/>
        <v> </v>
      </c>
      <c r="F11" s="268" t="str">
        <f t="shared" si="0"/>
        <v>否</v>
      </c>
      <c r="G11" s="245" t="str">
        <f t="shared" si="1"/>
        <v>款</v>
      </c>
    </row>
    <row r="12" s="241" customFormat="1" ht="36" customHeight="1" spans="1:7">
      <c r="A12" s="271" t="s">
        <v>2537</v>
      </c>
      <c r="B12" s="272" t="s">
        <v>2538</v>
      </c>
      <c r="C12" s="273"/>
      <c r="D12" s="273">
        <v>0</v>
      </c>
      <c r="E12" s="267" t="str">
        <f t="shared" si="2"/>
        <v> </v>
      </c>
      <c r="F12" s="268" t="str">
        <f t="shared" si="0"/>
        <v>否</v>
      </c>
      <c r="G12" s="245" t="str">
        <f t="shared" si="1"/>
        <v>项</v>
      </c>
    </row>
    <row r="13" s="241" customFormat="1" ht="36" customHeight="1" spans="1:7">
      <c r="A13" s="271" t="s">
        <v>2539</v>
      </c>
      <c r="B13" s="272" t="s">
        <v>2540</v>
      </c>
      <c r="C13" s="273"/>
      <c r="D13" s="273"/>
      <c r="E13" s="267" t="str">
        <f t="shared" si="2"/>
        <v> </v>
      </c>
      <c r="F13" s="268" t="str">
        <f t="shared" si="0"/>
        <v>否</v>
      </c>
      <c r="G13" s="245" t="str">
        <f t="shared" si="1"/>
        <v>项</v>
      </c>
    </row>
    <row r="14" s="241" customFormat="1" ht="36" customHeight="1" spans="1:7">
      <c r="A14" s="271" t="s">
        <v>2541</v>
      </c>
      <c r="B14" s="272" t="s">
        <v>2542</v>
      </c>
      <c r="C14" s="273"/>
      <c r="D14" s="273"/>
      <c r="E14" s="267" t="str">
        <f t="shared" si="2"/>
        <v> </v>
      </c>
      <c r="F14" s="268" t="str">
        <f t="shared" si="0"/>
        <v>否</v>
      </c>
      <c r="G14" s="245" t="str">
        <f t="shared" si="1"/>
        <v>项</v>
      </c>
    </row>
    <row r="15" s="241" customFormat="1" ht="36" customHeight="1" spans="1:7">
      <c r="A15" s="271" t="s">
        <v>2543</v>
      </c>
      <c r="B15" s="272" t="s">
        <v>2544</v>
      </c>
      <c r="C15" s="273"/>
      <c r="D15" s="273"/>
      <c r="E15" s="267" t="str">
        <f t="shared" si="2"/>
        <v> </v>
      </c>
      <c r="F15" s="268" t="str">
        <f t="shared" si="0"/>
        <v>否</v>
      </c>
      <c r="G15" s="245" t="str">
        <f t="shared" si="1"/>
        <v>项</v>
      </c>
    </row>
    <row r="16" s="241" customFormat="1" ht="36" customHeight="1" spans="1:7">
      <c r="A16" s="271" t="s">
        <v>2545</v>
      </c>
      <c r="B16" s="272" t="s">
        <v>2546</v>
      </c>
      <c r="C16" s="273"/>
      <c r="D16" s="273"/>
      <c r="E16" s="267" t="str">
        <f t="shared" si="2"/>
        <v> </v>
      </c>
      <c r="F16" s="268" t="str">
        <f t="shared" si="0"/>
        <v>否</v>
      </c>
      <c r="G16" s="245" t="str">
        <f t="shared" si="1"/>
        <v>项</v>
      </c>
    </row>
    <row r="17" s="241" customFormat="1" ht="36" customHeight="1" spans="1:7">
      <c r="A17" s="263" t="s">
        <v>2547</v>
      </c>
      <c r="B17" s="275" t="s">
        <v>2548</v>
      </c>
      <c r="C17" s="276"/>
      <c r="D17" s="273"/>
      <c r="E17" s="267" t="str">
        <f t="shared" si="2"/>
        <v> </v>
      </c>
      <c r="F17" s="268" t="str">
        <f t="shared" si="0"/>
        <v>否</v>
      </c>
      <c r="G17" s="245" t="str">
        <f t="shared" si="1"/>
        <v>款</v>
      </c>
    </row>
    <row r="18" s="241" customFormat="1" ht="36" customHeight="1" spans="1:7">
      <c r="A18" s="271" t="s">
        <v>2549</v>
      </c>
      <c r="B18" s="272" t="s">
        <v>2550</v>
      </c>
      <c r="C18" s="273"/>
      <c r="D18" s="273">
        <v>0</v>
      </c>
      <c r="E18" s="267" t="str">
        <f t="shared" si="2"/>
        <v> </v>
      </c>
      <c r="F18" s="268" t="str">
        <f t="shared" si="0"/>
        <v>否</v>
      </c>
      <c r="G18" s="245" t="str">
        <f t="shared" si="1"/>
        <v>项</v>
      </c>
    </row>
    <row r="19" s="241" customFormat="1" ht="36" customHeight="1" spans="1:7">
      <c r="A19" s="271" t="s">
        <v>2551</v>
      </c>
      <c r="B19" s="272" t="s">
        <v>2552</v>
      </c>
      <c r="C19" s="273"/>
      <c r="D19" s="273">
        <v>0</v>
      </c>
      <c r="E19" s="267" t="str">
        <f t="shared" si="2"/>
        <v> </v>
      </c>
      <c r="F19" s="268" t="str">
        <f t="shared" si="0"/>
        <v>否</v>
      </c>
      <c r="G19" s="245" t="str">
        <f t="shared" si="1"/>
        <v>项</v>
      </c>
    </row>
    <row r="20" s="241" customFormat="1" ht="36" customHeight="1" spans="1:7">
      <c r="A20" s="263" t="s">
        <v>84</v>
      </c>
      <c r="B20" s="264" t="s">
        <v>2553</v>
      </c>
      <c r="C20" s="265"/>
      <c r="D20" s="266"/>
      <c r="E20" s="267" t="str">
        <f t="shared" si="2"/>
        <v> </v>
      </c>
      <c r="F20" s="268" t="str">
        <f t="shared" si="0"/>
        <v>是</v>
      </c>
      <c r="G20" s="245" t="str">
        <f t="shared" si="1"/>
        <v>类</v>
      </c>
    </row>
    <row r="21" s="241" customFormat="1" ht="36" customHeight="1" spans="1:7">
      <c r="A21" s="263" t="s">
        <v>2554</v>
      </c>
      <c r="B21" s="275" t="s">
        <v>2555</v>
      </c>
      <c r="C21" s="276">
        <f>SUM(C22:C24)</f>
        <v>0</v>
      </c>
      <c r="D21" s="270"/>
      <c r="E21" s="267" t="str">
        <f t="shared" si="2"/>
        <v> </v>
      </c>
      <c r="F21" s="268" t="str">
        <f t="shared" si="0"/>
        <v>否</v>
      </c>
      <c r="G21" s="245" t="str">
        <f t="shared" si="1"/>
        <v>款</v>
      </c>
    </row>
    <row r="22" s="241" customFormat="1" ht="36" customHeight="1" spans="1:7">
      <c r="A22" s="271" t="s">
        <v>2556</v>
      </c>
      <c r="B22" s="272" t="s">
        <v>2557</v>
      </c>
      <c r="C22" s="273"/>
      <c r="D22" s="273"/>
      <c r="E22" s="267" t="str">
        <f t="shared" si="2"/>
        <v> </v>
      </c>
      <c r="F22" s="268" t="str">
        <f t="shared" si="0"/>
        <v>否</v>
      </c>
      <c r="G22" s="245" t="str">
        <f t="shared" si="1"/>
        <v>项</v>
      </c>
    </row>
    <row r="23" s="241" customFormat="1" ht="36" customHeight="1" spans="1:7">
      <c r="A23" s="271" t="s">
        <v>2558</v>
      </c>
      <c r="B23" s="272" t="s">
        <v>2559</v>
      </c>
      <c r="C23" s="273"/>
      <c r="D23" s="273"/>
      <c r="E23" s="267" t="str">
        <f t="shared" si="2"/>
        <v> </v>
      </c>
      <c r="F23" s="268" t="str">
        <f t="shared" si="0"/>
        <v>否</v>
      </c>
      <c r="G23" s="245" t="str">
        <f t="shared" si="1"/>
        <v>项</v>
      </c>
    </row>
    <row r="24" s="241" customFormat="1" ht="36" customHeight="1" spans="1:7">
      <c r="A24" s="271" t="s">
        <v>2560</v>
      </c>
      <c r="B24" s="272" t="s">
        <v>2561</v>
      </c>
      <c r="C24" s="273"/>
      <c r="D24" s="273"/>
      <c r="E24" s="267" t="str">
        <f t="shared" si="2"/>
        <v> </v>
      </c>
      <c r="F24" s="268" t="str">
        <f t="shared" si="0"/>
        <v>否</v>
      </c>
      <c r="G24" s="245" t="str">
        <f t="shared" si="1"/>
        <v>项</v>
      </c>
    </row>
    <row r="25" s="241" customFormat="1" ht="36" customHeight="1" spans="1:7">
      <c r="A25" s="263" t="s">
        <v>2562</v>
      </c>
      <c r="B25" s="275" t="s">
        <v>2563</v>
      </c>
      <c r="C25" s="276">
        <f>SUM(C26:C28)</f>
        <v>0</v>
      </c>
      <c r="D25" s="270"/>
      <c r="E25" s="267" t="str">
        <f t="shared" si="2"/>
        <v> </v>
      </c>
      <c r="F25" s="268" t="str">
        <f t="shared" si="0"/>
        <v>否</v>
      </c>
      <c r="G25" s="245" t="str">
        <f t="shared" si="1"/>
        <v>款</v>
      </c>
    </row>
    <row r="26" s="241" customFormat="1" ht="36" customHeight="1" spans="1:7">
      <c r="A26" s="271" t="s">
        <v>2564</v>
      </c>
      <c r="B26" s="272" t="s">
        <v>2557</v>
      </c>
      <c r="C26" s="273"/>
      <c r="D26" s="273"/>
      <c r="E26" s="267" t="str">
        <f t="shared" si="2"/>
        <v> </v>
      </c>
      <c r="F26" s="268" t="str">
        <f t="shared" si="0"/>
        <v>否</v>
      </c>
      <c r="G26" s="245" t="str">
        <f t="shared" si="1"/>
        <v>项</v>
      </c>
    </row>
    <row r="27" s="241" customFormat="1" ht="36" customHeight="1" spans="1:7">
      <c r="A27" s="271" t="s">
        <v>2565</v>
      </c>
      <c r="B27" s="272" t="s">
        <v>2559</v>
      </c>
      <c r="C27" s="273"/>
      <c r="D27" s="273"/>
      <c r="E27" s="267" t="str">
        <f t="shared" si="2"/>
        <v> </v>
      </c>
      <c r="F27" s="268" t="str">
        <f t="shared" si="0"/>
        <v>否</v>
      </c>
      <c r="G27" s="245" t="str">
        <f t="shared" si="1"/>
        <v>项</v>
      </c>
    </row>
    <row r="28" s="241" customFormat="1" ht="36" customHeight="1" spans="1:7">
      <c r="A28" s="271" t="s">
        <v>2566</v>
      </c>
      <c r="B28" s="272" t="s">
        <v>2567</v>
      </c>
      <c r="C28" s="273"/>
      <c r="D28" s="273"/>
      <c r="E28" s="267" t="str">
        <f t="shared" si="2"/>
        <v> </v>
      </c>
      <c r="F28" s="268" t="str">
        <f t="shared" si="0"/>
        <v>否</v>
      </c>
      <c r="G28" s="245" t="str">
        <f t="shared" si="1"/>
        <v>项</v>
      </c>
    </row>
    <row r="29" s="244" customFormat="1" ht="36" customHeight="1" spans="1:7">
      <c r="A29" s="263" t="s">
        <v>2568</v>
      </c>
      <c r="B29" s="275" t="s">
        <v>2569</v>
      </c>
      <c r="C29" s="276">
        <f>SUM(C30:C31)</f>
        <v>0</v>
      </c>
      <c r="D29" s="270"/>
      <c r="E29" s="267" t="str">
        <f t="shared" si="2"/>
        <v> </v>
      </c>
      <c r="F29" s="268" t="str">
        <f t="shared" si="0"/>
        <v>否</v>
      </c>
      <c r="G29" s="245" t="str">
        <f t="shared" si="1"/>
        <v>款</v>
      </c>
    </row>
    <row r="30" s="241" customFormat="1" ht="36" customHeight="1" spans="1:7">
      <c r="A30" s="271" t="s">
        <v>2570</v>
      </c>
      <c r="B30" s="272" t="s">
        <v>2559</v>
      </c>
      <c r="C30" s="273"/>
      <c r="D30" s="273">
        <v>0</v>
      </c>
      <c r="E30" s="267" t="str">
        <f t="shared" si="2"/>
        <v> </v>
      </c>
      <c r="F30" s="268" t="str">
        <f t="shared" si="0"/>
        <v>否</v>
      </c>
      <c r="G30" s="245" t="str">
        <f t="shared" si="1"/>
        <v>项</v>
      </c>
    </row>
    <row r="31" s="241" customFormat="1" ht="36" customHeight="1" spans="1:7">
      <c r="A31" s="271" t="s">
        <v>2571</v>
      </c>
      <c r="B31" s="272" t="s">
        <v>2572</v>
      </c>
      <c r="C31" s="273"/>
      <c r="D31" s="273"/>
      <c r="E31" s="267" t="str">
        <f t="shared" si="2"/>
        <v> </v>
      </c>
      <c r="F31" s="268" t="str">
        <f t="shared" si="0"/>
        <v>否</v>
      </c>
      <c r="G31" s="245" t="str">
        <f t="shared" si="1"/>
        <v>项</v>
      </c>
    </row>
    <row r="32" s="241" customFormat="1" ht="36" customHeight="1" spans="1:7">
      <c r="A32" s="263" t="s">
        <v>88</v>
      </c>
      <c r="B32" s="264" t="s">
        <v>2573</v>
      </c>
      <c r="C32" s="265"/>
      <c r="D32" s="266"/>
      <c r="E32" s="267" t="str">
        <f t="shared" si="2"/>
        <v> </v>
      </c>
      <c r="F32" s="268" t="str">
        <f t="shared" si="0"/>
        <v>是</v>
      </c>
      <c r="G32" s="245" t="str">
        <f t="shared" si="1"/>
        <v>类</v>
      </c>
    </row>
    <row r="33" s="241" customFormat="1" ht="36" customHeight="1" spans="1:7">
      <c r="A33" s="263" t="s">
        <v>2574</v>
      </c>
      <c r="B33" s="275" t="s">
        <v>2575</v>
      </c>
      <c r="C33" s="276">
        <f>SUM(C34:C37)</f>
        <v>0</v>
      </c>
      <c r="D33" s="270"/>
      <c r="E33" s="267" t="str">
        <f t="shared" si="2"/>
        <v> </v>
      </c>
      <c r="F33" s="268" t="str">
        <f t="shared" si="0"/>
        <v>否</v>
      </c>
      <c r="G33" s="245" t="str">
        <f t="shared" si="1"/>
        <v>款</v>
      </c>
    </row>
    <row r="34" s="241" customFormat="1" ht="36" customHeight="1" spans="1:7">
      <c r="A34" s="271">
        <v>2116001</v>
      </c>
      <c r="B34" s="272" t="s">
        <v>2576</v>
      </c>
      <c r="C34" s="273">
        <f>SUM(C35:C42)</f>
        <v>0</v>
      </c>
      <c r="D34" s="273">
        <v>0</v>
      </c>
      <c r="E34" s="267" t="str">
        <f t="shared" si="2"/>
        <v> </v>
      </c>
      <c r="F34" s="268" t="str">
        <f t="shared" si="0"/>
        <v>否</v>
      </c>
      <c r="G34" s="245" t="str">
        <f t="shared" si="1"/>
        <v>项</v>
      </c>
    </row>
    <row r="35" s="241" customFormat="1" ht="36" customHeight="1" spans="1:7">
      <c r="A35" s="271">
        <v>2116002</v>
      </c>
      <c r="B35" s="272" t="s">
        <v>2577</v>
      </c>
      <c r="C35" s="273"/>
      <c r="D35" s="273">
        <v>0</v>
      </c>
      <c r="E35" s="267" t="str">
        <f t="shared" si="2"/>
        <v> </v>
      </c>
      <c r="F35" s="268" t="str">
        <f t="shared" si="0"/>
        <v>否</v>
      </c>
      <c r="G35" s="245" t="str">
        <f t="shared" si="1"/>
        <v>项</v>
      </c>
    </row>
    <row r="36" s="241" customFormat="1" ht="36" customHeight="1" spans="1:7">
      <c r="A36" s="271">
        <v>2116003</v>
      </c>
      <c r="B36" s="272" t="s">
        <v>2578</v>
      </c>
      <c r="C36" s="273"/>
      <c r="D36" s="273">
        <v>0</v>
      </c>
      <c r="E36" s="267" t="str">
        <f t="shared" si="2"/>
        <v> </v>
      </c>
      <c r="F36" s="268" t="str">
        <f t="shared" si="0"/>
        <v>否</v>
      </c>
      <c r="G36" s="245" t="str">
        <f t="shared" si="1"/>
        <v>项</v>
      </c>
    </row>
    <row r="37" s="244" customFormat="1" ht="36" customHeight="1" spans="1:7">
      <c r="A37" s="271">
        <v>2116099</v>
      </c>
      <c r="B37" s="272" t="s">
        <v>2579</v>
      </c>
      <c r="C37" s="273"/>
      <c r="D37" s="273"/>
      <c r="E37" s="267" t="str">
        <f t="shared" si="2"/>
        <v> </v>
      </c>
      <c r="F37" s="268" t="str">
        <f t="shared" si="0"/>
        <v>否</v>
      </c>
      <c r="G37" s="245" t="str">
        <f t="shared" si="1"/>
        <v>项</v>
      </c>
    </row>
    <row r="38" s="241" customFormat="1" ht="36" customHeight="1" spans="1:7">
      <c r="A38" s="263">
        <v>21161</v>
      </c>
      <c r="B38" s="275" t="s">
        <v>2580</v>
      </c>
      <c r="C38" s="276">
        <f>SUM(C39:C42)</f>
        <v>0</v>
      </c>
      <c r="D38" s="273">
        <f>SUM(D39:D42)</f>
        <v>0</v>
      </c>
      <c r="E38" s="267" t="str">
        <f t="shared" si="2"/>
        <v> </v>
      </c>
      <c r="F38" s="268" t="str">
        <f t="shared" si="0"/>
        <v>否</v>
      </c>
      <c r="G38" s="245" t="str">
        <f t="shared" si="1"/>
        <v>款</v>
      </c>
    </row>
    <row r="39" s="241" customFormat="1" ht="36" customHeight="1" spans="1:7">
      <c r="A39" s="271">
        <v>2116101</v>
      </c>
      <c r="B39" s="272" t="s">
        <v>2581</v>
      </c>
      <c r="C39" s="273"/>
      <c r="D39" s="273">
        <v>0</v>
      </c>
      <c r="E39" s="267" t="str">
        <f t="shared" si="2"/>
        <v> </v>
      </c>
      <c r="F39" s="268" t="str">
        <f t="shared" si="0"/>
        <v>否</v>
      </c>
      <c r="G39" s="245" t="str">
        <f t="shared" si="1"/>
        <v>项</v>
      </c>
    </row>
    <row r="40" s="241" customFormat="1" ht="36" customHeight="1" spans="1:7">
      <c r="A40" s="271">
        <v>2116102</v>
      </c>
      <c r="B40" s="272" t="s">
        <v>2582</v>
      </c>
      <c r="C40" s="273"/>
      <c r="D40" s="273">
        <v>0</v>
      </c>
      <c r="E40" s="267" t="str">
        <f t="shared" si="2"/>
        <v> </v>
      </c>
      <c r="F40" s="268" t="str">
        <f t="shared" si="0"/>
        <v>否</v>
      </c>
      <c r="G40" s="245" t="str">
        <f t="shared" si="1"/>
        <v>项</v>
      </c>
    </row>
    <row r="41" s="241" customFormat="1" ht="36" customHeight="1" spans="1:7">
      <c r="A41" s="271">
        <v>2116103</v>
      </c>
      <c r="B41" s="272" t="s">
        <v>2583</v>
      </c>
      <c r="C41" s="273"/>
      <c r="D41" s="273">
        <v>0</v>
      </c>
      <c r="E41" s="267" t="str">
        <f t="shared" si="2"/>
        <v> </v>
      </c>
      <c r="F41" s="268" t="str">
        <f t="shared" si="0"/>
        <v>否</v>
      </c>
      <c r="G41" s="245" t="str">
        <f t="shared" si="1"/>
        <v>项</v>
      </c>
    </row>
    <row r="42" s="241" customFormat="1" ht="36" customHeight="1" spans="1:7">
      <c r="A42" s="271">
        <v>2116104</v>
      </c>
      <c r="B42" s="272" t="s">
        <v>2584</v>
      </c>
      <c r="C42" s="273"/>
      <c r="D42" s="273">
        <v>0</v>
      </c>
      <c r="E42" s="267" t="str">
        <f t="shared" si="2"/>
        <v> </v>
      </c>
      <c r="F42" s="268" t="str">
        <f t="shared" si="0"/>
        <v>否</v>
      </c>
      <c r="G42" s="245" t="str">
        <f t="shared" si="1"/>
        <v>项</v>
      </c>
    </row>
    <row r="43" s="241" customFormat="1" ht="36" customHeight="1" spans="1:7">
      <c r="A43" s="263" t="s">
        <v>90</v>
      </c>
      <c r="B43" s="264" t="s">
        <v>2585</v>
      </c>
      <c r="C43" s="265">
        <f>C44+C59+C63+C70+C74+C78+C82+C88+C91+C100</f>
        <v>8951</v>
      </c>
      <c r="D43" s="265">
        <f>D44+D59+D63+D70+D74+D78+D82+D88+D91+D100</f>
        <v>18933.8</v>
      </c>
      <c r="E43" s="267">
        <f t="shared" si="2"/>
        <v>1.115</v>
      </c>
      <c r="F43" s="268" t="str">
        <f t="shared" si="0"/>
        <v>是</v>
      </c>
      <c r="G43" s="245" t="str">
        <f t="shared" si="1"/>
        <v>类</v>
      </c>
    </row>
    <row r="44" s="241" customFormat="1" ht="36" customHeight="1" spans="1:7">
      <c r="A44" s="263" t="s">
        <v>2586</v>
      </c>
      <c r="B44" s="264" t="s">
        <v>2587</v>
      </c>
      <c r="C44" s="265">
        <f>SUM(C45:C58)</f>
        <v>8501</v>
      </c>
      <c r="D44" s="265">
        <f>SUM(D45:D58)</f>
        <v>10650</v>
      </c>
      <c r="E44" s="267">
        <f t="shared" si="2"/>
        <v>0.253</v>
      </c>
      <c r="F44" s="268" t="str">
        <f t="shared" si="0"/>
        <v>是</v>
      </c>
      <c r="G44" s="245" t="str">
        <f t="shared" si="1"/>
        <v>款</v>
      </c>
    </row>
    <row r="45" s="241" customFormat="1" ht="36" customHeight="1" spans="1:7">
      <c r="A45" s="271" t="s">
        <v>2588</v>
      </c>
      <c r="B45" s="272" t="s">
        <v>2589</v>
      </c>
      <c r="C45" s="277">
        <v>6500</v>
      </c>
      <c r="D45" s="278">
        <v>8000</v>
      </c>
      <c r="E45" s="279">
        <f t="shared" si="2"/>
        <v>0.231</v>
      </c>
      <c r="F45" s="268" t="str">
        <f t="shared" si="0"/>
        <v>是</v>
      </c>
      <c r="G45" s="245" t="str">
        <f t="shared" si="1"/>
        <v>项</v>
      </c>
    </row>
    <row r="46" s="241" customFormat="1" ht="36" customHeight="1" spans="1:7">
      <c r="A46" s="271" t="s">
        <v>2590</v>
      </c>
      <c r="B46" s="272" t="s">
        <v>2591</v>
      </c>
      <c r="C46" s="280"/>
      <c r="D46" s="278"/>
      <c r="E46" s="267" t="str">
        <f t="shared" si="2"/>
        <v> </v>
      </c>
      <c r="F46" s="268" t="str">
        <f t="shared" si="0"/>
        <v>否</v>
      </c>
      <c r="G46" s="245" t="str">
        <f t="shared" si="1"/>
        <v>项</v>
      </c>
    </row>
    <row r="47" s="241" customFormat="1" ht="36" customHeight="1" spans="1:7">
      <c r="A47" s="271" t="s">
        <v>2592</v>
      </c>
      <c r="B47" s="272" t="s">
        <v>2593</v>
      </c>
      <c r="C47" s="280"/>
      <c r="D47" s="273"/>
      <c r="E47" s="279" t="str">
        <f t="shared" si="2"/>
        <v> </v>
      </c>
      <c r="F47" s="268" t="str">
        <f t="shared" si="0"/>
        <v>否</v>
      </c>
      <c r="G47" s="245" t="str">
        <f t="shared" si="1"/>
        <v>项</v>
      </c>
    </row>
    <row r="48" s="241" customFormat="1" ht="36" customHeight="1" spans="1:7">
      <c r="A48" s="271" t="s">
        <v>2594</v>
      </c>
      <c r="B48" s="272" t="s">
        <v>2595</v>
      </c>
      <c r="C48" s="277">
        <v>990</v>
      </c>
      <c r="D48" s="278">
        <v>900</v>
      </c>
      <c r="E48" s="279">
        <f t="shared" si="2"/>
        <v>-0.091</v>
      </c>
      <c r="F48" s="268" t="str">
        <f t="shared" si="0"/>
        <v>是</v>
      </c>
      <c r="G48" s="245" t="str">
        <f t="shared" si="1"/>
        <v>项</v>
      </c>
    </row>
    <row r="49" s="241" customFormat="1" ht="36" customHeight="1" spans="1:7">
      <c r="A49" s="271" t="s">
        <v>2596</v>
      </c>
      <c r="B49" s="272" t="s">
        <v>2597</v>
      </c>
      <c r="C49" s="277">
        <v>1000</v>
      </c>
      <c r="D49" s="278">
        <v>1000</v>
      </c>
      <c r="E49" s="279">
        <f t="shared" si="2"/>
        <v>0</v>
      </c>
      <c r="F49" s="268" t="str">
        <f t="shared" si="0"/>
        <v>是</v>
      </c>
      <c r="G49" s="245" t="str">
        <f t="shared" si="1"/>
        <v>项</v>
      </c>
    </row>
    <row r="50" s="241" customFormat="1" ht="36" customHeight="1" spans="1:7">
      <c r="A50" s="271" t="s">
        <v>2598</v>
      </c>
      <c r="B50" s="272" t="s">
        <v>2599</v>
      </c>
      <c r="C50" s="277">
        <v>11</v>
      </c>
      <c r="D50" s="273">
        <v>50</v>
      </c>
      <c r="E50" s="279">
        <f t="shared" si="2"/>
        <v>3.545</v>
      </c>
      <c r="F50" s="268" t="str">
        <f t="shared" si="0"/>
        <v>是</v>
      </c>
      <c r="G50" s="245" t="str">
        <f t="shared" si="1"/>
        <v>项</v>
      </c>
    </row>
    <row r="51" s="241" customFormat="1" ht="36" customHeight="1" spans="1:7">
      <c r="A51" s="271" t="s">
        <v>2600</v>
      </c>
      <c r="B51" s="272" t="s">
        <v>2601</v>
      </c>
      <c r="C51" s="273"/>
      <c r="D51" s="273"/>
      <c r="E51" s="279" t="str">
        <f t="shared" ref="E51:E58" si="3">IF(C51&gt;0,D51/C51-1," ")</f>
        <v> </v>
      </c>
      <c r="F51" s="268" t="str">
        <f t="shared" si="0"/>
        <v>否</v>
      </c>
      <c r="G51" s="245" t="str">
        <f t="shared" si="1"/>
        <v>项</v>
      </c>
    </row>
    <row r="52" s="241" customFormat="1" ht="36" customHeight="1" spans="1:7">
      <c r="A52" s="271" t="s">
        <v>2602</v>
      </c>
      <c r="B52" s="272" t="s">
        <v>2603</v>
      </c>
      <c r="C52" s="273"/>
      <c r="D52" s="273"/>
      <c r="E52" s="279" t="str">
        <f t="shared" si="3"/>
        <v> </v>
      </c>
      <c r="F52" s="268" t="str">
        <f t="shared" si="0"/>
        <v>否</v>
      </c>
      <c r="G52" s="245" t="str">
        <f t="shared" si="1"/>
        <v>项</v>
      </c>
    </row>
    <row r="53" s="241" customFormat="1" ht="36" customHeight="1" spans="1:7">
      <c r="A53" s="271" t="s">
        <v>2604</v>
      </c>
      <c r="B53" s="272" t="s">
        <v>2605</v>
      </c>
      <c r="C53" s="273"/>
      <c r="D53" s="273"/>
      <c r="E53" s="279" t="str">
        <f t="shared" si="3"/>
        <v> </v>
      </c>
      <c r="F53" s="268" t="str">
        <f t="shared" si="0"/>
        <v>否</v>
      </c>
      <c r="G53" s="245" t="str">
        <f t="shared" si="1"/>
        <v>项</v>
      </c>
    </row>
    <row r="54" s="241" customFormat="1" ht="36" customHeight="1" spans="1:7">
      <c r="A54" s="271" t="s">
        <v>2606</v>
      </c>
      <c r="B54" s="272" t="s">
        <v>2607</v>
      </c>
      <c r="C54" s="273"/>
      <c r="D54" s="273"/>
      <c r="E54" s="279" t="str">
        <f t="shared" si="3"/>
        <v> </v>
      </c>
      <c r="F54" s="268" t="str">
        <f t="shared" si="0"/>
        <v>否</v>
      </c>
      <c r="G54" s="245" t="str">
        <f t="shared" si="1"/>
        <v>项</v>
      </c>
    </row>
    <row r="55" s="241" customFormat="1" ht="36" customHeight="1" spans="1:7">
      <c r="A55" s="271" t="s">
        <v>2608</v>
      </c>
      <c r="B55" s="272" t="s">
        <v>2609</v>
      </c>
      <c r="C55" s="273"/>
      <c r="D55" s="273"/>
      <c r="E55" s="279" t="str">
        <f t="shared" si="3"/>
        <v> </v>
      </c>
      <c r="F55" s="268" t="str">
        <f t="shared" si="0"/>
        <v>否</v>
      </c>
      <c r="G55" s="245" t="str">
        <f t="shared" si="1"/>
        <v>项</v>
      </c>
    </row>
    <row r="56" s="241" customFormat="1" ht="36" customHeight="1" spans="1:7">
      <c r="A56" s="271" t="s">
        <v>2612</v>
      </c>
      <c r="B56" s="269" t="s">
        <v>2613</v>
      </c>
      <c r="C56" s="274"/>
      <c r="D56" s="273"/>
      <c r="E56" s="279" t="str">
        <f t="shared" si="3"/>
        <v> </v>
      </c>
      <c r="F56" s="268" t="str">
        <f t="shared" si="0"/>
        <v>否</v>
      </c>
      <c r="G56" s="245" t="str">
        <f t="shared" si="1"/>
        <v>项</v>
      </c>
    </row>
    <row r="57" s="241" customFormat="1" ht="36" customHeight="1" spans="1:7">
      <c r="A57" s="263"/>
      <c r="B57" s="281" t="s">
        <v>2610</v>
      </c>
      <c r="C57" s="276"/>
      <c r="D57" s="278">
        <v>200</v>
      </c>
      <c r="E57" s="279" t="str">
        <f t="shared" si="3"/>
        <v> </v>
      </c>
      <c r="F57" s="268"/>
      <c r="G57" s="245"/>
    </row>
    <row r="58" s="241" customFormat="1" ht="36" customHeight="1" spans="1:7">
      <c r="A58" s="263"/>
      <c r="B58" s="281" t="s">
        <v>2611</v>
      </c>
      <c r="C58" s="276"/>
      <c r="D58" s="278">
        <v>500</v>
      </c>
      <c r="E58" s="279" t="str">
        <f t="shared" si="3"/>
        <v> </v>
      </c>
      <c r="F58" s="268"/>
      <c r="G58" s="245"/>
    </row>
    <row r="59" s="241" customFormat="1" ht="36" customHeight="1" spans="1:7">
      <c r="A59" s="263" t="s">
        <v>2614</v>
      </c>
      <c r="B59" s="275" t="s">
        <v>2615</v>
      </c>
      <c r="C59" s="276">
        <f>SUM(C60:C62)</f>
        <v>0</v>
      </c>
      <c r="D59" s="273"/>
      <c r="E59" s="279" t="str">
        <f t="shared" ref="E59:E99" si="4">IF(C59&gt;0,D59/C59-1," ")</f>
        <v> </v>
      </c>
      <c r="F59" s="268" t="str">
        <f t="shared" ref="F59:F68" si="5">IF(LEN(A59)=3,"是",IF(B59&lt;&gt;"",IF(SUM(C59:D59)&lt;&gt;0,"是","否"),"是"))</f>
        <v>否</v>
      </c>
      <c r="G59" s="245" t="str">
        <f t="shared" ref="G59:G99" si="6">IF(LEN(A59)=3,"类",IF(LEN(A59)=5,"款","项"))</f>
        <v>款</v>
      </c>
    </row>
    <row r="60" s="241" customFormat="1" ht="36" customHeight="1" spans="1:7">
      <c r="A60" s="271" t="s">
        <v>2616</v>
      </c>
      <c r="B60" s="272" t="s">
        <v>2589</v>
      </c>
      <c r="C60" s="273"/>
      <c r="D60" s="270"/>
      <c r="E60" s="279" t="str">
        <f t="shared" si="4"/>
        <v> </v>
      </c>
      <c r="F60" s="268" t="str">
        <f t="shared" si="5"/>
        <v>否</v>
      </c>
      <c r="G60" s="245" t="str">
        <f t="shared" si="6"/>
        <v>项</v>
      </c>
    </row>
    <row r="61" s="241" customFormat="1" ht="36" customHeight="1" spans="1:7">
      <c r="A61" s="271" t="s">
        <v>2617</v>
      </c>
      <c r="B61" s="272" t="s">
        <v>2591</v>
      </c>
      <c r="C61" s="273"/>
      <c r="D61" s="273"/>
      <c r="E61" s="279" t="str">
        <f t="shared" si="4"/>
        <v> </v>
      </c>
      <c r="F61" s="268" t="str">
        <f t="shared" si="5"/>
        <v>否</v>
      </c>
      <c r="G61" s="245" t="str">
        <f t="shared" si="6"/>
        <v>项</v>
      </c>
    </row>
    <row r="62" s="241" customFormat="1" ht="36" customHeight="1" spans="1:7">
      <c r="A62" s="271" t="s">
        <v>2618</v>
      </c>
      <c r="B62" s="272" t="s">
        <v>2619</v>
      </c>
      <c r="C62" s="273"/>
      <c r="D62" s="273"/>
      <c r="E62" s="279" t="str">
        <f t="shared" si="4"/>
        <v> </v>
      </c>
      <c r="F62" s="268" t="str">
        <f t="shared" si="5"/>
        <v>否</v>
      </c>
      <c r="G62" s="245" t="str">
        <f t="shared" si="6"/>
        <v>项</v>
      </c>
    </row>
    <row r="63" s="241" customFormat="1" ht="36" customHeight="1" spans="1:7">
      <c r="A63" s="263" t="s">
        <v>2620</v>
      </c>
      <c r="B63" s="275" t="s">
        <v>2621</v>
      </c>
      <c r="C63" s="276"/>
      <c r="D63" s="273"/>
      <c r="E63" s="279" t="str">
        <f t="shared" si="4"/>
        <v> </v>
      </c>
      <c r="F63" s="268" t="str">
        <f t="shared" si="5"/>
        <v>否</v>
      </c>
      <c r="G63" s="245" t="str">
        <f t="shared" si="6"/>
        <v>款</v>
      </c>
    </row>
    <row r="64" s="241" customFormat="1" ht="36" customHeight="1" spans="1:7">
      <c r="A64" s="263" t="s">
        <v>2622</v>
      </c>
      <c r="B64" s="275" t="s">
        <v>2623</v>
      </c>
      <c r="C64" s="276">
        <f>SUM(C65:C69)</f>
        <v>0</v>
      </c>
      <c r="D64" s="270"/>
      <c r="E64" s="279" t="str">
        <f t="shared" si="4"/>
        <v> </v>
      </c>
      <c r="F64" s="268" t="str">
        <f t="shared" si="5"/>
        <v>否</v>
      </c>
      <c r="G64" s="245" t="str">
        <f t="shared" si="6"/>
        <v>款</v>
      </c>
    </row>
    <row r="65" s="241" customFormat="1" ht="36" customHeight="1" spans="1:7">
      <c r="A65" s="271" t="s">
        <v>2624</v>
      </c>
      <c r="B65" s="272" t="s">
        <v>2625</v>
      </c>
      <c r="C65" s="273"/>
      <c r="D65" s="270"/>
      <c r="E65" s="279" t="str">
        <f t="shared" si="4"/>
        <v> </v>
      </c>
      <c r="F65" s="268" t="str">
        <f t="shared" si="5"/>
        <v>否</v>
      </c>
      <c r="G65" s="245" t="str">
        <f t="shared" si="6"/>
        <v>项</v>
      </c>
    </row>
    <row r="66" s="241" customFormat="1" ht="36" customHeight="1" spans="1:7">
      <c r="A66" s="271" t="s">
        <v>2626</v>
      </c>
      <c r="B66" s="272" t="s">
        <v>2627</v>
      </c>
      <c r="C66" s="273"/>
      <c r="D66" s="273"/>
      <c r="E66" s="279" t="str">
        <f t="shared" si="4"/>
        <v> </v>
      </c>
      <c r="F66" s="268" t="str">
        <f t="shared" si="5"/>
        <v>否</v>
      </c>
      <c r="G66" s="245" t="str">
        <f t="shared" si="6"/>
        <v>项</v>
      </c>
    </row>
    <row r="67" s="241" customFormat="1" ht="36" customHeight="1" spans="1:7">
      <c r="A67" s="271" t="s">
        <v>2628</v>
      </c>
      <c r="B67" s="272" t="s">
        <v>2629</v>
      </c>
      <c r="C67" s="273"/>
      <c r="D67" s="273"/>
      <c r="E67" s="279" t="str">
        <f t="shared" si="4"/>
        <v> </v>
      </c>
      <c r="F67" s="268" t="str">
        <f t="shared" si="5"/>
        <v>否</v>
      </c>
      <c r="G67" s="245" t="str">
        <f t="shared" si="6"/>
        <v>项</v>
      </c>
    </row>
    <row r="68" s="241" customFormat="1" ht="36" customHeight="1" spans="1:7">
      <c r="A68" s="271" t="s">
        <v>2630</v>
      </c>
      <c r="B68" s="272" t="s">
        <v>2631</v>
      </c>
      <c r="C68" s="273"/>
      <c r="D68" s="273"/>
      <c r="E68" s="279" t="str">
        <f t="shared" si="4"/>
        <v> </v>
      </c>
      <c r="F68" s="268" t="str">
        <f t="shared" si="5"/>
        <v>否</v>
      </c>
      <c r="G68" s="245" t="str">
        <f t="shared" si="6"/>
        <v>项</v>
      </c>
    </row>
    <row r="69" s="241" customFormat="1" ht="36" customHeight="1" spans="1:7">
      <c r="A69" s="271" t="s">
        <v>2632</v>
      </c>
      <c r="B69" s="272" t="s">
        <v>2633</v>
      </c>
      <c r="C69" s="273"/>
      <c r="D69" s="273"/>
      <c r="E69" s="279" t="str">
        <f t="shared" si="4"/>
        <v> </v>
      </c>
      <c r="F69" s="268" t="str">
        <f>IF(LEN(A69)=3,"是",IF(B69&lt;&gt;"",IF(SUM(C69:C69)&lt;&gt;0,"是","否"),"是"))</f>
        <v>否</v>
      </c>
      <c r="G69" s="245" t="str">
        <f t="shared" si="6"/>
        <v>项</v>
      </c>
    </row>
    <row r="70" s="241" customFormat="1" ht="36" customHeight="1" spans="1:7">
      <c r="A70" s="263" t="s">
        <v>2634</v>
      </c>
      <c r="B70" s="275" t="s">
        <v>2635</v>
      </c>
      <c r="C70" s="276">
        <f>SUM(C71:C73)</f>
        <v>450</v>
      </c>
      <c r="D70" s="276">
        <f>SUM(D71:D73)</f>
        <v>800</v>
      </c>
      <c r="E70" s="267">
        <f t="shared" si="4"/>
        <v>0.778</v>
      </c>
      <c r="F70" s="268" t="str">
        <f t="shared" ref="F70:F99" si="7">IF(LEN(A70)=3,"是",IF(B70&lt;&gt;"",IF(SUM(C70:D70)&lt;&gt;0,"是","否"),"是"))</f>
        <v>是</v>
      </c>
      <c r="G70" s="245" t="str">
        <f t="shared" si="6"/>
        <v>款</v>
      </c>
    </row>
    <row r="71" s="241" customFormat="1" ht="36" customHeight="1" spans="1:7">
      <c r="A71" s="271" t="s">
        <v>2636</v>
      </c>
      <c r="B71" s="272" t="s">
        <v>2637</v>
      </c>
      <c r="C71" s="277">
        <v>450</v>
      </c>
      <c r="D71" s="278">
        <v>800</v>
      </c>
      <c r="E71" s="279">
        <f t="shared" si="4"/>
        <v>0.778</v>
      </c>
      <c r="F71" s="268" t="str">
        <f t="shared" si="7"/>
        <v>是</v>
      </c>
      <c r="G71" s="245" t="str">
        <f t="shared" si="6"/>
        <v>项</v>
      </c>
    </row>
    <row r="72" s="241" customFormat="1" ht="36" customHeight="1" spans="1:7">
      <c r="A72" s="271" t="s">
        <v>2638</v>
      </c>
      <c r="B72" s="272" t="s">
        <v>2639</v>
      </c>
      <c r="C72" s="273"/>
      <c r="D72" s="273"/>
      <c r="E72" s="279" t="str">
        <f t="shared" si="4"/>
        <v> </v>
      </c>
      <c r="F72" s="268" t="str">
        <f t="shared" si="7"/>
        <v>否</v>
      </c>
      <c r="G72" s="245" t="str">
        <f t="shared" si="6"/>
        <v>项</v>
      </c>
    </row>
    <row r="73" s="241" customFormat="1" ht="36" customHeight="1" spans="1:7">
      <c r="A73" s="271" t="s">
        <v>2640</v>
      </c>
      <c r="B73" s="272" t="s">
        <v>2641</v>
      </c>
      <c r="C73" s="273"/>
      <c r="D73" s="273"/>
      <c r="E73" s="279" t="str">
        <f t="shared" si="4"/>
        <v> </v>
      </c>
      <c r="F73" s="268" t="str">
        <f t="shared" si="7"/>
        <v>否</v>
      </c>
      <c r="G73" s="245" t="str">
        <f t="shared" si="6"/>
        <v>项</v>
      </c>
    </row>
    <row r="74" s="241" customFormat="1" ht="36" customHeight="1" spans="1:7">
      <c r="A74" s="263" t="s">
        <v>2642</v>
      </c>
      <c r="B74" s="275" t="s">
        <v>2643</v>
      </c>
      <c r="C74" s="276">
        <f>SUM(C75:C77)</f>
        <v>0</v>
      </c>
      <c r="D74" s="270"/>
      <c r="E74" s="267" t="str">
        <f t="shared" si="4"/>
        <v> </v>
      </c>
      <c r="F74" s="268" t="str">
        <f t="shared" si="7"/>
        <v>否</v>
      </c>
      <c r="G74" s="245" t="str">
        <f t="shared" si="6"/>
        <v>款</v>
      </c>
    </row>
    <row r="75" s="241" customFormat="1" ht="36" customHeight="1" spans="1:7">
      <c r="A75" s="271" t="s">
        <v>2644</v>
      </c>
      <c r="B75" s="272" t="s">
        <v>2589</v>
      </c>
      <c r="C75" s="273"/>
      <c r="D75" s="273"/>
      <c r="E75" s="267" t="str">
        <f t="shared" si="4"/>
        <v> </v>
      </c>
      <c r="F75" s="268" t="str">
        <f t="shared" si="7"/>
        <v>否</v>
      </c>
      <c r="G75" s="245" t="str">
        <f t="shared" si="6"/>
        <v>项</v>
      </c>
    </row>
    <row r="76" s="241" customFormat="1" ht="36" customHeight="1" spans="1:7">
      <c r="A76" s="271" t="s">
        <v>2645</v>
      </c>
      <c r="B76" s="272" t="s">
        <v>2591</v>
      </c>
      <c r="C76" s="273"/>
      <c r="D76" s="273"/>
      <c r="E76" s="267" t="str">
        <f t="shared" si="4"/>
        <v> </v>
      </c>
      <c r="F76" s="268" t="str">
        <f t="shared" si="7"/>
        <v>否</v>
      </c>
      <c r="G76" s="245" t="str">
        <f t="shared" si="6"/>
        <v>项</v>
      </c>
    </row>
    <row r="77" s="241" customFormat="1" ht="36" customHeight="1" spans="1:7">
      <c r="A77" s="271" t="s">
        <v>2646</v>
      </c>
      <c r="B77" s="272" t="s">
        <v>2647</v>
      </c>
      <c r="C77" s="273"/>
      <c r="D77" s="273"/>
      <c r="E77" s="267" t="str">
        <f t="shared" si="4"/>
        <v> </v>
      </c>
      <c r="F77" s="268" t="str">
        <f t="shared" si="7"/>
        <v>否</v>
      </c>
      <c r="G77" s="245" t="str">
        <f t="shared" si="6"/>
        <v>项</v>
      </c>
    </row>
    <row r="78" s="241" customFormat="1" ht="36" customHeight="1" spans="1:7">
      <c r="A78" s="263" t="s">
        <v>2648</v>
      </c>
      <c r="B78" s="275" t="s">
        <v>2649</v>
      </c>
      <c r="C78" s="276">
        <f>SUM(C79:C81)</f>
        <v>0</v>
      </c>
      <c r="D78" s="270"/>
      <c r="E78" s="267" t="str">
        <f t="shared" si="4"/>
        <v> </v>
      </c>
      <c r="F78" s="268" t="str">
        <f t="shared" si="7"/>
        <v>否</v>
      </c>
      <c r="G78" s="245" t="str">
        <f t="shared" si="6"/>
        <v>款</v>
      </c>
    </row>
    <row r="79" s="241" customFormat="1" ht="36" customHeight="1" spans="1:7">
      <c r="A79" s="271" t="s">
        <v>2650</v>
      </c>
      <c r="B79" s="272" t="s">
        <v>2589</v>
      </c>
      <c r="C79" s="273"/>
      <c r="D79" s="273"/>
      <c r="E79" s="267" t="str">
        <f t="shared" si="4"/>
        <v> </v>
      </c>
      <c r="F79" s="268" t="str">
        <f t="shared" si="7"/>
        <v>否</v>
      </c>
      <c r="G79" s="245" t="str">
        <f t="shared" si="6"/>
        <v>项</v>
      </c>
    </row>
    <row r="80" s="241" customFormat="1" ht="36" customHeight="1" spans="1:7">
      <c r="A80" s="271" t="s">
        <v>2651</v>
      </c>
      <c r="B80" s="272" t="s">
        <v>2591</v>
      </c>
      <c r="C80" s="273"/>
      <c r="D80" s="273"/>
      <c r="E80" s="267" t="str">
        <f t="shared" si="4"/>
        <v> </v>
      </c>
      <c r="F80" s="268" t="str">
        <f t="shared" si="7"/>
        <v>否</v>
      </c>
      <c r="G80" s="245" t="str">
        <f t="shared" si="6"/>
        <v>项</v>
      </c>
    </row>
    <row r="81" s="241" customFormat="1" ht="36" customHeight="1" spans="1:7">
      <c r="A81" s="271" t="s">
        <v>2652</v>
      </c>
      <c r="B81" s="272" t="s">
        <v>2653</v>
      </c>
      <c r="C81" s="273"/>
      <c r="D81" s="273"/>
      <c r="E81" s="267" t="str">
        <f t="shared" si="4"/>
        <v> </v>
      </c>
      <c r="F81" s="268" t="str">
        <f t="shared" si="7"/>
        <v>否</v>
      </c>
      <c r="G81" s="245" t="str">
        <f t="shared" si="6"/>
        <v>项</v>
      </c>
    </row>
    <row r="82" s="241" customFormat="1" ht="36" customHeight="1" spans="1:7">
      <c r="A82" s="263" t="s">
        <v>2654</v>
      </c>
      <c r="B82" s="275" t="s">
        <v>2655</v>
      </c>
      <c r="C82" s="276">
        <f>SUM(C83:C87)</f>
        <v>0</v>
      </c>
      <c r="D82" s="270"/>
      <c r="E82" s="267" t="str">
        <f t="shared" si="4"/>
        <v> </v>
      </c>
      <c r="F82" s="268" t="str">
        <f t="shared" si="7"/>
        <v>否</v>
      </c>
      <c r="G82" s="245" t="str">
        <f t="shared" si="6"/>
        <v>款</v>
      </c>
    </row>
    <row r="83" s="241" customFormat="1" ht="36" customHeight="1" spans="1:7">
      <c r="A83" s="271" t="s">
        <v>2656</v>
      </c>
      <c r="B83" s="272" t="s">
        <v>2625</v>
      </c>
      <c r="C83" s="273"/>
      <c r="D83" s="273"/>
      <c r="E83" s="267" t="str">
        <f t="shared" si="4"/>
        <v> </v>
      </c>
      <c r="F83" s="268" t="str">
        <f t="shared" si="7"/>
        <v>否</v>
      </c>
      <c r="G83" s="245" t="str">
        <f t="shared" si="6"/>
        <v>项</v>
      </c>
    </row>
    <row r="84" s="241" customFormat="1" ht="36" customHeight="1" spans="1:7">
      <c r="A84" s="271" t="s">
        <v>2657</v>
      </c>
      <c r="B84" s="272" t="s">
        <v>2627</v>
      </c>
      <c r="C84" s="273"/>
      <c r="D84" s="273"/>
      <c r="E84" s="267" t="str">
        <f t="shared" si="4"/>
        <v> </v>
      </c>
      <c r="F84" s="268" t="str">
        <f t="shared" si="7"/>
        <v>否</v>
      </c>
      <c r="G84" s="245" t="str">
        <f t="shared" si="6"/>
        <v>项</v>
      </c>
    </row>
    <row r="85" s="241" customFormat="1" ht="36" customHeight="1" spans="1:7">
      <c r="A85" s="271" t="s">
        <v>2658</v>
      </c>
      <c r="B85" s="272" t="s">
        <v>2629</v>
      </c>
      <c r="C85" s="273"/>
      <c r="D85" s="273"/>
      <c r="E85" s="267" t="str">
        <f t="shared" si="4"/>
        <v> </v>
      </c>
      <c r="F85" s="268" t="str">
        <f t="shared" si="7"/>
        <v>否</v>
      </c>
      <c r="G85" s="245" t="str">
        <f t="shared" si="6"/>
        <v>项</v>
      </c>
    </row>
    <row r="86" s="241" customFormat="1" ht="36" customHeight="1" spans="1:7">
      <c r="A86" s="271" t="s">
        <v>2659</v>
      </c>
      <c r="B86" s="272" t="s">
        <v>2631</v>
      </c>
      <c r="C86" s="273"/>
      <c r="D86" s="273"/>
      <c r="E86" s="267" t="str">
        <f t="shared" si="4"/>
        <v> </v>
      </c>
      <c r="F86" s="268" t="str">
        <f t="shared" si="7"/>
        <v>否</v>
      </c>
      <c r="G86" s="245" t="str">
        <f t="shared" si="6"/>
        <v>项</v>
      </c>
    </row>
    <row r="87" s="241" customFormat="1" ht="36" customHeight="1" spans="1:7">
      <c r="A87" s="271" t="s">
        <v>2660</v>
      </c>
      <c r="B87" s="272" t="s">
        <v>2661</v>
      </c>
      <c r="C87" s="273"/>
      <c r="D87" s="273"/>
      <c r="E87" s="267" t="str">
        <f t="shared" si="4"/>
        <v> </v>
      </c>
      <c r="F87" s="268" t="str">
        <f t="shared" si="7"/>
        <v>否</v>
      </c>
      <c r="G87" s="245" t="str">
        <f t="shared" si="6"/>
        <v>项</v>
      </c>
    </row>
    <row r="88" s="241" customFormat="1" ht="36" customHeight="1" spans="1:7">
      <c r="A88" s="263" t="s">
        <v>3001</v>
      </c>
      <c r="B88" s="275" t="s">
        <v>2662</v>
      </c>
      <c r="C88" s="276">
        <f>SUM(C89:C90)</f>
        <v>0</v>
      </c>
      <c r="D88" s="270"/>
      <c r="E88" s="267" t="str">
        <f t="shared" si="4"/>
        <v> </v>
      </c>
      <c r="F88" s="268" t="str">
        <f t="shared" si="7"/>
        <v>否</v>
      </c>
      <c r="G88" s="245" t="str">
        <f t="shared" si="6"/>
        <v>款</v>
      </c>
    </row>
    <row r="89" s="241" customFormat="1" ht="36" customHeight="1" spans="1:7">
      <c r="A89" s="271" t="s">
        <v>3002</v>
      </c>
      <c r="B89" s="272" t="s">
        <v>2637</v>
      </c>
      <c r="C89" s="273"/>
      <c r="D89" s="273"/>
      <c r="E89" s="267" t="str">
        <f t="shared" si="4"/>
        <v> </v>
      </c>
      <c r="F89" s="268" t="str">
        <f t="shared" si="7"/>
        <v>否</v>
      </c>
      <c r="G89" s="245" t="str">
        <f t="shared" si="6"/>
        <v>项</v>
      </c>
    </row>
    <row r="90" s="241" customFormat="1" ht="36" customHeight="1" spans="1:7">
      <c r="A90" s="271" t="s">
        <v>3003</v>
      </c>
      <c r="B90" s="272" t="s">
        <v>3004</v>
      </c>
      <c r="C90" s="273"/>
      <c r="D90" s="273"/>
      <c r="E90" s="267" t="str">
        <f t="shared" si="4"/>
        <v> </v>
      </c>
      <c r="F90" s="268" t="str">
        <f t="shared" si="7"/>
        <v>否</v>
      </c>
      <c r="G90" s="245" t="str">
        <f t="shared" si="6"/>
        <v>项</v>
      </c>
    </row>
    <row r="91" s="241" customFormat="1" ht="36" customHeight="1" spans="1:7">
      <c r="A91" s="263" t="s">
        <v>2663</v>
      </c>
      <c r="B91" s="275" t="s">
        <v>2664</v>
      </c>
      <c r="C91" s="276">
        <f>SUM(C92:C99)</f>
        <v>0</v>
      </c>
      <c r="D91" s="270"/>
      <c r="E91" s="267" t="str">
        <f t="shared" si="4"/>
        <v> </v>
      </c>
      <c r="F91" s="268" t="str">
        <f t="shared" si="7"/>
        <v>否</v>
      </c>
      <c r="G91" s="245" t="str">
        <f t="shared" si="6"/>
        <v>款</v>
      </c>
    </row>
    <row r="92" s="241" customFormat="1" ht="36" customHeight="1" spans="1:7">
      <c r="A92" s="271" t="s">
        <v>2665</v>
      </c>
      <c r="B92" s="272" t="s">
        <v>2589</v>
      </c>
      <c r="C92" s="273"/>
      <c r="D92" s="273"/>
      <c r="E92" s="267" t="str">
        <f t="shared" si="4"/>
        <v> </v>
      </c>
      <c r="F92" s="268" t="str">
        <f t="shared" si="7"/>
        <v>否</v>
      </c>
      <c r="G92" s="245" t="str">
        <f t="shared" si="6"/>
        <v>项</v>
      </c>
    </row>
    <row r="93" s="241" customFormat="1" ht="36" customHeight="1" spans="1:7">
      <c r="A93" s="271" t="s">
        <v>2666</v>
      </c>
      <c r="B93" s="272" t="s">
        <v>2591</v>
      </c>
      <c r="C93" s="273"/>
      <c r="D93" s="273"/>
      <c r="E93" s="267" t="str">
        <f t="shared" si="4"/>
        <v> </v>
      </c>
      <c r="F93" s="268" t="str">
        <f t="shared" si="7"/>
        <v>否</v>
      </c>
      <c r="G93" s="245" t="str">
        <f t="shared" si="6"/>
        <v>项</v>
      </c>
    </row>
    <row r="94" s="241" customFormat="1" ht="36" customHeight="1" spans="1:7">
      <c r="A94" s="271" t="s">
        <v>2667</v>
      </c>
      <c r="B94" s="272" t="s">
        <v>2593</v>
      </c>
      <c r="C94" s="273"/>
      <c r="D94" s="273"/>
      <c r="E94" s="267" t="str">
        <f t="shared" si="4"/>
        <v> </v>
      </c>
      <c r="F94" s="268" t="str">
        <f t="shared" si="7"/>
        <v>否</v>
      </c>
      <c r="G94" s="245" t="str">
        <f t="shared" si="6"/>
        <v>项</v>
      </c>
    </row>
    <row r="95" s="241" customFormat="1" ht="36" customHeight="1" spans="1:7">
      <c r="A95" s="271" t="s">
        <v>2668</v>
      </c>
      <c r="B95" s="272" t="s">
        <v>2595</v>
      </c>
      <c r="C95" s="273"/>
      <c r="D95" s="273"/>
      <c r="E95" s="267" t="str">
        <f t="shared" si="4"/>
        <v> </v>
      </c>
      <c r="F95" s="268" t="str">
        <f t="shared" si="7"/>
        <v>否</v>
      </c>
      <c r="G95" s="245" t="str">
        <f t="shared" si="6"/>
        <v>项</v>
      </c>
    </row>
    <row r="96" s="241" customFormat="1" ht="36" customHeight="1" spans="1:7">
      <c r="A96" s="271" t="s">
        <v>2669</v>
      </c>
      <c r="B96" s="272" t="s">
        <v>2601</v>
      </c>
      <c r="C96" s="273"/>
      <c r="D96" s="273"/>
      <c r="E96" s="267" t="str">
        <f t="shared" si="4"/>
        <v> </v>
      </c>
      <c r="F96" s="268" t="str">
        <f t="shared" si="7"/>
        <v>否</v>
      </c>
      <c r="G96" s="245" t="str">
        <f t="shared" si="6"/>
        <v>项</v>
      </c>
    </row>
    <row r="97" s="241" customFormat="1" ht="36" customHeight="1" spans="1:7">
      <c r="A97" s="271" t="s">
        <v>2670</v>
      </c>
      <c r="B97" s="272" t="s">
        <v>2605</v>
      </c>
      <c r="C97" s="273"/>
      <c r="D97" s="273"/>
      <c r="E97" s="267" t="str">
        <f t="shared" si="4"/>
        <v> </v>
      </c>
      <c r="F97" s="268" t="str">
        <f t="shared" si="7"/>
        <v>否</v>
      </c>
      <c r="G97" s="245" t="str">
        <f t="shared" si="6"/>
        <v>项</v>
      </c>
    </row>
    <row r="98" s="241" customFormat="1" ht="36" customHeight="1" spans="1:7">
      <c r="A98" s="271" t="s">
        <v>2671</v>
      </c>
      <c r="B98" s="272" t="s">
        <v>2607</v>
      </c>
      <c r="C98" s="273"/>
      <c r="D98" s="273"/>
      <c r="E98" s="267" t="str">
        <f t="shared" si="4"/>
        <v> </v>
      </c>
      <c r="F98" s="268" t="str">
        <f t="shared" si="7"/>
        <v>否</v>
      </c>
      <c r="G98" s="245" t="str">
        <f t="shared" si="6"/>
        <v>项</v>
      </c>
    </row>
    <row r="99" s="241" customFormat="1" ht="36" customHeight="1" spans="1:7">
      <c r="A99" s="271" t="s">
        <v>2672</v>
      </c>
      <c r="B99" s="272" t="s">
        <v>2673</v>
      </c>
      <c r="C99" s="273"/>
      <c r="D99" s="273"/>
      <c r="E99" s="267" t="str">
        <f t="shared" si="4"/>
        <v> </v>
      </c>
      <c r="F99" s="268" t="str">
        <f t="shared" si="7"/>
        <v>否</v>
      </c>
      <c r="G99" s="245" t="str">
        <f t="shared" si="6"/>
        <v>项</v>
      </c>
    </row>
    <row r="100" s="241" customFormat="1" ht="36" customHeight="1" spans="1:7">
      <c r="A100" s="271"/>
      <c r="B100" s="282" t="s">
        <v>3005</v>
      </c>
      <c r="C100" s="276"/>
      <c r="D100" s="276">
        <f>D101</f>
        <v>7483.8</v>
      </c>
      <c r="E100" s="267"/>
      <c r="F100" s="268"/>
      <c r="G100" s="245"/>
    </row>
    <row r="101" s="241" customFormat="1" ht="36" customHeight="1" spans="1:7">
      <c r="A101" s="271"/>
      <c r="B101" s="283" t="s">
        <v>3006</v>
      </c>
      <c r="C101" s="273"/>
      <c r="D101" s="278">
        <v>7483.8</v>
      </c>
      <c r="E101" s="267"/>
      <c r="F101" s="268"/>
      <c r="G101" s="245"/>
    </row>
    <row r="102" s="241" customFormat="1" ht="36" customHeight="1" spans="1:7">
      <c r="A102" s="263" t="s">
        <v>92</v>
      </c>
      <c r="B102" s="264" t="s">
        <v>2676</v>
      </c>
      <c r="C102" s="265"/>
      <c r="D102" s="266">
        <f>D103+D108+D113+D118+D122</f>
        <v>2281.46</v>
      </c>
      <c r="E102" s="267" t="str">
        <f t="shared" ref="E102:E118" si="8">IF(C102&gt;0,D102/C102-1," ")</f>
        <v> </v>
      </c>
      <c r="F102" s="268" t="str">
        <f t="shared" ref="F102:F135" si="9">IF(LEN(A102)=3,"是",IF(B102&lt;&gt;"",IF(SUM(C102:D102)&lt;&gt;0,"是","否"),"是"))</f>
        <v>是</v>
      </c>
      <c r="G102" s="245" t="str">
        <f t="shared" ref="G102:G135" si="10">IF(LEN(A102)=3,"类",IF(LEN(A102)=5,"款","项"))</f>
        <v>类</v>
      </c>
    </row>
    <row r="103" s="241" customFormat="1" ht="36" customHeight="1" spans="1:7">
      <c r="A103" s="263" t="s">
        <v>2677</v>
      </c>
      <c r="B103" s="264" t="s">
        <v>2678</v>
      </c>
      <c r="C103" s="265"/>
      <c r="D103" s="270">
        <f>SUM(D104:D107)</f>
        <v>988.5</v>
      </c>
      <c r="E103" s="267" t="str">
        <f t="shared" si="8"/>
        <v> </v>
      </c>
      <c r="F103" s="268" t="str">
        <f t="shared" si="9"/>
        <v>是</v>
      </c>
      <c r="G103" s="245" t="str">
        <f t="shared" si="10"/>
        <v>款</v>
      </c>
    </row>
    <row r="104" s="241" customFormat="1" ht="36" customHeight="1" spans="1:7">
      <c r="A104" s="271" t="s">
        <v>2679</v>
      </c>
      <c r="B104" s="272" t="s">
        <v>2559</v>
      </c>
      <c r="C104" s="273"/>
      <c r="D104" s="278">
        <v>953.5</v>
      </c>
      <c r="E104" s="267" t="str">
        <f t="shared" si="8"/>
        <v> </v>
      </c>
      <c r="F104" s="268" t="str">
        <f t="shared" si="9"/>
        <v>是</v>
      </c>
      <c r="G104" s="245" t="str">
        <f t="shared" si="10"/>
        <v>项</v>
      </c>
    </row>
    <row r="105" s="241" customFormat="1" ht="36" customHeight="1" spans="1:7">
      <c r="A105" s="271" t="s">
        <v>2680</v>
      </c>
      <c r="B105" s="272" t="s">
        <v>2681</v>
      </c>
      <c r="C105" s="273"/>
      <c r="D105" s="278"/>
      <c r="E105" s="267" t="str">
        <f t="shared" si="8"/>
        <v> </v>
      </c>
      <c r="F105" s="268" t="str">
        <f t="shared" si="9"/>
        <v>否</v>
      </c>
      <c r="G105" s="245" t="str">
        <f t="shared" si="10"/>
        <v>项</v>
      </c>
    </row>
    <row r="106" s="241" customFormat="1" ht="36" customHeight="1" spans="1:7">
      <c r="A106" s="271" t="s">
        <v>2682</v>
      </c>
      <c r="B106" s="272" t="s">
        <v>2683</v>
      </c>
      <c r="C106" s="273"/>
      <c r="D106" s="278"/>
      <c r="E106" s="267" t="str">
        <f t="shared" si="8"/>
        <v> </v>
      </c>
      <c r="F106" s="268" t="str">
        <f t="shared" si="9"/>
        <v>否</v>
      </c>
      <c r="G106" s="245" t="str">
        <f t="shared" si="10"/>
        <v>项</v>
      </c>
    </row>
    <row r="107" s="241" customFormat="1" ht="36" customHeight="1" spans="1:7">
      <c r="A107" s="271" t="s">
        <v>2684</v>
      </c>
      <c r="B107" s="269" t="s">
        <v>2685</v>
      </c>
      <c r="C107" s="274"/>
      <c r="D107" s="278">
        <v>35</v>
      </c>
      <c r="E107" s="267" t="str">
        <f t="shared" si="8"/>
        <v> </v>
      </c>
      <c r="F107" s="268" t="str">
        <f t="shared" si="9"/>
        <v>是</v>
      </c>
      <c r="G107" s="245" t="str">
        <f t="shared" si="10"/>
        <v>项</v>
      </c>
    </row>
    <row r="108" s="241" customFormat="1" ht="36" customHeight="1" spans="1:7">
      <c r="A108" s="263" t="s">
        <v>2686</v>
      </c>
      <c r="B108" s="275" t="s">
        <v>2687</v>
      </c>
      <c r="C108" s="276">
        <f>SUM(C109:C112)</f>
        <v>0</v>
      </c>
      <c r="D108" s="273"/>
      <c r="E108" s="267" t="str">
        <f t="shared" si="8"/>
        <v> </v>
      </c>
      <c r="F108" s="268" t="str">
        <f t="shared" si="9"/>
        <v>否</v>
      </c>
      <c r="G108" s="245" t="str">
        <f t="shared" si="10"/>
        <v>款</v>
      </c>
    </row>
    <row r="109" s="241" customFormat="1" ht="36" customHeight="1" spans="1:7">
      <c r="A109" s="271" t="s">
        <v>2688</v>
      </c>
      <c r="B109" s="272" t="s">
        <v>2559</v>
      </c>
      <c r="C109" s="273"/>
      <c r="D109" s="273"/>
      <c r="E109" s="267" t="str">
        <f t="shared" si="8"/>
        <v> </v>
      </c>
      <c r="F109" s="268" t="str">
        <f t="shared" si="9"/>
        <v>否</v>
      </c>
      <c r="G109" s="245" t="str">
        <f t="shared" si="10"/>
        <v>项</v>
      </c>
    </row>
    <row r="110" s="241" customFormat="1" ht="36" customHeight="1" spans="1:7">
      <c r="A110" s="271" t="s">
        <v>2689</v>
      </c>
      <c r="B110" s="272" t="s">
        <v>2681</v>
      </c>
      <c r="C110" s="273"/>
      <c r="D110" s="273"/>
      <c r="E110" s="267" t="str">
        <f t="shared" si="8"/>
        <v> </v>
      </c>
      <c r="F110" s="268" t="str">
        <f t="shared" si="9"/>
        <v>否</v>
      </c>
      <c r="G110" s="245" t="str">
        <f t="shared" si="10"/>
        <v>项</v>
      </c>
    </row>
    <row r="111" s="241" customFormat="1" ht="36" customHeight="1" spans="1:7">
      <c r="A111" s="271" t="s">
        <v>2690</v>
      </c>
      <c r="B111" s="272" t="s">
        <v>2691</v>
      </c>
      <c r="C111" s="273"/>
      <c r="D111" s="273"/>
      <c r="E111" s="267" t="str">
        <f t="shared" si="8"/>
        <v> </v>
      </c>
      <c r="F111" s="268" t="str">
        <f t="shared" si="9"/>
        <v>否</v>
      </c>
      <c r="G111" s="245" t="str">
        <f t="shared" si="10"/>
        <v>项</v>
      </c>
    </row>
    <row r="112" s="241" customFormat="1" ht="36" customHeight="1" spans="1:7">
      <c r="A112" s="271" t="s">
        <v>2692</v>
      </c>
      <c r="B112" s="272" t="s">
        <v>2693</v>
      </c>
      <c r="C112" s="273"/>
      <c r="D112" s="273"/>
      <c r="E112" s="267" t="str">
        <f t="shared" si="8"/>
        <v> </v>
      </c>
      <c r="F112" s="268" t="str">
        <f t="shared" si="9"/>
        <v>否</v>
      </c>
      <c r="G112" s="245" t="str">
        <f t="shared" si="10"/>
        <v>项</v>
      </c>
    </row>
    <row r="113" s="241" customFormat="1" ht="36" customHeight="1" spans="1:7">
      <c r="A113" s="263" t="s">
        <v>2694</v>
      </c>
      <c r="B113" s="264" t="s">
        <v>2695</v>
      </c>
      <c r="C113" s="265"/>
      <c r="D113" s="270"/>
      <c r="E113" s="267" t="str">
        <f t="shared" si="8"/>
        <v> </v>
      </c>
      <c r="F113" s="268" t="str">
        <f t="shared" si="9"/>
        <v>否</v>
      </c>
      <c r="G113" s="245" t="str">
        <f t="shared" si="10"/>
        <v>款</v>
      </c>
    </row>
    <row r="114" s="241" customFormat="1" ht="36" customHeight="1" spans="1:7">
      <c r="A114" s="271" t="s">
        <v>2696</v>
      </c>
      <c r="B114" s="272" t="s">
        <v>2697</v>
      </c>
      <c r="C114" s="273"/>
      <c r="D114" s="273"/>
      <c r="E114" s="267" t="str">
        <f t="shared" si="8"/>
        <v> </v>
      </c>
      <c r="F114" s="268" t="str">
        <f t="shared" si="9"/>
        <v>否</v>
      </c>
      <c r="G114" s="245" t="str">
        <f t="shared" si="10"/>
        <v>项</v>
      </c>
    </row>
    <row r="115" s="241" customFormat="1" ht="36" customHeight="1" spans="1:7">
      <c r="A115" s="271" t="s">
        <v>2698</v>
      </c>
      <c r="B115" s="272" t="s">
        <v>2699</v>
      </c>
      <c r="C115" s="273"/>
      <c r="D115" s="273"/>
      <c r="E115" s="267" t="str">
        <f t="shared" si="8"/>
        <v> </v>
      </c>
      <c r="F115" s="268" t="str">
        <f t="shared" si="9"/>
        <v>否</v>
      </c>
      <c r="G115" s="245" t="str">
        <f t="shared" si="10"/>
        <v>项</v>
      </c>
    </row>
    <row r="116" s="241" customFormat="1" ht="36" customHeight="1" spans="1:7">
      <c r="A116" s="271" t="s">
        <v>2700</v>
      </c>
      <c r="B116" s="272" t="s">
        <v>2701</v>
      </c>
      <c r="C116" s="273"/>
      <c r="D116" s="273"/>
      <c r="E116" s="267" t="str">
        <f t="shared" si="8"/>
        <v> </v>
      </c>
      <c r="F116" s="268" t="str">
        <f t="shared" si="9"/>
        <v>否</v>
      </c>
      <c r="G116" s="245" t="str">
        <f t="shared" si="10"/>
        <v>项</v>
      </c>
    </row>
    <row r="117" s="241" customFormat="1" ht="36" customHeight="1" spans="1:7">
      <c r="A117" s="271" t="s">
        <v>2702</v>
      </c>
      <c r="B117" s="269" t="s">
        <v>2703</v>
      </c>
      <c r="C117" s="274"/>
      <c r="D117" s="273"/>
      <c r="E117" s="267" t="str">
        <f t="shared" si="8"/>
        <v> </v>
      </c>
      <c r="F117" s="268" t="str">
        <f t="shared" si="9"/>
        <v>否</v>
      </c>
      <c r="G117" s="245" t="str">
        <f t="shared" si="10"/>
        <v>项</v>
      </c>
    </row>
    <row r="118" s="241" customFormat="1" ht="36" customHeight="1" spans="1:7">
      <c r="A118" s="284">
        <v>21370</v>
      </c>
      <c r="B118" s="275" t="s">
        <v>2704</v>
      </c>
      <c r="C118" s="270">
        <f>C119+C120</f>
        <v>0</v>
      </c>
      <c r="D118" s="270">
        <f>D119+D120</f>
        <v>1292.96</v>
      </c>
      <c r="E118" s="267" t="str">
        <f t="shared" si="8"/>
        <v> </v>
      </c>
      <c r="F118" s="268" t="str">
        <f t="shared" si="9"/>
        <v>是</v>
      </c>
      <c r="G118" s="245" t="str">
        <f t="shared" si="10"/>
        <v>款</v>
      </c>
    </row>
    <row r="119" s="241" customFormat="1" ht="36" customHeight="1" spans="1:7">
      <c r="A119" s="284"/>
      <c r="B119" s="272" t="s">
        <v>2557</v>
      </c>
      <c r="C119" s="276"/>
      <c r="D119" s="278">
        <v>770.34</v>
      </c>
      <c r="E119" s="267"/>
      <c r="F119" s="268"/>
      <c r="G119" s="245"/>
    </row>
    <row r="120" s="241" customFormat="1" ht="36" customHeight="1" spans="1:7">
      <c r="A120" s="285">
        <v>2137001</v>
      </c>
      <c r="B120" s="272" t="s">
        <v>2559</v>
      </c>
      <c r="C120" s="273"/>
      <c r="D120" s="278">
        <v>522.62</v>
      </c>
      <c r="E120" s="267" t="str">
        <f>IF(C120&gt;0,D119/C120-1," ")</f>
        <v> </v>
      </c>
      <c r="F120" s="268" t="str">
        <f t="shared" ref="F120:F136" si="11">IF(LEN(A120)=3,"是",IF(B120&lt;&gt;"",IF(SUM(C120:D120)&lt;&gt;0,"是","否"),"是"))</f>
        <v>是</v>
      </c>
      <c r="G120" s="245" t="str">
        <f t="shared" ref="G120:G136" si="12">IF(LEN(A120)=3,"类",IF(LEN(A120)=5,"款","项"))</f>
        <v>项</v>
      </c>
    </row>
    <row r="121" s="241" customFormat="1" ht="36" customHeight="1" spans="1:7">
      <c r="A121" s="285">
        <v>2137099</v>
      </c>
      <c r="B121" s="272" t="s">
        <v>2705</v>
      </c>
      <c r="C121" s="273"/>
      <c r="E121" s="267" t="str">
        <f>IF(C121&gt;0,D120/C121-1," ")</f>
        <v> </v>
      </c>
      <c r="F121" s="268" t="str">
        <f t="shared" si="11"/>
        <v>否</v>
      </c>
      <c r="G121" s="245" t="str">
        <f t="shared" si="12"/>
        <v>项</v>
      </c>
    </row>
    <row r="122" s="241" customFormat="1" ht="36" customHeight="1" spans="1:7">
      <c r="A122" s="284">
        <v>21371</v>
      </c>
      <c r="B122" s="275" t="s">
        <v>2706</v>
      </c>
      <c r="C122" s="276">
        <f>SUM(C123:C126)</f>
        <v>0</v>
      </c>
      <c r="D122" s="273">
        <f>SUM(D123:D126)</f>
        <v>0</v>
      </c>
      <c r="E122" s="267" t="str">
        <f t="shared" ref="E120:E137" si="13">IF(C122&gt;0,D122/C122-1," ")</f>
        <v> </v>
      </c>
      <c r="F122" s="268" t="str">
        <f t="shared" si="11"/>
        <v>否</v>
      </c>
      <c r="G122" s="245" t="str">
        <f t="shared" si="12"/>
        <v>款</v>
      </c>
    </row>
    <row r="123" s="241" customFormat="1" ht="36" customHeight="1" spans="1:7">
      <c r="A123" s="285">
        <v>2137101</v>
      </c>
      <c r="B123" s="272" t="s">
        <v>2697</v>
      </c>
      <c r="C123" s="273"/>
      <c r="D123" s="273">
        <v>0</v>
      </c>
      <c r="E123" s="267" t="str">
        <f t="shared" si="13"/>
        <v> </v>
      </c>
      <c r="F123" s="268" t="str">
        <f t="shared" si="11"/>
        <v>否</v>
      </c>
      <c r="G123" s="245" t="str">
        <f t="shared" si="12"/>
        <v>项</v>
      </c>
    </row>
    <row r="124" s="241" customFormat="1" ht="36" customHeight="1" spans="1:7">
      <c r="A124" s="285">
        <v>2137102</v>
      </c>
      <c r="B124" s="272" t="s">
        <v>3007</v>
      </c>
      <c r="C124" s="273"/>
      <c r="D124" s="273">
        <v>0</v>
      </c>
      <c r="E124" s="267" t="str">
        <f t="shared" si="13"/>
        <v> </v>
      </c>
      <c r="F124" s="268" t="str">
        <f t="shared" si="11"/>
        <v>否</v>
      </c>
      <c r="G124" s="245" t="str">
        <f t="shared" si="12"/>
        <v>项</v>
      </c>
    </row>
    <row r="125" s="241" customFormat="1" ht="36" customHeight="1" spans="1:7">
      <c r="A125" s="285">
        <v>2137103</v>
      </c>
      <c r="B125" s="272" t="s">
        <v>2701</v>
      </c>
      <c r="C125" s="273"/>
      <c r="D125" s="273">
        <v>0</v>
      </c>
      <c r="E125" s="267" t="str">
        <f t="shared" si="13"/>
        <v> </v>
      </c>
      <c r="F125" s="268" t="str">
        <f t="shared" si="11"/>
        <v>否</v>
      </c>
      <c r="G125" s="245" t="str">
        <f t="shared" si="12"/>
        <v>项</v>
      </c>
    </row>
    <row r="126" s="241" customFormat="1" ht="36" customHeight="1" spans="1:7">
      <c r="A126" s="285">
        <v>2137199</v>
      </c>
      <c r="B126" s="272" t="s">
        <v>3008</v>
      </c>
      <c r="C126" s="273"/>
      <c r="D126" s="273">
        <v>0</v>
      </c>
      <c r="E126" s="267" t="str">
        <f t="shared" si="13"/>
        <v> </v>
      </c>
      <c r="F126" s="268" t="str">
        <f t="shared" si="11"/>
        <v>否</v>
      </c>
      <c r="G126" s="245" t="str">
        <f t="shared" si="12"/>
        <v>项</v>
      </c>
    </row>
    <row r="127" s="241" customFormat="1" ht="36" customHeight="1" spans="1:7">
      <c r="A127" s="263" t="s">
        <v>94</v>
      </c>
      <c r="B127" s="264" t="s">
        <v>2712</v>
      </c>
      <c r="C127" s="265"/>
      <c r="D127" s="266"/>
      <c r="E127" s="267" t="str">
        <f t="shared" si="13"/>
        <v> </v>
      </c>
      <c r="F127" s="268" t="str">
        <f t="shared" si="11"/>
        <v>是</v>
      </c>
      <c r="G127" s="245" t="str">
        <f t="shared" si="12"/>
        <v>类</v>
      </c>
    </row>
    <row r="128" s="241" customFormat="1" ht="36" customHeight="1" spans="1:7">
      <c r="A128" s="263" t="s">
        <v>2713</v>
      </c>
      <c r="B128" s="275" t="s">
        <v>2714</v>
      </c>
      <c r="C128" s="276">
        <f>SUM(C129:C132)</f>
        <v>0</v>
      </c>
      <c r="D128" s="273">
        <f>SUM(D129:D132)</f>
        <v>0</v>
      </c>
      <c r="E128" s="267" t="str">
        <f t="shared" si="13"/>
        <v> </v>
      </c>
      <c r="F128" s="268" t="str">
        <f t="shared" si="11"/>
        <v>否</v>
      </c>
      <c r="G128" s="245" t="str">
        <f t="shared" si="12"/>
        <v>款</v>
      </c>
    </row>
    <row r="129" s="241" customFormat="1" ht="36" customHeight="1" spans="1:7">
      <c r="A129" s="271" t="s">
        <v>2715</v>
      </c>
      <c r="B129" s="272" t="s">
        <v>2716</v>
      </c>
      <c r="C129" s="273"/>
      <c r="D129" s="273">
        <v>0</v>
      </c>
      <c r="E129" s="267" t="str">
        <f t="shared" si="13"/>
        <v> </v>
      </c>
      <c r="F129" s="268" t="str">
        <f t="shared" si="11"/>
        <v>否</v>
      </c>
      <c r="G129" s="245" t="str">
        <f t="shared" si="12"/>
        <v>项</v>
      </c>
    </row>
    <row r="130" s="241" customFormat="1" ht="36" customHeight="1" spans="1:7">
      <c r="A130" s="271" t="s">
        <v>2717</v>
      </c>
      <c r="B130" s="272" t="s">
        <v>2718</v>
      </c>
      <c r="C130" s="273"/>
      <c r="D130" s="273">
        <v>0</v>
      </c>
      <c r="E130" s="267" t="str">
        <f t="shared" si="13"/>
        <v> </v>
      </c>
      <c r="F130" s="268" t="str">
        <f t="shared" si="11"/>
        <v>否</v>
      </c>
      <c r="G130" s="245" t="str">
        <f t="shared" si="12"/>
        <v>项</v>
      </c>
    </row>
    <row r="131" s="241" customFormat="1" ht="36" customHeight="1" spans="1:7">
      <c r="A131" s="271" t="s">
        <v>2719</v>
      </c>
      <c r="B131" s="272" t="s">
        <v>2720</v>
      </c>
      <c r="C131" s="273"/>
      <c r="D131" s="273">
        <v>0</v>
      </c>
      <c r="E131" s="267" t="str">
        <f t="shared" si="13"/>
        <v> </v>
      </c>
      <c r="F131" s="268" t="str">
        <f t="shared" si="11"/>
        <v>否</v>
      </c>
      <c r="G131" s="245" t="str">
        <f t="shared" si="12"/>
        <v>项</v>
      </c>
    </row>
    <row r="132" s="241" customFormat="1" ht="36" customHeight="1" spans="1:7">
      <c r="A132" s="271" t="s">
        <v>2721</v>
      </c>
      <c r="B132" s="272" t="s">
        <v>2722</v>
      </c>
      <c r="C132" s="273"/>
      <c r="D132" s="273">
        <v>0</v>
      </c>
      <c r="E132" s="267" t="str">
        <f t="shared" si="13"/>
        <v> </v>
      </c>
      <c r="F132" s="268" t="str">
        <f t="shared" si="11"/>
        <v>否</v>
      </c>
      <c r="G132" s="245" t="str">
        <f t="shared" si="12"/>
        <v>项</v>
      </c>
    </row>
    <row r="133" s="241" customFormat="1" ht="36" customHeight="1" spans="1:7">
      <c r="A133" s="263" t="s">
        <v>2723</v>
      </c>
      <c r="B133" s="264" t="s">
        <v>2724</v>
      </c>
      <c r="C133" s="265"/>
      <c r="D133" s="273">
        <f>SUM(D134:D137)</f>
        <v>0</v>
      </c>
      <c r="E133" s="267" t="str">
        <f t="shared" si="13"/>
        <v> </v>
      </c>
      <c r="F133" s="268" t="str">
        <f t="shared" si="11"/>
        <v>否</v>
      </c>
      <c r="G133" s="245" t="str">
        <f t="shared" si="12"/>
        <v>款</v>
      </c>
    </row>
    <row r="134" s="241" customFormat="1" ht="36" customHeight="1" spans="1:7">
      <c r="A134" s="271" t="s">
        <v>2725</v>
      </c>
      <c r="B134" s="272" t="s">
        <v>2720</v>
      </c>
      <c r="C134" s="273"/>
      <c r="D134" s="273">
        <v>0</v>
      </c>
      <c r="E134" s="267" t="str">
        <f t="shared" si="13"/>
        <v> </v>
      </c>
      <c r="F134" s="268" t="str">
        <f t="shared" si="11"/>
        <v>否</v>
      </c>
      <c r="G134" s="245" t="str">
        <f t="shared" si="12"/>
        <v>项</v>
      </c>
    </row>
    <row r="135" s="241" customFormat="1" ht="36" customHeight="1" spans="1:7">
      <c r="A135" s="271" t="s">
        <v>2726</v>
      </c>
      <c r="B135" s="272" t="s">
        <v>2727</v>
      </c>
      <c r="C135" s="273"/>
      <c r="D135" s="273">
        <v>0</v>
      </c>
      <c r="E135" s="267" t="str">
        <f t="shared" si="13"/>
        <v> </v>
      </c>
      <c r="F135" s="268" t="str">
        <f t="shared" si="11"/>
        <v>否</v>
      </c>
      <c r="G135" s="245" t="str">
        <f t="shared" si="12"/>
        <v>项</v>
      </c>
    </row>
    <row r="136" s="241" customFormat="1" ht="36" customHeight="1" spans="1:7">
      <c r="A136" s="271" t="s">
        <v>2728</v>
      </c>
      <c r="B136" s="272" t="s">
        <v>2729</v>
      </c>
      <c r="C136" s="273"/>
      <c r="D136" s="273">
        <v>0</v>
      </c>
      <c r="E136" s="267" t="str">
        <f t="shared" si="13"/>
        <v> </v>
      </c>
      <c r="F136" s="268" t="str">
        <f t="shared" si="11"/>
        <v>否</v>
      </c>
      <c r="G136" s="245" t="str">
        <f t="shared" si="12"/>
        <v>项</v>
      </c>
    </row>
    <row r="137" s="241" customFormat="1" ht="36" customHeight="1" spans="1:7">
      <c r="A137" s="271" t="s">
        <v>2730</v>
      </c>
      <c r="B137" s="269" t="s">
        <v>2731</v>
      </c>
      <c r="C137" s="274"/>
      <c r="D137" s="273">
        <v>0</v>
      </c>
      <c r="E137" s="267" t="str">
        <f t="shared" si="13"/>
        <v> </v>
      </c>
      <c r="F137" s="268" t="str">
        <f t="shared" ref="F137:F200" si="14">IF(LEN(A137)=3,"是",IF(B137&lt;&gt;"",IF(SUM(C137:D137)&lt;&gt;0,"是","否"),"是"))</f>
        <v>否</v>
      </c>
      <c r="G137" s="245" t="str">
        <f t="shared" ref="G137:G200" si="15">IF(LEN(A137)=3,"类",IF(LEN(A137)=5,"款","项"))</f>
        <v>项</v>
      </c>
    </row>
    <row r="138" s="241" customFormat="1" ht="36" customHeight="1" spans="1:7">
      <c r="A138" s="263" t="s">
        <v>2732</v>
      </c>
      <c r="B138" s="264" t="s">
        <v>2733</v>
      </c>
      <c r="C138" s="265"/>
      <c r="D138" s="270"/>
      <c r="E138" s="267" t="str">
        <f t="shared" ref="E138:E201" si="16">IF(C138&gt;0,D138/C138-1," ")</f>
        <v> </v>
      </c>
      <c r="F138" s="268" t="str">
        <f t="shared" si="14"/>
        <v>否</v>
      </c>
      <c r="G138" s="245" t="str">
        <f t="shared" si="15"/>
        <v>款</v>
      </c>
    </row>
    <row r="139" s="241" customFormat="1" ht="36" customHeight="1" spans="1:7">
      <c r="A139" s="271" t="s">
        <v>2734</v>
      </c>
      <c r="B139" s="272" t="s">
        <v>2735</v>
      </c>
      <c r="C139" s="273"/>
      <c r="D139" s="273"/>
      <c r="E139" s="267" t="str">
        <f t="shared" si="16"/>
        <v> </v>
      </c>
      <c r="F139" s="268" t="str">
        <f t="shared" si="14"/>
        <v>否</v>
      </c>
      <c r="G139" s="245" t="str">
        <f t="shared" si="15"/>
        <v>项</v>
      </c>
    </row>
    <row r="140" s="241" customFormat="1" ht="36" customHeight="1" spans="1:7">
      <c r="A140" s="271" t="s">
        <v>2736</v>
      </c>
      <c r="B140" s="269" t="s">
        <v>2737</v>
      </c>
      <c r="C140" s="274"/>
      <c r="D140" s="273"/>
      <c r="E140" s="267" t="str">
        <f t="shared" si="16"/>
        <v> </v>
      </c>
      <c r="F140" s="268" t="str">
        <f t="shared" si="14"/>
        <v>否</v>
      </c>
      <c r="G140" s="245" t="str">
        <f t="shared" si="15"/>
        <v>项</v>
      </c>
    </row>
    <row r="141" s="241" customFormat="1" ht="36" customHeight="1" spans="1:7">
      <c r="A141" s="271" t="s">
        <v>2738</v>
      </c>
      <c r="B141" s="269" t="s">
        <v>2739</v>
      </c>
      <c r="C141" s="274"/>
      <c r="D141" s="273"/>
      <c r="E141" s="267" t="str">
        <f t="shared" si="16"/>
        <v> </v>
      </c>
      <c r="F141" s="268" t="str">
        <f t="shared" si="14"/>
        <v>否</v>
      </c>
      <c r="G141" s="245" t="str">
        <f t="shared" si="15"/>
        <v>项</v>
      </c>
    </row>
    <row r="142" s="241" customFormat="1" ht="36" customHeight="1" spans="1:7">
      <c r="A142" s="271" t="s">
        <v>2740</v>
      </c>
      <c r="B142" s="272" t="s">
        <v>2741</v>
      </c>
      <c r="C142" s="273"/>
      <c r="D142" s="273"/>
      <c r="E142" s="267" t="str">
        <f t="shared" si="16"/>
        <v> </v>
      </c>
      <c r="F142" s="268" t="str">
        <f t="shared" si="14"/>
        <v>否</v>
      </c>
      <c r="G142" s="245" t="str">
        <f t="shared" si="15"/>
        <v>项</v>
      </c>
    </row>
    <row r="143" s="241" customFormat="1" ht="36" customHeight="1" spans="1:7">
      <c r="A143" s="263" t="s">
        <v>2742</v>
      </c>
      <c r="B143" s="275" t="s">
        <v>2743</v>
      </c>
      <c r="C143" s="276">
        <f>SUM(C144:C151)</f>
        <v>0</v>
      </c>
      <c r="D143" s="270"/>
      <c r="E143" s="267" t="str">
        <f t="shared" si="16"/>
        <v> </v>
      </c>
      <c r="F143" s="268" t="str">
        <f t="shared" si="14"/>
        <v>否</v>
      </c>
      <c r="G143" s="245" t="str">
        <f t="shared" si="15"/>
        <v>款</v>
      </c>
    </row>
    <row r="144" s="241" customFormat="1" ht="36" customHeight="1" spans="1:7">
      <c r="A144" s="271" t="s">
        <v>2744</v>
      </c>
      <c r="B144" s="272" t="s">
        <v>2745</v>
      </c>
      <c r="C144" s="273"/>
      <c r="D144" s="273">
        <v>0</v>
      </c>
      <c r="E144" s="267" t="str">
        <f t="shared" si="16"/>
        <v> </v>
      </c>
      <c r="F144" s="268" t="str">
        <f t="shared" si="14"/>
        <v>否</v>
      </c>
      <c r="G144" s="245" t="str">
        <f t="shared" si="15"/>
        <v>项</v>
      </c>
    </row>
    <row r="145" s="241" customFormat="1" ht="36" customHeight="1" spans="1:7">
      <c r="A145" s="271" t="s">
        <v>2746</v>
      </c>
      <c r="B145" s="272" t="s">
        <v>2747</v>
      </c>
      <c r="C145" s="273"/>
      <c r="D145" s="273">
        <v>0</v>
      </c>
      <c r="E145" s="267" t="str">
        <f t="shared" si="16"/>
        <v> </v>
      </c>
      <c r="F145" s="268" t="str">
        <f t="shared" si="14"/>
        <v>否</v>
      </c>
      <c r="G145" s="245" t="str">
        <f t="shared" si="15"/>
        <v>项</v>
      </c>
    </row>
    <row r="146" s="241" customFormat="1" ht="36" customHeight="1" spans="1:7">
      <c r="A146" s="271" t="s">
        <v>2748</v>
      </c>
      <c r="B146" s="272" t="s">
        <v>2749</v>
      </c>
      <c r="C146" s="273"/>
      <c r="D146" s="273">
        <v>0</v>
      </c>
      <c r="E146" s="267" t="str">
        <f t="shared" si="16"/>
        <v> </v>
      </c>
      <c r="F146" s="268" t="str">
        <f t="shared" si="14"/>
        <v>否</v>
      </c>
      <c r="G146" s="245" t="str">
        <f t="shared" si="15"/>
        <v>项</v>
      </c>
    </row>
    <row r="147" s="241" customFormat="1" ht="36" customHeight="1" spans="1:7">
      <c r="A147" s="271" t="s">
        <v>2750</v>
      </c>
      <c r="B147" s="272" t="s">
        <v>2751</v>
      </c>
      <c r="C147" s="273"/>
      <c r="D147" s="273">
        <v>0</v>
      </c>
      <c r="E147" s="267" t="str">
        <f t="shared" si="16"/>
        <v> </v>
      </c>
      <c r="F147" s="268" t="str">
        <f t="shared" si="14"/>
        <v>否</v>
      </c>
      <c r="G147" s="245" t="str">
        <f t="shared" si="15"/>
        <v>项</v>
      </c>
    </row>
    <row r="148" s="241" customFormat="1" ht="36" customHeight="1" spans="1:7">
      <c r="A148" s="271" t="s">
        <v>2752</v>
      </c>
      <c r="B148" s="272" t="s">
        <v>2753</v>
      </c>
      <c r="C148" s="273"/>
      <c r="D148" s="273">
        <v>0</v>
      </c>
      <c r="E148" s="267" t="str">
        <f t="shared" si="16"/>
        <v> </v>
      </c>
      <c r="F148" s="268" t="str">
        <f t="shared" si="14"/>
        <v>否</v>
      </c>
      <c r="G148" s="245" t="str">
        <f t="shared" si="15"/>
        <v>项</v>
      </c>
    </row>
    <row r="149" s="241" customFormat="1" ht="36" customHeight="1" spans="1:7">
      <c r="A149" s="271" t="s">
        <v>2754</v>
      </c>
      <c r="B149" s="272" t="s">
        <v>2755</v>
      </c>
      <c r="C149" s="273"/>
      <c r="D149" s="273">
        <v>0</v>
      </c>
      <c r="E149" s="267" t="str">
        <f t="shared" si="16"/>
        <v> </v>
      </c>
      <c r="F149" s="268" t="str">
        <f t="shared" si="14"/>
        <v>否</v>
      </c>
      <c r="G149" s="245" t="str">
        <f t="shared" si="15"/>
        <v>项</v>
      </c>
    </row>
    <row r="150" s="241" customFormat="1" ht="36" customHeight="1" spans="1:7">
      <c r="A150" s="271" t="s">
        <v>2756</v>
      </c>
      <c r="B150" s="272" t="s">
        <v>2757</v>
      </c>
      <c r="C150" s="273"/>
      <c r="D150" s="273">
        <v>0</v>
      </c>
      <c r="E150" s="267" t="str">
        <f t="shared" si="16"/>
        <v> </v>
      </c>
      <c r="F150" s="268" t="str">
        <f t="shared" si="14"/>
        <v>否</v>
      </c>
      <c r="G150" s="245" t="str">
        <f t="shared" si="15"/>
        <v>项</v>
      </c>
    </row>
    <row r="151" s="241" customFormat="1" ht="36" customHeight="1" spans="1:7">
      <c r="A151" s="271" t="s">
        <v>2758</v>
      </c>
      <c r="B151" s="272" t="s">
        <v>2759</v>
      </c>
      <c r="C151" s="273"/>
      <c r="D151" s="273"/>
      <c r="E151" s="267" t="str">
        <f t="shared" si="16"/>
        <v> </v>
      </c>
      <c r="F151" s="268" t="str">
        <f t="shared" si="14"/>
        <v>否</v>
      </c>
      <c r="G151" s="245" t="str">
        <f t="shared" si="15"/>
        <v>项</v>
      </c>
    </row>
    <row r="152" s="241" customFormat="1" ht="36" customHeight="1" spans="1:7">
      <c r="A152" s="263" t="s">
        <v>2760</v>
      </c>
      <c r="B152" s="275" t="s">
        <v>2761</v>
      </c>
      <c r="C152" s="276">
        <f>SUM(C153:C158)</f>
        <v>0</v>
      </c>
      <c r="D152" s="273">
        <f>SUM(D153:D158)</f>
        <v>0</v>
      </c>
      <c r="E152" s="267" t="str">
        <f t="shared" si="16"/>
        <v> </v>
      </c>
      <c r="F152" s="268" t="str">
        <f t="shared" si="14"/>
        <v>否</v>
      </c>
      <c r="G152" s="245" t="str">
        <f t="shared" si="15"/>
        <v>款</v>
      </c>
    </row>
    <row r="153" s="241" customFormat="1" ht="36" customHeight="1" spans="1:7">
      <c r="A153" s="271" t="s">
        <v>2762</v>
      </c>
      <c r="B153" s="272" t="s">
        <v>2763</v>
      </c>
      <c r="C153" s="273"/>
      <c r="D153" s="273">
        <v>0</v>
      </c>
      <c r="E153" s="267" t="str">
        <f t="shared" si="16"/>
        <v> </v>
      </c>
      <c r="F153" s="268" t="str">
        <f t="shared" si="14"/>
        <v>否</v>
      </c>
      <c r="G153" s="245" t="str">
        <f t="shared" si="15"/>
        <v>项</v>
      </c>
    </row>
    <row r="154" s="241" customFormat="1" ht="36" customHeight="1" spans="1:7">
      <c r="A154" s="271" t="s">
        <v>2764</v>
      </c>
      <c r="B154" s="272" t="s">
        <v>2765</v>
      </c>
      <c r="C154" s="273"/>
      <c r="D154" s="273">
        <v>0</v>
      </c>
      <c r="E154" s="267" t="str">
        <f t="shared" si="16"/>
        <v> </v>
      </c>
      <c r="F154" s="268" t="str">
        <f t="shared" si="14"/>
        <v>否</v>
      </c>
      <c r="G154" s="245" t="str">
        <f t="shared" si="15"/>
        <v>项</v>
      </c>
    </row>
    <row r="155" s="241" customFormat="1" ht="36" customHeight="1" spans="1:7">
      <c r="A155" s="271" t="s">
        <v>2766</v>
      </c>
      <c r="B155" s="272" t="s">
        <v>2767</v>
      </c>
      <c r="C155" s="273"/>
      <c r="D155" s="273">
        <v>0</v>
      </c>
      <c r="E155" s="267" t="str">
        <f t="shared" si="16"/>
        <v> </v>
      </c>
      <c r="F155" s="268" t="str">
        <f t="shared" si="14"/>
        <v>否</v>
      </c>
      <c r="G155" s="245" t="str">
        <f t="shared" si="15"/>
        <v>项</v>
      </c>
    </row>
    <row r="156" s="241" customFormat="1" ht="36" customHeight="1" spans="1:7">
      <c r="A156" s="271" t="s">
        <v>2768</v>
      </c>
      <c r="B156" s="272" t="s">
        <v>2769</v>
      </c>
      <c r="C156" s="273"/>
      <c r="D156" s="273">
        <v>0</v>
      </c>
      <c r="E156" s="267" t="str">
        <f t="shared" si="16"/>
        <v> </v>
      </c>
      <c r="F156" s="268" t="str">
        <f t="shared" si="14"/>
        <v>否</v>
      </c>
      <c r="G156" s="245" t="str">
        <f t="shared" si="15"/>
        <v>项</v>
      </c>
    </row>
    <row r="157" s="241" customFormat="1" ht="36" customHeight="1" spans="1:7">
      <c r="A157" s="271" t="s">
        <v>2770</v>
      </c>
      <c r="B157" s="272" t="s">
        <v>2771</v>
      </c>
      <c r="C157" s="273"/>
      <c r="D157" s="273">
        <v>0</v>
      </c>
      <c r="E157" s="267" t="str">
        <f t="shared" si="16"/>
        <v> </v>
      </c>
      <c r="F157" s="268" t="str">
        <f t="shared" si="14"/>
        <v>否</v>
      </c>
      <c r="G157" s="245" t="str">
        <f t="shared" si="15"/>
        <v>项</v>
      </c>
    </row>
    <row r="158" s="241" customFormat="1" ht="36" customHeight="1" spans="1:7">
      <c r="A158" s="271" t="s">
        <v>2772</v>
      </c>
      <c r="B158" s="272" t="s">
        <v>2773</v>
      </c>
      <c r="C158" s="273"/>
      <c r="D158" s="273">
        <v>0</v>
      </c>
      <c r="E158" s="267" t="str">
        <f t="shared" si="16"/>
        <v> </v>
      </c>
      <c r="F158" s="268" t="str">
        <f t="shared" si="14"/>
        <v>否</v>
      </c>
      <c r="G158" s="245" t="str">
        <f t="shared" si="15"/>
        <v>项</v>
      </c>
    </row>
    <row r="159" s="241" customFormat="1" ht="36" customHeight="1" spans="1:7">
      <c r="A159" s="263" t="s">
        <v>2774</v>
      </c>
      <c r="B159" s="264" t="s">
        <v>2775</v>
      </c>
      <c r="C159" s="265"/>
      <c r="D159" s="270"/>
      <c r="E159" s="267" t="str">
        <f t="shared" si="16"/>
        <v> </v>
      </c>
      <c r="F159" s="268" t="str">
        <f t="shared" si="14"/>
        <v>否</v>
      </c>
      <c r="G159" s="245" t="str">
        <f t="shared" si="15"/>
        <v>款</v>
      </c>
    </row>
    <row r="160" s="241" customFormat="1" ht="36" customHeight="1" spans="1:7">
      <c r="A160" s="271" t="s">
        <v>2776</v>
      </c>
      <c r="B160" s="269" t="s">
        <v>2777</v>
      </c>
      <c r="C160" s="274"/>
      <c r="D160" s="273"/>
      <c r="E160" s="267" t="str">
        <f t="shared" si="16"/>
        <v> </v>
      </c>
      <c r="F160" s="268" t="str">
        <f t="shared" si="14"/>
        <v>否</v>
      </c>
      <c r="G160" s="245" t="str">
        <f t="shared" si="15"/>
        <v>项</v>
      </c>
    </row>
    <row r="161" s="241" customFormat="1" ht="36" customHeight="1" spans="1:7">
      <c r="A161" s="271" t="s">
        <v>2778</v>
      </c>
      <c r="B161" s="272" t="s">
        <v>2779</v>
      </c>
      <c r="C161" s="273"/>
      <c r="D161" s="273"/>
      <c r="E161" s="267" t="str">
        <f t="shared" si="16"/>
        <v> </v>
      </c>
      <c r="F161" s="268" t="str">
        <f t="shared" si="14"/>
        <v>否</v>
      </c>
      <c r="G161" s="245" t="str">
        <f t="shared" si="15"/>
        <v>项</v>
      </c>
    </row>
    <row r="162" s="241" customFormat="1" ht="36" customHeight="1" spans="1:7">
      <c r="A162" s="271" t="s">
        <v>2780</v>
      </c>
      <c r="B162" s="269" t="s">
        <v>2781</v>
      </c>
      <c r="C162" s="274"/>
      <c r="D162" s="273"/>
      <c r="E162" s="267" t="str">
        <f t="shared" si="16"/>
        <v> </v>
      </c>
      <c r="F162" s="268" t="str">
        <f t="shared" si="14"/>
        <v>否</v>
      </c>
      <c r="G162" s="245" t="str">
        <f t="shared" si="15"/>
        <v>项</v>
      </c>
    </row>
    <row r="163" s="241" customFormat="1" ht="36" customHeight="1" spans="1:7">
      <c r="A163" s="271" t="s">
        <v>2782</v>
      </c>
      <c r="B163" s="269" t="s">
        <v>2783</v>
      </c>
      <c r="C163" s="274"/>
      <c r="D163" s="273"/>
      <c r="E163" s="267" t="str">
        <f t="shared" si="16"/>
        <v> </v>
      </c>
      <c r="F163" s="268" t="str">
        <f t="shared" si="14"/>
        <v>否</v>
      </c>
      <c r="G163" s="245" t="str">
        <f t="shared" si="15"/>
        <v>项</v>
      </c>
    </row>
    <row r="164" s="241" customFormat="1" ht="36" customHeight="1" spans="1:7">
      <c r="A164" s="271" t="s">
        <v>2784</v>
      </c>
      <c r="B164" s="272" t="s">
        <v>2785</v>
      </c>
      <c r="C164" s="273"/>
      <c r="D164" s="273"/>
      <c r="E164" s="267" t="str">
        <f t="shared" si="16"/>
        <v> </v>
      </c>
      <c r="F164" s="268" t="str">
        <f t="shared" si="14"/>
        <v>否</v>
      </c>
      <c r="G164" s="245" t="str">
        <f t="shared" si="15"/>
        <v>项</v>
      </c>
    </row>
    <row r="165" s="241" customFormat="1" ht="36" customHeight="1" spans="1:7">
      <c r="A165" s="271" t="s">
        <v>2786</v>
      </c>
      <c r="B165" s="272" t="s">
        <v>2787</v>
      </c>
      <c r="C165" s="273"/>
      <c r="D165" s="273"/>
      <c r="E165" s="267" t="str">
        <f t="shared" si="16"/>
        <v> </v>
      </c>
      <c r="F165" s="268" t="str">
        <f t="shared" si="14"/>
        <v>否</v>
      </c>
      <c r="G165" s="245" t="str">
        <f t="shared" si="15"/>
        <v>项</v>
      </c>
    </row>
    <row r="166" s="241" customFormat="1" ht="36" customHeight="1" spans="1:7">
      <c r="A166" s="271" t="s">
        <v>2788</v>
      </c>
      <c r="B166" s="272" t="s">
        <v>2789</v>
      </c>
      <c r="C166" s="273"/>
      <c r="D166" s="273"/>
      <c r="E166" s="267" t="str">
        <f t="shared" si="16"/>
        <v> </v>
      </c>
      <c r="F166" s="268" t="str">
        <f t="shared" si="14"/>
        <v>否</v>
      </c>
      <c r="G166" s="245" t="str">
        <f t="shared" si="15"/>
        <v>项</v>
      </c>
    </row>
    <row r="167" s="241" customFormat="1" ht="36" customHeight="1" spans="1:7">
      <c r="A167" s="271" t="s">
        <v>2790</v>
      </c>
      <c r="B167" s="272" t="s">
        <v>2791</v>
      </c>
      <c r="C167" s="273"/>
      <c r="D167" s="273">
        <v>0</v>
      </c>
      <c r="E167" s="267" t="str">
        <f t="shared" si="16"/>
        <v> </v>
      </c>
      <c r="F167" s="268" t="str">
        <f t="shared" si="14"/>
        <v>否</v>
      </c>
      <c r="G167" s="245" t="str">
        <f t="shared" si="15"/>
        <v>项</v>
      </c>
    </row>
    <row r="168" s="241" customFormat="1" ht="36" customHeight="1" spans="1:7">
      <c r="A168" s="263" t="s">
        <v>2792</v>
      </c>
      <c r="B168" s="275" t="s">
        <v>2793</v>
      </c>
      <c r="C168" s="276">
        <f>SUM(C169:C170)</f>
        <v>0</v>
      </c>
      <c r="D168" s="273">
        <f>SUM(D169:D170)</f>
        <v>0</v>
      </c>
      <c r="E168" s="267" t="str">
        <f t="shared" si="16"/>
        <v> </v>
      </c>
      <c r="F168" s="268" t="str">
        <f t="shared" si="14"/>
        <v>否</v>
      </c>
      <c r="G168" s="245" t="str">
        <f t="shared" si="15"/>
        <v>款</v>
      </c>
    </row>
    <row r="169" s="241" customFormat="1" ht="36" customHeight="1" spans="1:7">
      <c r="A169" s="271" t="s">
        <v>2794</v>
      </c>
      <c r="B169" s="272" t="s">
        <v>2716</v>
      </c>
      <c r="C169" s="273"/>
      <c r="D169" s="273">
        <v>0</v>
      </c>
      <c r="E169" s="267" t="str">
        <f t="shared" si="16"/>
        <v> </v>
      </c>
      <c r="F169" s="268" t="str">
        <f t="shared" si="14"/>
        <v>否</v>
      </c>
      <c r="G169" s="245" t="str">
        <f t="shared" si="15"/>
        <v>项</v>
      </c>
    </row>
    <row r="170" s="241" customFormat="1" ht="36" customHeight="1" spans="1:7">
      <c r="A170" s="271" t="s">
        <v>2795</v>
      </c>
      <c r="B170" s="272" t="s">
        <v>2796</v>
      </c>
      <c r="C170" s="273"/>
      <c r="D170" s="273">
        <v>0</v>
      </c>
      <c r="E170" s="267" t="str">
        <f t="shared" si="16"/>
        <v> </v>
      </c>
      <c r="F170" s="268" t="str">
        <f t="shared" si="14"/>
        <v>否</v>
      </c>
      <c r="G170" s="245" t="str">
        <f t="shared" si="15"/>
        <v>项</v>
      </c>
    </row>
    <row r="171" s="241" customFormat="1" ht="36" customHeight="1" spans="1:7">
      <c r="A171" s="263" t="s">
        <v>2797</v>
      </c>
      <c r="B171" s="275" t="s">
        <v>2798</v>
      </c>
      <c r="C171" s="276">
        <f>SUM(C172:C173)</f>
        <v>0</v>
      </c>
      <c r="D171" s="270"/>
      <c r="E171" s="267" t="str">
        <f t="shared" si="16"/>
        <v> </v>
      </c>
      <c r="F171" s="268" t="str">
        <f t="shared" si="14"/>
        <v>否</v>
      </c>
      <c r="G171" s="245" t="str">
        <f t="shared" si="15"/>
        <v>款</v>
      </c>
    </row>
    <row r="172" s="241" customFormat="1" ht="36" customHeight="1" spans="1:7">
      <c r="A172" s="271" t="s">
        <v>2799</v>
      </c>
      <c r="B172" s="272" t="s">
        <v>2716</v>
      </c>
      <c r="C172" s="273"/>
      <c r="D172" s="273"/>
      <c r="E172" s="267" t="str">
        <f t="shared" si="16"/>
        <v> </v>
      </c>
      <c r="F172" s="268" t="str">
        <f t="shared" si="14"/>
        <v>否</v>
      </c>
      <c r="G172" s="245" t="str">
        <f t="shared" si="15"/>
        <v>项</v>
      </c>
    </row>
    <row r="173" s="241" customFormat="1" ht="36" customHeight="1" spans="1:7">
      <c r="A173" s="271" t="s">
        <v>2800</v>
      </c>
      <c r="B173" s="272" t="s">
        <v>2801</v>
      </c>
      <c r="C173" s="273"/>
      <c r="D173" s="273"/>
      <c r="E173" s="267" t="str">
        <f t="shared" si="16"/>
        <v> </v>
      </c>
      <c r="F173" s="268" t="str">
        <f t="shared" si="14"/>
        <v>否</v>
      </c>
      <c r="G173" s="245" t="str">
        <f t="shared" si="15"/>
        <v>项</v>
      </c>
    </row>
    <row r="174" s="241" customFormat="1" ht="36" customHeight="1" spans="1:7">
      <c r="A174" s="263" t="s">
        <v>2802</v>
      </c>
      <c r="B174" s="275" t="s">
        <v>2803</v>
      </c>
      <c r="C174" s="276"/>
      <c r="D174" s="273"/>
      <c r="E174" s="267" t="str">
        <f t="shared" si="16"/>
        <v> </v>
      </c>
      <c r="F174" s="268" t="str">
        <f t="shared" si="14"/>
        <v>否</v>
      </c>
      <c r="G174" s="245" t="str">
        <f t="shared" si="15"/>
        <v>款</v>
      </c>
    </row>
    <row r="175" s="241" customFormat="1" ht="36" customHeight="1" spans="1:7">
      <c r="A175" s="263" t="s">
        <v>2804</v>
      </c>
      <c r="B175" s="275" t="s">
        <v>2805</v>
      </c>
      <c r="C175" s="276">
        <f>SUM(C176:C178)</f>
        <v>0</v>
      </c>
      <c r="D175" s="273">
        <f>SUM(D176:D178)</f>
        <v>0</v>
      </c>
      <c r="E175" s="267" t="str">
        <f t="shared" si="16"/>
        <v> </v>
      </c>
      <c r="F175" s="268" t="str">
        <f t="shared" si="14"/>
        <v>否</v>
      </c>
      <c r="G175" s="245" t="str">
        <f t="shared" si="15"/>
        <v>款</v>
      </c>
    </row>
    <row r="176" s="241" customFormat="1" ht="36" customHeight="1" spans="1:7">
      <c r="A176" s="271" t="s">
        <v>2806</v>
      </c>
      <c r="B176" s="272" t="s">
        <v>2735</v>
      </c>
      <c r="C176" s="273"/>
      <c r="D176" s="273">
        <v>0</v>
      </c>
      <c r="E176" s="267" t="str">
        <f t="shared" si="16"/>
        <v> </v>
      </c>
      <c r="F176" s="268" t="str">
        <f t="shared" si="14"/>
        <v>否</v>
      </c>
      <c r="G176" s="245" t="str">
        <f t="shared" si="15"/>
        <v>项</v>
      </c>
    </row>
    <row r="177" s="241" customFormat="1" ht="36" customHeight="1" spans="1:7">
      <c r="A177" s="271" t="s">
        <v>2807</v>
      </c>
      <c r="B177" s="272" t="s">
        <v>2739</v>
      </c>
      <c r="C177" s="273"/>
      <c r="D177" s="273">
        <v>0</v>
      </c>
      <c r="E177" s="267" t="str">
        <f t="shared" si="16"/>
        <v> </v>
      </c>
      <c r="F177" s="268" t="str">
        <f t="shared" si="14"/>
        <v>否</v>
      </c>
      <c r="G177" s="245" t="str">
        <f t="shared" si="15"/>
        <v>项</v>
      </c>
    </row>
    <row r="178" s="241" customFormat="1" ht="36" customHeight="1" spans="1:7">
      <c r="A178" s="271" t="s">
        <v>2808</v>
      </c>
      <c r="B178" s="272" t="s">
        <v>2809</v>
      </c>
      <c r="C178" s="273"/>
      <c r="D178" s="273">
        <v>0</v>
      </c>
      <c r="E178" s="267" t="str">
        <f t="shared" si="16"/>
        <v> </v>
      </c>
      <c r="F178" s="268" t="str">
        <f t="shared" si="14"/>
        <v>否</v>
      </c>
      <c r="G178" s="245" t="str">
        <f t="shared" si="15"/>
        <v>项</v>
      </c>
    </row>
    <row r="179" s="241" customFormat="1" ht="36" customHeight="1" spans="1:7">
      <c r="A179" s="263" t="s">
        <v>96</v>
      </c>
      <c r="B179" s="264" t="s">
        <v>2810</v>
      </c>
      <c r="C179" s="265"/>
      <c r="D179" s="266"/>
      <c r="E179" s="267" t="str">
        <f t="shared" si="16"/>
        <v> </v>
      </c>
      <c r="F179" s="268" t="str">
        <f t="shared" si="14"/>
        <v>是</v>
      </c>
      <c r="G179" s="245" t="str">
        <f t="shared" si="15"/>
        <v>类</v>
      </c>
    </row>
    <row r="180" s="241" customFormat="1" ht="36" customHeight="1" spans="1:7">
      <c r="A180" s="263" t="s">
        <v>2811</v>
      </c>
      <c r="B180" s="264" t="s">
        <v>2812</v>
      </c>
      <c r="C180" s="265"/>
      <c r="D180" s="270"/>
      <c r="E180" s="267" t="str">
        <f t="shared" si="16"/>
        <v> </v>
      </c>
      <c r="F180" s="268" t="str">
        <f t="shared" si="14"/>
        <v>否</v>
      </c>
      <c r="G180" s="245" t="str">
        <f t="shared" si="15"/>
        <v>款</v>
      </c>
    </row>
    <row r="181" s="241" customFormat="1" ht="36" customHeight="1" spans="1:7">
      <c r="A181" s="271" t="s">
        <v>2813</v>
      </c>
      <c r="B181" s="269" t="s">
        <v>2814</v>
      </c>
      <c r="C181" s="274"/>
      <c r="D181" s="273"/>
      <c r="E181" s="267" t="str">
        <f t="shared" si="16"/>
        <v> </v>
      </c>
      <c r="F181" s="268" t="str">
        <f t="shared" si="14"/>
        <v>否</v>
      </c>
      <c r="G181" s="245" t="str">
        <f t="shared" si="15"/>
        <v>项</v>
      </c>
    </row>
    <row r="182" s="241" customFormat="1" ht="36" customHeight="1" spans="1:7">
      <c r="A182" s="271" t="s">
        <v>2815</v>
      </c>
      <c r="B182" s="272" t="s">
        <v>2816</v>
      </c>
      <c r="C182" s="273"/>
      <c r="D182" s="273"/>
      <c r="E182" s="267" t="str">
        <f t="shared" si="16"/>
        <v> </v>
      </c>
      <c r="F182" s="268" t="str">
        <f t="shared" si="14"/>
        <v>否</v>
      </c>
      <c r="G182" s="245" t="str">
        <f t="shared" si="15"/>
        <v>项</v>
      </c>
    </row>
    <row r="183" s="241" customFormat="1" ht="36" customHeight="1" spans="1:7">
      <c r="A183" s="263" t="s">
        <v>118</v>
      </c>
      <c r="B183" s="264" t="s">
        <v>2817</v>
      </c>
      <c r="C183" s="265">
        <f>C184+C188+C197</f>
        <v>438</v>
      </c>
      <c r="D183" s="265">
        <f>D184+D188+D197</f>
        <v>1020.87</v>
      </c>
      <c r="E183" s="267">
        <f t="shared" si="16"/>
        <v>1.331</v>
      </c>
      <c r="F183" s="268" t="str">
        <f t="shared" si="14"/>
        <v>是</v>
      </c>
      <c r="G183" s="245" t="str">
        <f t="shared" si="15"/>
        <v>类</v>
      </c>
    </row>
    <row r="184" s="241" customFormat="1" ht="36" customHeight="1" spans="1:7">
      <c r="A184" s="263" t="s">
        <v>2818</v>
      </c>
      <c r="B184" s="264" t="s">
        <v>2819</v>
      </c>
      <c r="C184" s="265"/>
      <c r="D184" s="270"/>
      <c r="E184" s="267" t="str">
        <f t="shared" si="16"/>
        <v> </v>
      </c>
      <c r="F184" s="268" t="str">
        <f t="shared" si="14"/>
        <v>否</v>
      </c>
      <c r="G184" s="245" t="str">
        <f t="shared" si="15"/>
        <v>款</v>
      </c>
    </row>
    <row r="185" s="241" customFormat="1" ht="36" customHeight="1" spans="1:7">
      <c r="A185" s="271" t="s">
        <v>2820</v>
      </c>
      <c r="B185" s="269" t="s">
        <v>2821</v>
      </c>
      <c r="C185" s="274"/>
      <c r="D185" s="273"/>
      <c r="E185" s="267" t="str">
        <f t="shared" si="16"/>
        <v> </v>
      </c>
      <c r="F185" s="268" t="str">
        <f t="shared" si="14"/>
        <v>否</v>
      </c>
      <c r="G185" s="245" t="str">
        <f t="shared" si="15"/>
        <v>项</v>
      </c>
    </row>
    <row r="186" s="241" customFormat="1" ht="36" customHeight="1" spans="1:7">
      <c r="A186" s="271" t="s">
        <v>2822</v>
      </c>
      <c r="B186" s="269" t="s">
        <v>2823</v>
      </c>
      <c r="C186" s="274"/>
      <c r="D186" s="273"/>
      <c r="E186" s="267" t="str">
        <f t="shared" si="16"/>
        <v> </v>
      </c>
      <c r="F186" s="268" t="str">
        <f t="shared" si="14"/>
        <v>否</v>
      </c>
      <c r="G186" s="245" t="str">
        <f t="shared" si="15"/>
        <v>项</v>
      </c>
    </row>
    <row r="187" s="241" customFormat="1" ht="36" customHeight="1" spans="1:7">
      <c r="A187" s="271" t="s">
        <v>2824</v>
      </c>
      <c r="B187" s="272" t="s">
        <v>2825</v>
      </c>
      <c r="C187" s="273"/>
      <c r="D187" s="273"/>
      <c r="E187" s="267" t="str">
        <f t="shared" si="16"/>
        <v> </v>
      </c>
      <c r="F187" s="268" t="str">
        <f t="shared" si="14"/>
        <v>否</v>
      </c>
      <c r="G187" s="245" t="str">
        <f t="shared" si="15"/>
        <v>项</v>
      </c>
    </row>
    <row r="188" s="241" customFormat="1" ht="36" customHeight="1" spans="1:7">
      <c r="A188" s="263" t="s">
        <v>2826</v>
      </c>
      <c r="B188" s="264" t="s">
        <v>2827</v>
      </c>
      <c r="C188" s="265">
        <f>SUM(C189:C196)</f>
        <v>3</v>
      </c>
      <c r="D188" s="270"/>
      <c r="E188" s="267">
        <f t="shared" si="16"/>
        <v>-1</v>
      </c>
      <c r="F188" s="268" t="str">
        <f t="shared" si="14"/>
        <v>是</v>
      </c>
      <c r="G188" s="245" t="str">
        <f t="shared" si="15"/>
        <v>款</v>
      </c>
    </row>
    <row r="189" s="241" customFormat="1" ht="36" customHeight="1" spans="1:7">
      <c r="A189" s="271" t="s">
        <v>2828</v>
      </c>
      <c r="B189" s="272" t="s">
        <v>2829</v>
      </c>
      <c r="C189" s="273">
        <v>3</v>
      </c>
      <c r="D189" s="273"/>
      <c r="E189" s="279">
        <f t="shared" si="16"/>
        <v>-1</v>
      </c>
      <c r="F189" s="268" t="str">
        <f t="shared" si="14"/>
        <v>是</v>
      </c>
      <c r="G189" s="245" t="str">
        <f t="shared" si="15"/>
        <v>项</v>
      </c>
    </row>
    <row r="190" s="241" customFormat="1" ht="36" customHeight="1" spans="1:7">
      <c r="A190" s="271" t="s">
        <v>2830</v>
      </c>
      <c r="B190" s="272" t="s">
        <v>2831</v>
      </c>
      <c r="C190" s="273"/>
      <c r="D190" s="273"/>
      <c r="E190" s="267" t="str">
        <f t="shared" si="16"/>
        <v> </v>
      </c>
      <c r="F190" s="268" t="str">
        <f t="shared" si="14"/>
        <v>否</v>
      </c>
      <c r="G190" s="245" t="str">
        <f t="shared" si="15"/>
        <v>项</v>
      </c>
    </row>
    <row r="191" s="241" customFormat="1" ht="36" customHeight="1" spans="1:7">
      <c r="A191" s="271" t="s">
        <v>2832</v>
      </c>
      <c r="B191" s="269" t="s">
        <v>2833</v>
      </c>
      <c r="C191" s="274"/>
      <c r="D191" s="273"/>
      <c r="E191" s="267" t="str">
        <f t="shared" si="16"/>
        <v> </v>
      </c>
      <c r="F191" s="268" t="str">
        <f t="shared" si="14"/>
        <v>否</v>
      </c>
      <c r="G191" s="245" t="str">
        <f t="shared" si="15"/>
        <v>项</v>
      </c>
    </row>
    <row r="192" s="241" customFormat="1" ht="36" customHeight="1" spans="1:7">
      <c r="A192" s="271" t="s">
        <v>2834</v>
      </c>
      <c r="B192" s="269" t="s">
        <v>2835</v>
      </c>
      <c r="C192" s="274"/>
      <c r="D192" s="273"/>
      <c r="E192" s="267" t="str">
        <f t="shared" si="16"/>
        <v> </v>
      </c>
      <c r="F192" s="268" t="str">
        <f t="shared" si="14"/>
        <v>否</v>
      </c>
      <c r="G192" s="245" t="str">
        <f t="shared" si="15"/>
        <v>项</v>
      </c>
    </row>
    <row r="193" s="241" customFormat="1" ht="36" customHeight="1" spans="1:7">
      <c r="A193" s="271" t="s">
        <v>2836</v>
      </c>
      <c r="B193" s="272" t="s">
        <v>2837</v>
      </c>
      <c r="C193" s="273"/>
      <c r="D193" s="273"/>
      <c r="E193" s="267" t="str">
        <f t="shared" si="16"/>
        <v> </v>
      </c>
      <c r="F193" s="268" t="str">
        <f t="shared" si="14"/>
        <v>否</v>
      </c>
      <c r="G193" s="245" t="str">
        <f t="shared" si="15"/>
        <v>项</v>
      </c>
    </row>
    <row r="194" s="241" customFormat="1" ht="36" customHeight="1" spans="1:7">
      <c r="A194" s="271" t="s">
        <v>2838</v>
      </c>
      <c r="B194" s="272" t="s">
        <v>2839</v>
      </c>
      <c r="C194" s="273"/>
      <c r="D194" s="273"/>
      <c r="E194" s="267" t="str">
        <f t="shared" si="16"/>
        <v> </v>
      </c>
      <c r="F194" s="268" t="str">
        <f t="shared" si="14"/>
        <v>否</v>
      </c>
      <c r="G194" s="245" t="str">
        <f t="shared" si="15"/>
        <v>项</v>
      </c>
    </row>
    <row r="195" s="241" customFormat="1" ht="36" customHeight="1" spans="1:7">
      <c r="A195" s="271" t="s">
        <v>2840</v>
      </c>
      <c r="B195" s="269" t="s">
        <v>2841</v>
      </c>
      <c r="C195" s="274"/>
      <c r="D195" s="273"/>
      <c r="E195" s="267" t="str">
        <f t="shared" si="16"/>
        <v> </v>
      </c>
      <c r="F195" s="268" t="str">
        <f t="shared" si="14"/>
        <v>否</v>
      </c>
      <c r="G195" s="245" t="str">
        <f t="shared" si="15"/>
        <v>项</v>
      </c>
    </row>
    <row r="196" s="241" customFormat="1" ht="36" customHeight="1" spans="1:7">
      <c r="A196" s="271" t="s">
        <v>2842</v>
      </c>
      <c r="B196" s="272" t="s">
        <v>2843</v>
      </c>
      <c r="C196" s="273"/>
      <c r="D196" s="273"/>
      <c r="E196" s="267" t="str">
        <f t="shared" si="16"/>
        <v> </v>
      </c>
      <c r="F196" s="268" t="str">
        <f t="shared" si="14"/>
        <v>否</v>
      </c>
      <c r="G196" s="245" t="str">
        <f t="shared" si="15"/>
        <v>项</v>
      </c>
    </row>
    <row r="197" s="241" customFormat="1" ht="36" customHeight="1" spans="1:7">
      <c r="A197" s="263" t="s">
        <v>2844</v>
      </c>
      <c r="B197" s="264" t="s">
        <v>2845</v>
      </c>
      <c r="C197" s="265">
        <f>SUM(C198:C208)</f>
        <v>435</v>
      </c>
      <c r="D197" s="266">
        <f>SUM(D198:D208)</f>
        <v>1020.87</v>
      </c>
      <c r="E197" s="267">
        <f t="shared" si="16"/>
        <v>1.347</v>
      </c>
      <c r="F197" s="268" t="str">
        <f t="shared" si="14"/>
        <v>是</v>
      </c>
      <c r="G197" s="245" t="str">
        <f t="shared" si="15"/>
        <v>款</v>
      </c>
    </row>
    <row r="198" s="241" customFormat="1" ht="36" customHeight="1" spans="1:7">
      <c r="A198" s="285">
        <v>2296001</v>
      </c>
      <c r="B198" s="272" t="s">
        <v>2846</v>
      </c>
      <c r="C198" s="273"/>
      <c r="D198" s="273"/>
      <c r="E198" s="267" t="str">
        <f t="shared" si="16"/>
        <v> </v>
      </c>
      <c r="F198" s="268" t="str">
        <f t="shared" si="14"/>
        <v>否</v>
      </c>
      <c r="G198" s="245" t="str">
        <f t="shared" si="15"/>
        <v>项</v>
      </c>
    </row>
    <row r="199" s="241" customFormat="1" ht="36" customHeight="1" spans="1:7">
      <c r="A199" s="271" t="s">
        <v>2847</v>
      </c>
      <c r="B199" s="269" t="s">
        <v>2848</v>
      </c>
      <c r="C199" s="277">
        <v>409</v>
      </c>
      <c r="D199" s="278">
        <v>395.5</v>
      </c>
      <c r="E199" s="279">
        <f t="shared" si="16"/>
        <v>-0.033</v>
      </c>
      <c r="F199" s="268" t="str">
        <f t="shared" si="14"/>
        <v>是</v>
      </c>
      <c r="G199" s="245" t="str">
        <f t="shared" si="15"/>
        <v>项</v>
      </c>
    </row>
    <row r="200" s="241" customFormat="1" ht="36" customHeight="1" spans="1:7">
      <c r="A200" s="271" t="s">
        <v>2849</v>
      </c>
      <c r="B200" s="269" t="s">
        <v>2850</v>
      </c>
      <c r="C200" s="286"/>
      <c r="D200" s="278">
        <v>160</v>
      </c>
      <c r="E200" s="267" t="str">
        <f t="shared" si="16"/>
        <v> </v>
      </c>
      <c r="F200" s="268" t="str">
        <f t="shared" si="14"/>
        <v>是</v>
      </c>
      <c r="G200" s="245" t="str">
        <f t="shared" si="15"/>
        <v>项</v>
      </c>
    </row>
    <row r="201" s="241" customFormat="1" ht="36" customHeight="1" spans="1:7">
      <c r="A201" s="271" t="s">
        <v>2851</v>
      </c>
      <c r="B201" s="272" t="s">
        <v>2852</v>
      </c>
      <c r="C201" s="280"/>
      <c r="D201" s="273"/>
      <c r="E201" s="267" t="str">
        <f t="shared" si="16"/>
        <v> </v>
      </c>
      <c r="F201" s="268" t="str">
        <f t="shared" ref="F201:F264" si="17">IF(LEN(A201)=3,"是",IF(B201&lt;&gt;"",IF(SUM(C201:D201)&lt;&gt;0,"是","否"),"是"))</f>
        <v>否</v>
      </c>
      <c r="G201" s="245" t="str">
        <f t="shared" ref="G201:G264" si="18">IF(LEN(A201)=3,"类",IF(LEN(A201)=5,"款","项"))</f>
        <v>项</v>
      </c>
    </row>
    <row r="202" s="241" customFormat="1" ht="36" customHeight="1" spans="1:7">
      <c r="A202" s="271" t="s">
        <v>2853</v>
      </c>
      <c r="B202" s="272" t="s">
        <v>2854</v>
      </c>
      <c r="C202" s="280"/>
      <c r="D202" s="273"/>
      <c r="E202" s="267" t="str">
        <f t="shared" ref="E202:E265" si="19">IF(C202&gt;0,D202/C202-1," ")</f>
        <v> </v>
      </c>
      <c r="F202" s="268" t="str">
        <f t="shared" si="17"/>
        <v>否</v>
      </c>
      <c r="G202" s="245" t="str">
        <f t="shared" si="18"/>
        <v>项</v>
      </c>
    </row>
    <row r="203" s="241" customFormat="1" ht="36" customHeight="1" spans="1:7">
      <c r="A203" s="271" t="s">
        <v>2855</v>
      </c>
      <c r="B203" s="269" t="s">
        <v>2856</v>
      </c>
      <c r="C203" s="277">
        <v>26</v>
      </c>
      <c r="D203" s="278">
        <v>55.37</v>
      </c>
      <c r="E203" s="279">
        <f t="shared" si="19"/>
        <v>1.13</v>
      </c>
      <c r="F203" s="268" t="str">
        <f t="shared" si="17"/>
        <v>是</v>
      </c>
      <c r="G203" s="245" t="str">
        <f t="shared" si="18"/>
        <v>项</v>
      </c>
    </row>
    <row r="204" s="241" customFormat="1" ht="36" customHeight="1" spans="1:7">
      <c r="A204" s="271" t="s">
        <v>2857</v>
      </c>
      <c r="B204" s="272" t="s">
        <v>2858</v>
      </c>
      <c r="C204" s="273"/>
      <c r="D204" s="273"/>
      <c r="E204" s="267" t="str">
        <f t="shared" si="19"/>
        <v> </v>
      </c>
      <c r="F204" s="268" t="str">
        <f t="shared" si="17"/>
        <v>否</v>
      </c>
      <c r="G204" s="245" t="str">
        <f t="shared" si="18"/>
        <v>项</v>
      </c>
    </row>
    <row r="205" s="241" customFormat="1" ht="36" customHeight="1" spans="1:7">
      <c r="A205" s="271" t="s">
        <v>2859</v>
      </c>
      <c r="B205" s="272" t="s">
        <v>2860</v>
      </c>
      <c r="C205" s="273"/>
      <c r="D205" s="273"/>
      <c r="E205" s="267" t="str">
        <f t="shared" si="19"/>
        <v> </v>
      </c>
      <c r="F205" s="268" t="str">
        <f t="shared" si="17"/>
        <v>否</v>
      </c>
      <c r="G205" s="245" t="str">
        <f t="shared" si="18"/>
        <v>项</v>
      </c>
    </row>
    <row r="206" s="241" customFormat="1" ht="36" customHeight="1" spans="1:7">
      <c r="A206" s="271" t="s">
        <v>2861</v>
      </c>
      <c r="B206" s="272" t="s">
        <v>2862</v>
      </c>
      <c r="C206" s="273"/>
      <c r="D206" s="273"/>
      <c r="E206" s="267" t="str">
        <f t="shared" si="19"/>
        <v> </v>
      </c>
      <c r="F206" s="268" t="str">
        <f t="shared" si="17"/>
        <v>否</v>
      </c>
      <c r="G206" s="245" t="str">
        <f t="shared" si="18"/>
        <v>项</v>
      </c>
    </row>
    <row r="207" s="241" customFormat="1" ht="36" customHeight="1" spans="1:7">
      <c r="A207" s="271" t="s">
        <v>2863</v>
      </c>
      <c r="B207" s="272" t="s">
        <v>2864</v>
      </c>
      <c r="C207" s="273"/>
      <c r="D207" s="273"/>
      <c r="E207" s="267" t="str">
        <f t="shared" si="19"/>
        <v> </v>
      </c>
      <c r="F207" s="268" t="str">
        <f t="shared" si="17"/>
        <v>否</v>
      </c>
      <c r="G207" s="245" t="str">
        <f t="shared" si="18"/>
        <v>项</v>
      </c>
    </row>
    <row r="208" s="241" customFormat="1" ht="36" customHeight="1" spans="1:7">
      <c r="A208" s="271" t="s">
        <v>2865</v>
      </c>
      <c r="B208" s="269" t="s">
        <v>2866</v>
      </c>
      <c r="C208" s="274"/>
      <c r="D208" s="278">
        <v>410</v>
      </c>
      <c r="E208" s="267" t="str">
        <f t="shared" si="19"/>
        <v> </v>
      </c>
      <c r="F208" s="268" t="str">
        <f t="shared" si="17"/>
        <v>是</v>
      </c>
      <c r="G208" s="245" t="str">
        <f t="shared" si="18"/>
        <v>项</v>
      </c>
    </row>
    <row r="209" s="241" customFormat="1" ht="36" customHeight="1" spans="1:7">
      <c r="A209" s="263" t="s">
        <v>114</v>
      </c>
      <c r="B209" s="264" t="s">
        <v>2869</v>
      </c>
      <c r="C209" s="265">
        <f>SUM(C210:C225)</f>
        <v>16389</v>
      </c>
      <c r="D209" s="265">
        <f>SUM(D210:D225)</f>
        <v>16143</v>
      </c>
      <c r="E209" s="267">
        <f t="shared" si="19"/>
        <v>-0.015</v>
      </c>
      <c r="F209" s="268" t="str">
        <f t="shared" si="17"/>
        <v>是</v>
      </c>
      <c r="G209" s="245" t="str">
        <f t="shared" si="18"/>
        <v>类</v>
      </c>
    </row>
    <row r="210" s="241" customFormat="1" ht="36" customHeight="1" spans="1:7">
      <c r="A210" s="271" t="s">
        <v>2870</v>
      </c>
      <c r="B210" s="272" t="s">
        <v>2871</v>
      </c>
      <c r="C210" s="273"/>
      <c r="D210" s="273"/>
      <c r="E210" s="267" t="str">
        <f t="shared" si="19"/>
        <v> </v>
      </c>
      <c r="F210" s="268" t="str">
        <f t="shared" si="17"/>
        <v>否</v>
      </c>
      <c r="G210" s="245" t="str">
        <f t="shared" si="18"/>
        <v>项</v>
      </c>
    </row>
    <row r="211" s="241" customFormat="1" ht="36" customHeight="1" spans="1:7">
      <c r="A211" s="271" t="s">
        <v>2872</v>
      </c>
      <c r="B211" s="272" t="s">
        <v>2873</v>
      </c>
      <c r="C211" s="273"/>
      <c r="D211" s="273"/>
      <c r="E211" s="267" t="str">
        <f t="shared" si="19"/>
        <v> </v>
      </c>
      <c r="F211" s="268" t="str">
        <f t="shared" si="17"/>
        <v>否</v>
      </c>
      <c r="G211" s="245" t="str">
        <f t="shared" si="18"/>
        <v>项</v>
      </c>
    </row>
    <row r="212" s="241" customFormat="1" ht="36" customHeight="1" spans="1:7">
      <c r="A212" s="271" t="s">
        <v>2874</v>
      </c>
      <c r="B212" s="272" t="s">
        <v>2875</v>
      </c>
      <c r="C212" s="273"/>
      <c r="D212" s="273"/>
      <c r="E212" s="267" t="str">
        <f t="shared" si="19"/>
        <v> </v>
      </c>
      <c r="F212" s="268" t="str">
        <f t="shared" si="17"/>
        <v>否</v>
      </c>
      <c r="G212" s="245" t="str">
        <f t="shared" si="18"/>
        <v>项</v>
      </c>
    </row>
    <row r="213" s="241" customFormat="1" ht="36" customHeight="1" spans="1:7">
      <c r="A213" s="271" t="s">
        <v>2876</v>
      </c>
      <c r="B213" s="272" t="s">
        <v>2877</v>
      </c>
      <c r="C213" s="273">
        <v>389</v>
      </c>
      <c r="D213" s="278">
        <v>365</v>
      </c>
      <c r="E213" s="279">
        <f t="shared" si="19"/>
        <v>-0.062</v>
      </c>
      <c r="F213" s="268" t="str">
        <f t="shared" si="17"/>
        <v>是</v>
      </c>
      <c r="G213" s="245" t="str">
        <f t="shared" si="18"/>
        <v>项</v>
      </c>
    </row>
    <row r="214" s="241" customFormat="1" ht="36" customHeight="1" spans="1:7">
      <c r="A214" s="271" t="s">
        <v>2878</v>
      </c>
      <c r="B214" s="272" t="s">
        <v>2879</v>
      </c>
      <c r="C214" s="273"/>
      <c r="D214" s="280"/>
      <c r="E214" s="267" t="str">
        <f t="shared" si="19"/>
        <v> </v>
      </c>
      <c r="F214" s="268" t="str">
        <f t="shared" si="17"/>
        <v>否</v>
      </c>
      <c r="G214" s="245" t="str">
        <f t="shared" si="18"/>
        <v>项</v>
      </c>
    </row>
    <row r="215" s="241" customFormat="1" ht="36" customHeight="1" spans="1:7">
      <c r="A215" s="271" t="s">
        <v>2880</v>
      </c>
      <c r="B215" s="272" t="s">
        <v>2881</v>
      </c>
      <c r="C215" s="273"/>
      <c r="D215" s="280"/>
      <c r="E215" s="267" t="str">
        <f t="shared" si="19"/>
        <v> </v>
      </c>
      <c r="F215" s="268" t="str">
        <f t="shared" si="17"/>
        <v>否</v>
      </c>
      <c r="G215" s="245" t="str">
        <f t="shared" si="18"/>
        <v>项</v>
      </c>
    </row>
    <row r="216" s="241" customFormat="1" ht="36" customHeight="1" spans="1:7">
      <c r="A216" s="271" t="s">
        <v>2882</v>
      </c>
      <c r="B216" s="272" t="s">
        <v>2883</v>
      </c>
      <c r="C216" s="273"/>
      <c r="D216" s="280"/>
      <c r="E216" s="267" t="str">
        <f t="shared" si="19"/>
        <v> </v>
      </c>
      <c r="F216" s="268" t="str">
        <f t="shared" si="17"/>
        <v>否</v>
      </c>
      <c r="G216" s="245" t="str">
        <f t="shared" si="18"/>
        <v>项</v>
      </c>
    </row>
    <row r="217" s="241" customFormat="1" ht="36" customHeight="1" spans="1:7">
      <c r="A217" s="271" t="s">
        <v>2884</v>
      </c>
      <c r="B217" s="272" t="s">
        <v>2885</v>
      </c>
      <c r="C217" s="273"/>
      <c r="D217" s="280"/>
      <c r="E217" s="267" t="str">
        <f t="shared" si="19"/>
        <v> </v>
      </c>
      <c r="F217" s="268" t="str">
        <f t="shared" si="17"/>
        <v>否</v>
      </c>
      <c r="G217" s="245" t="str">
        <f t="shared" si="18"/>
        <v>项</v>
      </c>
    </row>
    <row r="218" s="241" customFormat="1" ht="36" customHeight="1" spans="1:7">
      <c r="A218" s="271" t="s">
        <v>2886</v>
      </c>
      <c r="B218" s="272" t="s">
        <v>2887</v>
      </c>
      <c r="C218" s="273"/>
      <c r="D218" s="280"/>
      <c r="E218" s="267" t="str">
        <f t="shared" si="19"/>
        <v> </v>
      </c>
      <c r="F218" s="268" t="str">
        <f t="shared" si="17"/>
        <v>否</v>
      </c>
      <c r="G218" s="245" t="str">
        <f t="shared" si="18"/>
        <v>项</v>
      </c>
    </row>
    <row r="219" s="241" customFormat="1" ht="36" customHeight="1" spans="1:7">
      <c r="A219" s="271" t="s">
        <v>2888</v>
      </c>
      <c r="B219" s="272" t="s">
        <v>2889</v>
      </c>
      <c r="C219" s="273"/>
      <c r="D219" s="280"/>
      <c r="E219" s="267" t="str">
        <f t="shared" si="19"/>
        <v> </v>
      </c>
      <c r="F219" s="268" t="str">
        <f t="shared" si="17"/>
        <v>否</v>
      </c>
      <c r="G219" s="245" t="str">
        <f t="shared" si="18"/>
        <v>项</v>
      </c>
    </row>
    <row r="220" s="241" customFormat="1" ht="36" customHeight="1" spans="1:7">
      <c r="A220" s="271" t="s">
        <v>2890</v>
      </c>
      <c r="B220" s="272" t="s">
        <v>2891</v>
      </c>
      <c r="C220" s="273"/>
      <c r="D220" s="280"/>
      <c r="E220" s="267" t="str">
        <f t="shared" si="19"/>
        <v> </v>
      </c>
      <c r="F220" s="268" t="str">
        <f t="shared" si="17"/>
        <v>否</v>
      </c>
      <c r="G220" s="245" t="str">
        <f t="shared" si="18"/>
        <v>项</v>
      </c>
    </row>
    <row r="221" s="241" customFormat="1" ht="36" customHeight="1" spans="1:7">
      <c r="A221" s="271" t="s">
        <v>2892</v>
      </c>
      <c r="B221" s="272" t="s">
        <v>3009</v>
      </c>
      <c r="C221" s="273"/>
      <c r="D221" s="280"/>
      <c r="E221" s="267" t="str">
        <f t="shared" si="19"/>
        <v> </v>
      </c>
      <c r="F221" s="268" t="str">
        <f t="shared" si="17"/>
        <v>否</v>
      </c>
      <c r="G221" s="245" t="str">
        <f t="shared" si="18"/>
        <v>项</v>
      </c>
    </row>
    <row r="222" s="241" customFormat="1" ht="36" customHeight="1" spans="1:7">
      <c r="A222" s="271" t="s">
        <v>2894</v>
      </c>
      <c r="B222" s="272" t="s">
        <v>2895</v>
      </c>
      <c r="C222" s="273">
        <v>8000</v>
      </c>
      <c r="D222" s="278">
        <v>4478</v>
      </c>
      <c r="E222" s="279">
        <f t="shared" si="19"/>
        <v>-0.44</v>
      </c>
      <c r="F222" s="268" t="str">
        <f t="shared" si="17"/>
        <v>是</v>
      </c>
      <c r="G222" s="245" t="str">
        <f t="shared" si="18"/>
        <v>项</v>
      </c>
    </row>
    <row r="223" s="241" customFormat="1" ht="36" customHeight="1" spans="1:7">
      <c r="A223" s="271" t="s">
        <v>2896</v>
      </c>
      <c r="B223" s="272" t="s">
        <v>2897</v>
      </c>
      <c r="C223" s="273"/>
      <c r="D223" s="280"/>
      <c r="E223" s="267" t="str">
        <f t="shared" si="19"/>
        <v> </v>
      </c>
      <c r="F223" s="268" t="str">
        <f t="shared" si="17"/>
        <v>否</v>
      </c>
      <c r="G223" s="245" t="str">
        <f t="shared" si="18"/>
        <v>项</v>
      </c>
    </row>
    <row r="224" s="241" customFormat="1" ht="36" customHeight="1" spans="1:7">
      <c r="A224" s="271" t="s">
        <v>2898</v>
      </c>
      <c r="B224" s="269" t="s">
        <v>2899</v>
      </c>
      <c r="C224" s="274">
        <v>8000</v>
      </c>
      <c r="D224" s="278">
        <v>9300</v>
      </c>
      <c r="E224" s="279">
        <f t="shared" si="19"/>
        <v>0.163</v>
      </c>
      <c r="F224" s="268" t="str">
        <f t="shared" si="17"/>
        <v>是</v>
      </c>
      <c r="G224" s="245" t="str">
        <f t="shared" si="18"/>
        <v>项</v>
      </c>
    </row>
    <row r="225" s="241" customFormat="1" ht="36" customHeight="1" spans="1:7">
      <c r="A225" s="271" t="s">
        <v>2900</v>
      </c>
      <c r="B225" s="269" t="s">
        <v>2901</v>
      </c>
      <c r="C225" s="274"/>
      <c r="D225" s="278">
        <v>2000</v>
      </c>
      <c r="E225" s="267" t="str">
        <f t="shared" si="19"/>
        <v> </v>
      </c>
      <c r="F225" s="268" t="str">
        <f t="shared" si="17"/>
        <v>是</v>
      </c>
      <c r="G225" s="245" t="str">
        <f t="shared" si="18"/>
        <v>项</v>
      </c>
    </row>
    <row r="226" s="241" customFormat="1" ht="36" customHeight="1" spans="1:7">
      <c r="A226" s="263" t="s">
        <v>116</v>
      </c>
      <c r="B226" s="264" t="s">
        <v>2902</v>
      </c>
      <c r="C226" s="265"/>
      <c r="D226" s="266">
        <f>D227</f>
        <v>80</v>
      </c>
      <c r="E226" s="267" t="str">
        <f t="shared" si="19"/>
        <v> </v>
      </c>
      <c r="F226" s="268" t="str">
        <f t="shared" si="17"/>
        <v>是</v>
      </c>
      <c r="G226" s="245" t="str">
        <f t="shared" si="18"/>
        <v>类</v>
      </c>
    </row>
    <row r="227" s="241" customFormat="1" ht="36" customHeight="1" spans="1:7">
      <c r="A227" s="284">
        <v>23304</v>
      </c>
      <c r="B227" s="264" t="s">
        <v>2903</v>
      </c>
      <c r="C227" s="265"/>
      <c r="D227" s="270">
        <f>SUM(D228:D243)</f>
        <v>80</v>
      </c>
      <c r="E227" s="267" t="str">
        <f t="shared" si="19"/>
        <v> </v>
      </c>
      <c r="F227" s="268" t="str">
        <f t="shared" si="17"/>
        <v>是</v>
      </c>
      <c r="G227" s="245" t="str">
        <f t="shared" si="18"/>
        <v>款</v>
      </c>
    </row>
    <row r="228" s="241" customFormat="1" ht="36" customHeight="1" spans="1:7">
      <c r="A228" s="271" t="s">
        <v>2904</v>
      </c>
      <c r="B228" s="272" t="s">
        <v>2905</v>
      </c>
      <c r="C228" s="273"/>
      <c r="D228" s="273"/>
      <c r="E228" s="267" t="str">
        <f t="shared" si="19"/>
        <v> </v>
      </c>
      <c r="F228" s="268" t="str">
        <f t="shared" si="17"/>
        <v>否</v>
      </c>
      <c r="G228" s="245" t="str">
        <f t="shared" si="18"/>
        <v>项</v>
      </c>
    </row>
    <row r="229" s="241" customFormat="1" ht="36" customHeight="1" spans="1:7">
      <c r="A229" s="271" t="s">
        <v>2906</v>
      </c>
      <c r="B229" s="272" t="s">
        <v>2907</v>
      </c>
      <c r="C229" s="273"/>
      <c r="D229" s="273"/>
      <c r="E229" s="267" t="str">
        <f t="shared" si="19"/>
        <v> </v>
      </c>
      <c r="F229" s="268" t="str">
        <f t="shared" si="17"/>
        <v>否</v>
      </c>
      <c r="G229" s="245" t="str">
        <f t="shared" si="18"/>
        <v>项</v>
      </c>
    </row>
    <row r="230" s="241" customFormat="1" ht="36" customHeight="1" spans="1:7">
      <c r="A230" s="271" t="s">
        <v>2908</v>
      </c>
      <c r="B230" s="272" t="s">
        <v>2909</v>
      </c>
      <c r="C230" s="273"/>
      <c r="D230" s="273"/>
      <c r="E230" s="267" t="str">
        <f t="shared" si="19"/>
        <v> </v>
      </c>
      <c r="F230" s="268" t="str">
        <f t="shared" si="17"/>
        <v>否</v>
      </c>
      <c r="G230" s="245" t="str">
        <f t="shared" si="18"/>
        <v>项</v>
      </c>
    </row>
    <row r="231" s="241" customFormat="1" ht="36" customHeight="1" spans="1:7">
      <c r="A231" s="271" t="s">
        <v>2910</v>
      </c>
      <c r="B231" s="272" t="s">
        <v>2911</v>
      </c>
      <c r="C231" s="273"/>
      <c r="D231" s="273"/>
      <c r="E231" s="279" t="str">
        <f t="shared" si="19"/>
        <v> </v>
      </c>
      <c r="F231" s="268" t="str">
        <f t="shared" si="17"/>
        <v>否</v>
      </c>
      <c r="G231" s="245" t="str">
        <f t="shared" si="18"/>
        <v>项</v>
      </c>
    </row>
    <row r="232" s="241" customFormat="1" ht="36" customHeight="1" spans="1:7">
      <c r="A232" s="271" t="s">
        <v>2912</v>
      </c>
      <c r="B232" s="272" t="s">
        <v>2913</v>
      </c>
      <c r="C232" s="273"/>
      <c r="D232" s="273"/>
      <c r="E232" s="267" t="str">
        <f t="shared" si="19"/>
        <v> </v>
      </c>
      <c r="F232" s="268" t="str">
        <f t="shared" si="17"/>
        <v>否</v>
      </c>
      <c r="G232" s="245" t="str">
        <f t="shared" si="18"/>
        <v>项</v>
      </c>
    </row>
    <row r="233" s="241" customFormat="1" ht="36" customHeight="1" spans="1:7">
      <c r="A233" s="271" t="s">
        <v>2914</v>
      </c>
      <c r="B233" s="272" t="s">
        <v>2915</v>
      </c>
      <c r="C233" s="273"/>
      <c r="D233" s="273"/>
      <c r="E233" s="267" t="str">
        <f t="shared" si="19"/>
        <v> </v>
      </c>
      <c r="F233" s="268" t="str">
        <f t="shared" si="17"/>
        <v>否</v>
      </c>
      <c r="G233" s="245" t="str">
        <f t="shared" si="18"/>
        <v>项</v>
      </c>
    </row>
    <row r="234" s="241" customFormat="1" ht="36" customHeight="1" spans="1:7">
      <c r="A234" s="271" t="s">
        <v>2916</v>
      </c>
      <c r="B234" s="272" t="s">
        <v>2917</v>
      </c>
      <c r="C234" s="273"/>
      <c r="D234" s="273"/>
      <c r="E234" s="267" t="str">
        <f t="shared" si="19"/>
        <v> </v>
      </c>
      <c r="F234" s="268" t="str">
        <f t="shared" si="17"/>
        <v>否</v>
      </c>
      <c r="G234" s="245" t="str">
        <f t="shared" si="18"/>
        <v>项</v>
      </c>
    </row>
    <row r="235" s="241" customFormat="1" ht="36" customHeight="1" spans="1:7">
      <c r="A235" s="271" t="s">
        <v>2918</v>
      </c>
      <c r="B235" s="272" t="s">
        <v>2919</v>
      </c>
      <c r="C235" s="273"/>
      <c r="D235" s="273"/>
      <c r="E235" s="267" t="str">
        <f t="shared" si="19"/>
        <v> </v>
      </c>
      <c r="F235" s="268" t="str">
        <f t="shared" si="17"/>
        <v>否</v>
      </c>
      <c r="G235" s="245" t="str">
        <f t="shared" si="18"/>
        <v>项</v>
      </c>
    </row>
    <row r="236" s="241" customFormat="1" ht="36" customHeight="1" spans="1:7">
      <c r="A236" s="271" t="s">
        <v>2920</v>
      </c>
      <c r="B236" s="272" t="s">
        <v>2921</v>
      </c>
      <c r="C236" s="273"/>
      <c r="D236" s="273"/>
      <c r="E236" s="267" t="str">
        <f t="shared" si="19"/>
        <v> </v>
      </c>
      <c r="F236" s="268" t="str">
        <f t="shared" si="17"/>
        <v>否</v>
      </c>
      <c r="G236" s="245" t="str">
        <f t="shared" si="18"/>
        <v>项</v>
      </c>
    </row>
    <row r="237" s="241" customFormat="1" ht="36" customHeight="1" spans="1:7">
      <c r="A237" s="271" t="s">
        <v>2922</v>
      </c>
      <c r="B237" s="272" t="s">
        <v>2923</v>
      </c>
      <c r="C237" s="273"/>
      <c r="D237" s="273"/>
      <c r="E237" s="267" t="str">
        <f t="shared" si="19"/>
        <v> </v>
      </c>
      <c r="F237" s="268" t="str">
        <f t="shared" si="17"/>
        <v>否</v>
      </c>
      <c r="G237" s="245" t="str">
        <f t="shared" si="18"/>
        <v>项</v>
      </c>
    </row>
    <row r="238" s="241" customFormat="1" ht="36" customHeight="1" spans="1:7">
      <c r="A238" s="271" t="s">
        <v>2924</v>
      </c>
      <c r="B238" s="272" t="s">
        <v>2925</v>
      </c>
      <c r="C238" s="273"/>
      <c r="D238" s="273"/>
      <c r="E238" s="267" t="str">
        <f t="shared" si="19"/>
        <v> </v>
      </c>
      <c r="F238" s="268" t="str">
        <f t="shared" si="17"/>
        <v>否</v>
      </c>
      <c r="G238" s="245" t="str">
        <f t="shared" si="18"/>
        <v>项</v>
      </c>
    </row>
    <row r="239" s="241" customFormat="1" ht="36" customHeight="1" spans="1:7">
      <c r="A239" s="271" t="s">
        <v>2926</v>
      </c>
      <c r="B239" s="272" t="s">
        <v>2927</v>
      </c>
      <c r="C239" s="273"/>
      <c r="D239" s="273"/>
      <c r="E239" s="267" t="str">
        <f t="shared" si="19"/>
        <v> </v>
      </c>
      <c r="F239" s="268" t="str">
        <f t="shared" si="17"/>
        <v>否</v>
      </c>
      <c r="G239" s="245" t="str">
        <f t="shared" si="18"/>
        <v>项</v>
      </c>
    </row>
    <row r="240" s="241" customFormat="1" ht="36" customHeight="1" spans="1:7">
      <c r="A240" s="271" t="s">
        <v>2928</v>
      </c>
      <c r="B240" s="272" t="s">
        <v>2929</v>
      </c>
      <c r="C240" s="273"/>
      <c r="D240" s="273"/>
      <c r="E240" s="267" t="str">
        <f t="shared" si="19"/>
        <v> </v>
      </c>
      <c r="F240" s="268" t="str">
        <f t="shared" si="17"/>
        <v>否</v>
      </c>
      <c r="G240" s="245" t="str">
        <f t="shared" si="18"/>
        <v>项</v>
      </c>
    </row>
    <row r="241" s="241" customFormat="1" ht="36" customHeight="1" spans="1:7">
      <c r="A241" s="271" t="s">
        <v>2930</v>
      </c>
      <c r="B241" s="272" t="s">
        <v>2931</v>
      </c>
      <c r="C241" s="273"/>
      <c r="D241" s="273"/>
      <c r="E241" s="267" t="str">
        <f t="shared" si="19"/>
        <v> </v>
      </c>
      <c r="F241" s="268" t="str">
        <f t="shared" si="17"/>
        <v>否</v>
      </c>
      <c r="G241" s="245" t="str">
        <f t="shared" si="18"/>
        <v>项</v>
      </c>
    </row>
    <row r="242" s="241" customFormat="1" ht="36" customHeight="1" spans="1:7">
      <c r="A242" s="271" t="s">
        <v>2932</v>
      </c>
      <c r="B242" s="269" t="s">
        <v>2933</v>
      </c>
      <c r="C242" s="274"/>
      <c r="D242" s="273"/>
      <c r="E242" s="279" t="str">
        <f t="shared" si="19"/>
        <v> </v>
      </c>
      <c r="F242" s="268" t="str">
        <f t="shared" si="17"/>
        <v>否</v>
      </c>
      <c r="G242" s="245" t="str">
        <f t="shared" si="18"/>
        <v>项</v>
      </c>
    </row>
    <row r="243" s="241" customFormat="1" ht="36" customHeight="1" spans="1:7">
      <c r="A243" s="271" t="s">
        <v>2934</v>
      </c>
      <c r="B243" s="269" t="s">
        <v>2935</v>
      </c>
      <c r="C243" s="274"/>
      <c r="D243" s="273">
        <v>80</v>
      </c>
      <c r="E243" s="267" t="str">
        <f t="shared" si="19"/>
        <v> </v>
      </c>
      <c r="F243" s="268" t="str">
        <f t="shared" si="17"/>
        <v>是</v>
      </c>
      <c r="G243" s="245" t="str">
        <f t="shared" si="18"/>
        <v>项</v>
      </c>
    </row>
    <row r="244" s="241" customFormat="1" ht="36" customHeight="1" spans="1:7">
      <c r="A244" s="284" t="s">
        <v>2936</v>
      </c>
      <c r="B244" s="264" t="s">
        <v>2937</v>
      </c>
      <c r="C244" s="265"/>
      <c r="D244" s="266">
        <f>D245</f>
        <v>1100</v>
      </c>
      <c r="E244" s="267" t="str">
        <f t="shared" si="19"/>
        <v> </v>
      </c>
      <c r="F244" s="268" t="str">
        <f t="shared" si="17"/>
        <v>是</v>
      </c>
      <c r="G244" s="245" t="str">
        <f t="shared" si="18"/>
        <v>类</v>
      </c>
    </row>
    <row r="245" s="241" customFormat="1" ht="36" customHeight="1" spans="1:7">
      <c r="A245" s="284" t="s">
        <v>2938</v>
      </c>
      <c r="B245" s="275" t="s">
        <v>2939</v>
      </c>
      <c r="C245" s="276">
        <f>SUM(C246:C257)</f>
        <v>0</v>
      </c>
      <c r="D245" s="270">
        <f>SUM(D246:D257)</f>
        <v>1100</v>
      </c>
      <c r="E245" s="267" t="str">
        <f t="shared" si="19"/>
        <v> </v>
      </c>
      <c r="F245" s="268" t="str">
        <f t="shared" si="17"/>
        <v>是</v>
      </c>
      <c r="G245" s="245" t="str">
        <f t="shared" si="18"/>
        <v>款</v>
      </c>
    </row>
    <row r="246" s="241" customFormat="1" ht="36" customHeight="1" spans="1:7">
      <c r="A246" s="285" t="s">
        <v>2940</v>
      </c>
      <c r="B246" s="272" t="s">
        <v>2941</v>
      </c>
      <c r="C246" s="273"/>
      <c r="D246" s="273"/>
      <c r="E246" s="267" t="str">
        <f t="shared" si="19"/>
        <v> </v>
      </c>
      <c r="F246" s="268" t="str">
        <f t="shared" si="17"/>
        <v>否</v>
      </c>
      <c r="G246" s="245" t="str">
        <f t="shared" si="18"/>
        <v>项</v>
      </c>
    </row>
    <row r="247" s="241" customFormat="1" ht="36" customHeight="1" spans="1:7">
      <c r="A247" s="285" t="s">
        <v>2942</v>
      </c>
      <c r="B247" s="272" t="s">
        <v>2943</v>
      </c>
      <c r="C247" s="273"/>
      <c r="D247" s="273"/>
      <c r="E247" s="267" t="str">
        <f t="shared" si="19"/>
        <v> </v>
      </c>
      <c r="F247" s="268" t="str">
        <f t="shared" si="17"/>
        <v>否</v>
      </c>
      <c r="G247" s="245" t="str">
        <f t="shared" si="18"/>
        <v>项</v>
      </c>
    </row>
    <row r="248" s="241" customFormat="1" ht="36" customHeight="1" spans="1:7">
      <c r="A248" s="285" t="s">
        <v>2944</v>
      </c>
      <c r="B248" s="272" t="s">
        <v>2945</v>
      </c>
      <c r="C248" s="273"/>
      <c r="D248" s="273"/>
      <c r="E248" s="267" t="str">
        <f t="shared" si="19"/>
        <v> </v>
      </c>
      <c r="F248" s="268" t="str">
        <f t="shared" si="17"/>
        <v>否</v>
      </c>
      <c r="G248" s="245" t="str">
        <f t="shared" si="18"/>
        <v>项</v>
      </c>
    </row>
    <row r="249" s="241" customFormat="1" ht="36" customHeight="1" spans="1:7">
      <c r="A249" s="285" t="s">
        <v>2946</v>
      </c>
      <c r="B249" s="272" t="s">
        <v>2947</v>
      </c>
      <c r="C249" s="273"/>
      <c r="D249" s="273"/>
      <c r="E249" s="267" t="str">
        <f t="shared" si="19"/>
        <v> </v>
      </c>
      <c r="F249" s="268" t="str">
        <f t="shared" si="17"/>
        <v>否</v>
      </c>
      <c r="G249" s="245" t="str">
        <f t="shared" si="18"/>
        <v>项</v>
      </c>
    </row>
    <row r="250" s="241" customFormat="1" ht="36" customHeight="1" spans="1:7">
      <c r="A250" s="285" t="s">
        <v>2948</v>
      </c>
      <c r="B250" s="272" t="s">
        <v>2949</v>
      </c>
      <c r="C250" s="273"/>
      <c r="D250" s="273"/>
      <c r="E250" s="267" t="str">
        <f t="shared" si="19"/>
        <v> </v>
      </c>
      <c r="F250" s="268" t="str">
        <f t="shared" si="17"/>
        <v>否</v>
      </c>
      <c r="G250" s="245" t="str">
        <f t="shared" si="18"/>
        <v>项</v>
      </c>
    </row>
    <row r="251" s="241" customFormat="1" ht="36" customHeight="1" spans="1:7">
      <c r="A251" s="285" t="s">
        <v>2950</v>
      </c>
      <c r="B251" s="272" t="s">
        <v>2951</v>
      </c>
      <c r="C251" s="273"/>
      <c r="D251" s="273"/>
      <c r="E251" s="267" t="str">
        <f t="shared" si="19"/>
        <v> </v>
      </c>
      <c r="F251" s="268" t="str">
        <f t="shared" si="17"/>
        <v>否</v>
      </c>
      <c r="G251" s="245" t="str">
        <f t="shared" si="18"/>
        <v>项</v>
      </c>
    </row>
    <row r="252" s="241" customFormat="1" ht="36" customHeight="1" spans="1:7">
      <c r="A252" s="285" t="s">
        <v>2952</v>
      </c>
      <c r="B252" s="272" t="s">
        <v>2953</v>
      </c>
      <c r="C252" s="273"/>
      <c r="D252" s="273"/>
      <c r="E252" s="267" t="str">
        <f t="shared" si="19"/>
        <v> </v>
      </c>
      <c r="F252" s="268" t="str">
        <f t="shared" si="17"/>
        <v>否</v>
      </c>
      <c r="G252" s="245" t="str">
        <f t="shared" si="18"/>
        <v>项</v>
      </c>
    </row>
    <row r="253" s="241" customFormat="1" ht="36" customHeight="1" spans="1:7">
      <c r="A253" s="285" t="s">
        <v>2954</v>
      </c>
      <c r="B253" s="272" t="s">
        <v>2955</v>
      </c>
      <c r="C253" s="273"/>
      <c r="D253" s="273"/>
      <c r="E253" s="267" t="str">
        <f t="shared" si="19"/>
        <v> </v>
      </c>
      <c r="F253" s="268" t="str">
        <f t="shared" si="17"/>
        <v>否</v>
      </c>
      <c r="G253" s="245" t="str">
        <f t="shared" si="18"/>
        <v>项</v>
      </c>
    </row>
    <row r="254" s="241" customFormat="1" ht="36" customHeight="1" spans="1:7">
      <c r="A254" s="285" t="s">
        <v>2956</v>
      </c>
      <c r="B254" s="272" t="s">
        <v>2957</v>
      </c>
      <c r="C254" s="273"/>
      <c r="D254" s="273"/>
      <c r="E254" s="267" t="str">
        <f t="shared" si="19"/>
        <v> </v>
      </c>
      <c r="F254" s="268" t="str">
        <f t="shared" si="17"/>
        <v>否</v>
      </c>
      <c r="G254" s="245" t="str">
        <f t="shared" si="18"/>
        <v>项</v>
      </c>
    </row>
    <row r="255" s="241" customFormat="1" ht="36" customHeight="1" spans="1:7">
      <c r="A255" s="285" t="s">
        <v>2958</v>
      </c>
      <c r="B255" s="272" t="s">
        <v>2959</v>
      </c>
      <c r="C255" s="273"/>
      <c r="D255" s="273">
        <v>1100</v>
      </c>
      <c r="E255" s="267" t="str">
        <f t="shared" si="19"/>
        <v> </v>
      </c>
      <c r="F255" s="268" t="str">
        <f t="shared" si="17"/>
        <v>是</v>
      </c>
      <c r="G255" s="245" t="str">
        <f t="shared" si="18"/>
        <v>项</v>
      </c>
    </row>
    <row r="256" s="241" customFormat="1" ht="36" customHeight="1" spans="1:7">
      <c r="A256" s="285" t="s">
        <v>2960</v>
      </c>
      <c r="B256" s="272" t="s">
        <v>2961</v>
      </c>
      <c r="C256" s="273"/>
      <c r="D256" s="273"/>
      <c r="E256" s="267" t="str">
        <f t="shared" si="19"/>
        <v> </v>
      </c>
      <c r="F256" s="268" t="str">
        <f t="shared" si="17"/>
        <v>否</v>
      </c>
      <c r="G256" s="245" t="str">
        <f t="shared" si="18"/>
        <v>项</v>
      </c>
    </row>
    <row r="257" s="241" customFormat="1" ht="36" customHeight="1" spans="1:7">
      <c r="A257" s="285" t="s">
        <v>2962</v>
      </c>
      <c r="B257" s="272" t="s">
        <v>2963</v>
      </c>
      <c r="C257" s="273"/>
      <c r="D257" s="273"/>
      <c r="E257" s="267" t="str">
        <f t="shared" si="19"/>
        <v> </v>
      </c>
      <c r="F257" s="268" t="str">
        <f t="shared" si="17"/>
        <v>否</v>
      </c>
      <c r="G257" s="245" t="str">
        <f t="shared" si="18"/>
        <v>项</v>
      </c>
    </row>
    <row r="258" s="241" customFormat="1" ht="36" customHeight="1" spans="1:7">
      <c r="A258" s="284" t="s">
        <v>2964</v>
      </c>
      <c r="B258" s="275" t="s">
        <v>2965</v>
      </c>
      <c r="C258" s="276">
        <f>SUM(C259:C264)</f>
        <v>0</v>
      </c>
      <c r="D258" s="270"/>
      <c r="E258" s="267" t="str">
        <f t="shared" si="19"/>
        <v> </v>
      </c>
      <c r="F258" s="268" t="str">
        <f t="shared" si="17"/>
        <v>否</v>
      </c>
      <c r="G258" s="245" t="str">
        <f t="shared" si="18"/>
        <v>款</v>
      </c>
    </row>
    <row r="259" s="241" customFormat="1" ht="36" customHeight="1" spans="1:7">
      <c r="A259" s="285" t="s">
        <v>2966</v>
      </c>
      <c r="B259" s="272" t="s">
        <v>2967</v>
      </c>
      <c r="C259" s="273"/>
      <c r="D259" s="273"/>
      <c r="E259" s="267" t="str">
        <f t="shared" si="19"/>
        <v> </v>
      </c>
      <c r="F259" s="268" t="str">
        <f t="shared" si="17"/>
        <v>否</v>
      </c>
      <c r="G259" s="245" t="str">
        <f t="shared" si="18"/>
        <v>项</v>
      </c>
    </row>
    <row r="260" s="241" customFormat="1" ht="36" customHeight="1" spans="1:7">
      <c r="A260" s="285" t="s">
        <v>2968</v>
      </c>
      <c r="B260" s="272" t="s">
        <v>2969</v>
      </c>
      <c r="C260" s="273"/>
      <c r="D260" s="273"/>
      <c r="E260" s="267" t="str">
        <f t="shared" si="19"/>
        <v> </v>
      </c>
      <c r="F260" s="268" t="str">
        <f t="shared" si="17"/>
        <v>否</v>
      </c>
      <c r="G260" s="245" t="str">
        <f t="shared" si="18"/>
        <v>项</v>
      </c>
    </row>
    <row r="261" s="241" customFormat="1" ht="36" customHeight="1" spans="1:7">
      <c r="A261" s="285" t="s">
        <v>2970</v>
      </c>
      <c r="B261" s="272" t="s">
        <v>2971</v>
      </c>
      <c r="C261" s="273"/>
      <c r="D261" s="273"/>
      <c r="E261" s="267" t="str">
        <f t="shared" si="19"/>
        <v> </v>
      </c>
      <c r="F261" s="268" t="str">
        <f t="shared" si="17"/>
        <v>否</v>
      </c>
      <c r="G261" s="245" t="str">
        <f t="shared" si="18"/>
        <v>项</v>
      </c>
    </row>
    <row r="262" s="241" customFormat="1" ht="36" customHeight="1" spans="1:7">
      <c r="A262" s="285" t="s">
        <v>2972</v>
      </c>
      <c r="B262" s="272" t="s">
        <v>2973</v>
      </c>
      <c r="C262" s="273"/>
      <c r="D262" s="273"/>
      <c r="E262" s="267" t="str">
        <f t="shared" si="19"/>
        <v> </v>
      </c>
      <c r="F262" s="268" t="str">
        <f t="shared" si="17"/>
        <v>否</v>
      </c>
      <c r="G262" s="245" t="str">
        <f t="shared" si="18"/>
        <v>项</v>
      </c>
    </row>
    <row r="263" s="241" customFormat="1" ht="36" customHeight="1" spans="1:7">
      <c r="A263" s="285" t="s">
        <v>2974</v>
      </c>
      <c r="B263" s="272" t="s">
        <v>2975</v>
      </c>
      <c r="C263" s="273"/>
      <c r="D263" s="273"/>
      <c r="E263" s="267" t="str">
        <f t="shared" si="19"/>
        <v> </v>
      </c>
      <c r="F263" s="268" t="str">
        <f t="shared" si="17"/>
        <v>否</v>
      </c>
      <c r="G263" s="245" t="str">
        <f t="shared" si="18"/>
        <v>项</v>
      </c>
    </row>
    <row r="264" s="241" customFormat="1" ht="36" customHeight="1" spans="1:7">
      <c r="A264" s="285" t="s">
        <v>2976</v>
      </c>
      <c r="B264" s="272" t="s">
        <v>2977</v>
      </c>
      <c r="C264" s="273"/>
      <c r="D264" s="273"/>
      <c r="E264" s="267" t="str">
        <f t="shared" si="19"/>
        <v> </v>
      </c>
      <c r="F264" s="268" t="str">
        <f t="shared" si="17"/>
        <v>否</v>
      </c>
      <c r="G264" s="245" t="str">
        <f t="shared" si="18"/>
        <v>项</v>
      </c>
    </row>
    <row r="265" s="241" customFormat="1" ht="36" customHeight="1" spans="1:7">
      <c r="A265" s="271"/>
      <c r="B265" s="269"/>
      <c r="C265" s="274"/>
      <c r="D265" s="265"/>
      <c r="E265" s="267" t="str">
        <f t="shared" si="19"/>
        <v> </v>
      </c>
      <c r="F265" s="268" t="str">
        <f>IF(LEN(A265)=3,"是",IF(B265&lt;&gt;"",IF(SUM(C265:D265)&lt;&gt;0,"是","否"),"是"))</f>
        <v>是</v>
      </c>
      <c r="G265" s="245"/>
    </row>
    <row r="266" s="241" customFormat="1" ht="36" customHeight="1" spans="1:7">
      <c r="A266" s="287"/>
      <c r="B266" s="288" t="s">
        <v>3010</v>
      </c>
      <c r="C266" s="265">
        <f>C4+C20+C32+C43+C102+C127+C179+C183+C209+C226+C244</f>
        <v>25778</v>
      </c>
      <c r="D266" s="265">
        <f>D4+D20+D32+D43+D102+D127+D179+D183+D209+D226+D244</f>
        <v>39559.13</v>
      </c>
      <c r="E266" s="267">
        <f t="shared" ref="E266:E272" si="20">IF(C266&gt;0,D266/C266-1," ")</f>
        <v>0.535</v>
      </c>
      <c r="F266" s="268" t="str">
        <f>IF(LEN(A266)=3,"是",IF(B266&lt;&gt;"",IF(SUM(C266:D266)&lt;&gt;0,"是","否"),"是"))</f>
        <v>是</v>
      </c>
      <c r="G266" s="245"/>
    </row>
    <row r="267" s="241" customFormat="1" ht="36" customHeight="1" spans="1:7">
      <c r="A267" s="289" t="s">
        <v>2980</v>
      </c>
      <c r="B267" s="290" t="s">
        <v>121</v>
      </c>
      <c r="C267" s="291">
        <f>C268+C270+C272+C274+C275</f>
        <v>10810</v>
      </c>
      <c r="D267" s="291">
        <f>D268+D270+D272+D274+D275</f>
        <v>8230.98</v>
      </c>
      <c r="E267" s="267">
        <f t="shared" si="20"/>
        <v>-0.239</v>
      </c>
      <c r="F267" s="268" t="str">
        <f>IF(LEN(A267)=3,"是",IF(B267&lt;&gt;"",IF(SUM(C267:D267)&lt;&gt;0,"是","否"),"是"))</f>
        <v>是</v>
      </c>
      <c r="G267" s="245"/>
    </row>
    <row r="268" s="241" customFormat="1" ht="36" customHeight="1" spans="1:7">
      <c r="A268" s="289" t="s">
        <v>2981</v>
      </c>
      <c r="B268" s="292" t="s">
        <v>3011</v>
      </c>
      <c r="C268" s="293"/>
      <c r="D268" s="293"/>
      <c r="E268" s="267" t="str">
        <f t="shared" si="20"/>
        <v> </v>
      </c>
      <c r="F268" s="268" t="str">
        <f>IF(LEN(A268)=3,"是",IF(B268&lt;&gt;"",IF(SUM(C268:D268)&lt;&gt;0,"是","否"),"是"))</f>
        <v>否</v>
      </c>
      <c r="G268" s="245"/>
    </row>
    <row r="269" s="241" customFormat="1" ht="36" customHeight="1" spans="1:7">
      <c r="A269" s="294" t="s">
        <v>3012</v>
      </c>
      <c r="B269" s="292" t="s">
        <v>3013</v>
      </c>
      <c r="C269" s="293"/>
      <c r="D269" s="293"/>
      <c r="E269" s="267" t="str">
        <f t="shared" si="20"/>
        <v> </v>
      </c>
      <c r="F269" s="268" t="str">
        <f>IF(LEN(A269)=3,"是",IF(B269&lt;&gt;"",IF(SUM(C269:D269)&lt;&gt;0,"是","否"),"是"))</f>
        <v>否</v>
      </c>
      <c r="G269" s="245"/>
    </row>
    <row r="270" s="245" customFormat="1" ht="38" customHeight="1" spans="1:7">
      <c r="A270" s="295" t="s">
        <v>2989</v>
      </c>
      <c r="B270" s="296" t="s">
        <v>2983</v>
      </c>
      <c r="C270" s="297">
        <f>C271</f>
        <v>810</v>
      </c>
      <c r="D270" s="297">
        <f>D271</f>
        <v>0</v>
      </c>
      <c r="E270" s="267">
        <f t="shared" si="20"/>
        <v>-1</v>
      </c>
      <c r="F270" s="268"/>
      <c r="G270" s="241"/>
    </row>
    <row r="271" s="245" customFormat="1" ht="38" customHeight="1" spans="1:7">
      <c r="A271" s="295" t="s">
        <v>3014</v>
      </c>
      <c r="B271" s="296" t="s">
        <v>2985</v>
      </c>
      <c r="C271" s="298">
        <v>810</v>
      </c>
      <c r="D271" s="299"/>
      <c r="E271" s="279">
        <f t="shared" si="20"/>
        <v>-1</v>
      </c>
      <c r="F271" s="268"/>
      <c r="G271" s="241"/>
    </row>
    <row r="272" s="241" customFormat="1" ht="36" customHeight="1" spans="1:7">
      <c r="A272" s="294" t="s">
        <v>3015</v>
      </c>
      <c r="B272" s="292" t="s">
        <v>3016</v>
      </c>
      <c r="C272" s="293">
        <v>10000</v>
      </c>
      <c r="D272" s="293">
        <v>7655</v>
      </c>
      <c r="E272" s="279">
        <f t="shared" si="20"/>
        <v>-0.235</v>
      </c>
      <c r="F272" s="268" t="str">
        <f>IF(LEN(A272)=3,"是",IF(B272&lt;&gt;"",IF(SUM(C272:D272)&lt;&gt;0,"是","否"),"是"))</f>
        <v>是</v>
      </c>
      <c r="G272" s="245"/>
    </row>
    <row r="273" s="241" customFormat="1" ht="36" customHeight="1" spans="1:7">
      <c r="A273" s="294"/>
      <c r="B273" s="292" t="s">
        <v>3017</v>
      </c>
      <c r="C273" s="293"/>
      <c r="D273" s="293"/>
      <c r="E273" s="267"/>
      <c r="F273" s="268"/>
      <c r="G273" s="245"/>
    </row>
    <row r="274" s="241" customFormat="1" ht="36" customHeight="1" spans="1:7">
      <c r="A274" s="294" t="s">
        <v>3018</v>
      </c>
      <c r="B274" s="292" t="s">
        <v>3019</v>
      </c>
      <c r="C274" s="293"/>
      <c r="D274" s="293">
        <v>575.98</v>
      </c>
      <c r="E274" s="267" t="str">
        <f>IF(C274&gt;0,D274/C274-1," ")</f>
        <v> </v>
      </c>
      <c r="F274" s="268" t="str">
        <f>IF(LEN(A274)=3,"是",IF(B274&lt;&gt;"",IF(SUM(C274:D274)&lt;&gt;0,"是","否"),"是"))</f>
        <v>是</v>
      </c>
      <c r="G274" s="245"/>
    </row>
    <row r="275" ht="36" customHeight="1" spans="1:7">
      <c r="A275" s="294" t="s">
        <v>3020</v>
      </c>
      <c r="B275" s="300" t="s">
        <v>3021</v>
      </c>
      <c r="C275" s="293"/>
      <c r="D275" s="291"/>
      <c r="E275" s="267" t="str">
        <f>IF(C275&gt;0,D275/C275-1," ")</f>
        <v> </v>
      </c>
      <c r="F275" s="268" t="str">
        <f>IF(LEN(A275)=3,"是",IF(B275&lt;&gt;"",IF(SUM(C275:D275)&lt;&gt;0,"是","否"),"是"))</f>
        <v>否</v>
      </c>
      <c r="G275" s="245"/>
    </row>
    <row r="276" ht="36" customHeight="1" spans="1:7">
      <c r="A276" s="289" t="s">
        <v>2991</v>
      </c>
      <c r="B276" s="300" t="s">
        <v>3022</v>
      </c>
      <c r="C276" s="291">
        <v>300</v>
      </c>
      <c r="D276" s="291">
        <v>7900</v>
      </c>
      <c r="E276" s="267">
        <f>IF(C276&gt;0,D276/C276-1," ")</f>
        <v>25.333</v>
      </c>
      <c r="F276" s="268" t="str">
        <f>IF(LEN(A276)=3,"是",IF(B276&lt;&gt;"",IF(SUM(C276:D276)&lt;&gt;0,"是","否"),"是"))</f>
        <v>是</v>
      </c>
      <c r="G276" s="245"/>
    </row>
    <row r="277" ht="36" customHeight="1" spans="1:7">
      <c r="A277" s="289"/>
      <c r="B277" s="300" t="s">
        <v>3023</v>
      </c>
      <c r="C277" s="291"/>
      <c r="D277" s="291"/>
      <c r="E277" s="267" t="str">
        <f>IF(C277&gt;0,D277/C277-1," ")</f>
        <v> </v>
      </c>
      <c r="F277" s="268" t="str">
        <f>IF(LEN(A277)=3,"是",IF(B277&lt;&gt;"",IF(SUM(C277:D277)&lt;&gt;0,"是","否"),"是"))</f>
        <v>否</v>
      </c>
      <c r="G277" s="245"/>
    </row>
    <row r="278" ht="36" customHeight="1" spans="1:7">
      <c r="A278" s="301"/>
      <c r="B278" s="302" t="s">
        <v>129</v>
      </c>
      <c r="C278" s="291">
        <f>C266+C267+C275+C276</f>
        <v>36888</v>
      </c>
      <c r="D278" s="291">
        <f>D266+D267+D275+D276</f>
        <v>55690.11</v>
      </c>
      <c r="E278" s="267">
        <f>IF(C278&gt;0,D278/C278-1," ")</f>
        <v>0.51</v>
      </c>
      <c r="F278" s="268" t="str">
        <f>IF(LEN(A278)=3,"是",IF(B278&lt;&gt;"",IF(SUM(C278:D278)&lt;&gt;0,"是","否"),"是"))</f>
        <v>是</v>
      </c>
      <c r="G278" s="245"/>
    </row>
  </sheetData>
  <mergeCells count="1">
    <mergeCell ref="B1:E1"/>
  </mergeCells>
  <conditionalFormatting sqref="D274">
    <cfRule type="expression" dxfId="1" priority="4" stopIfTrue="1">
      <formula>"len($A:$A)=3"</formula>
    </cfRule>
  </conditionalFormatting>
  <conditionalFormatting sqref="B275">
    <cfRule type="expression" dxfId="1" priority="1" stopIfTrue="1">
      <formula>"len($A:$A)=3"</formula>
    </cfRule>
  </conditionalFormatting>
  <conditionalFormatting sqref="C275">
    <cfRule type="expression" dxfId="1" priority="5" stopIfTrue="1">
      <formula>"len($A:$A)=3"</formula>
    </cfRule>
  </conditionalFormatting>
  <conditionalFormatting sqref="D275">
    <cfRule type="expression" dxfId="1" priority="2" stopIfTrue="1">
      <formula>"len($A:$A)=3"</formula>
    </cfRule>
  </conditionalFormatting>
  <conditionalFormatting sqref="B276:B277">
    <cfRule type="expression" dxfId="1" priority="9" stopIfTrue="1">
      <formula>"len($A:$A)=3"</formula>
    </cfRule>
  </conditionalFormatting>
  <conditionalFormatting sqref="C276:C277">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C197" formulaRange="1"/>
    <ignoredError sqref="C70:D70 C74 C78 C82 C29:C36 C38 C122:D122 C128:D128 D133 C143 C152:D152 C168:D171 C175:D175 C258 C25 C59 C64 C88:C91 C108 D100 D102:D103 D197 D226:D227 D244:D245 C118:D118" unlocked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7"/>
  <sheetViews>
    <sheetView showGridLines="0" showZeros="0" view="pageBreakPreview" zoomScaleNormal="100" workbookViewId="0">
      <selection activeCell="A20" sqref="A20"/>
    </sheetView>
  </sheetViews>
  <sheetFormatPr defaultColWidth="9" defaultRowHeight="13.5" outlineLevelCol="4"/>
  <cols>
    <col min="1" max="1" width="52.1333333333333" style="221" customWidth="1"/>
    <col min="2" max="4" width="20.6333333333333" customWidth="1"/>
    <col min="5" max="5" width="9" hidden="1" customWidth="1"/>
  </cols>
  <sheetData>
    <row r="1" s="220" customFormat="1" ht="45" customHeight="1" spans="1:5">
      <c r="A1" s="222" t="s">
        <v>3024</v>
      </c>
      <c r="B1" s="222"/>
      <c r="C1" s="222"/>
      <c r="D1" s="222"/>
      <c r="E1" s="223"/>
    </row>
    <row r="2" ht="20.1" customHeight="1" spans="1:5">
      <c r="A2" s="224"/>
      <c r="B2" s="225"/>
      <c r="C2" s="226"/>
      <c r="D2" s="226" t="s">
        <v>1</v>
      </c>
      <c r="E2" s="221"/>
    </row>
    <row r="3" ht="45" customHeight="1" spans="1:5">
      <c r="A3" s="135" t="s">
        <v>2424</v>
      </c>
      <c r="B3" s="141" t="s">
        <v>132</v>
      </c>
      <c r="C3" s="141" t="s">
        <v>5</v>
      </c>
      <c r="D3" s="141" t="s">
        <v>133</v>
      </c>
      <c r="E3" s="227" t="s">
        <v>140</v>
      </c>
    </row>
    <row r="4" ht="36" customHeight="1" spans="1:5">
      <c r="A4" s="228" t="s">
        <v>2522</v>
      </c>
      <c r="B4" s="229"/>
      <c r="C4" s="229"/>
      <c r="D4" s="230"/>
      <c r="E4" s="231" t="str">
        <f>IF(A4&lt;&gt;"",IF(SUM(B4:C4)&lt;&gt;0,"是","否"),"是")</f>
        <v>否</v>
      </c>
    </row>
    <row r="5" ht="36" customHeight="1" spans="1:5">
      <c r="A5" s="228" t="s">
        <v>2553</v>
      </c>
      <c r="B5" s="229"/>
      <c r="C5" s="229"/>
      <c r="D5" s="230"/>
      <c r="E5" s="231" t="str">
        <f t="shared" ref="E5:E15" si="0">IF(A5&lt;&gt;"",IF(SUM(B5:C5)&lt;&gt;0,"是","否"),"是")</f>
        <v>否</v>
      </c>
    </row>
    <row r="6" ht="36" customHeight="1" spans="1:5">
      <c r="A6" s="228" t="s">
        <v>2573</v>
      </c>
      <c r="B6" s="229"/>
      <c r="C6" s="229"/>
      <c r="D6" s="230"/>
      <c r="E6" s="231" t="str">
        <f t="shared" si="0"/>
        <v>否</v>
      </c>
    </row>
    <row r="7" ht="36" customHeight="1" spans="1:5">
      <c r="A7" s="232" t="s">
        <v>2585</v>
      </c>
      <c r="B7" s="229"/>
      <c r="C7" s="229"/>
      <c r="D7" s="230"/>
      <c r="E7" s="233" t="str">
        <f t="shared" si="0"/>
        <v>否</v>
      </c>
    </row>
    <row r="8" ht="36" customHeight="1" spans="1:5">
      <c r="A8" s="228" t="s">
        <v>2676</v>
      </c>
      <c r="B8" s="229"/>
      <c r="C8" s="229"/>
      <c r="D8" s="230"/>
      <c r="E8" s="231" t="str">
        <f t="shared" si="0"/>
        <v>否</v>
      </c>
    </row>
    <row r="9" ht="36" customHeight="1" spans="1:5">
      <c r="A9" s="228" t="s">
        <v>2712</v>
      </c>
      <c r="B9" s="229"/>
      <c r="C9" s="229"/>
      <c r="D9" s="230"/>
      <c r="E9" s="231" t="str">
        <f t="shared" si="0"/>
        <v>否</v>
      </c>
    </row>
    <row r="10" ht="36" customHeight="1" spans="1:5">
      <c r="A10" s="232" t="s">
        <v>2810</v>
      </c>
      <c r="B10" s="229"/>
      <c r="C10" s="229"/>
      <c r="D10" s="230"/>
      <c r="E10" s="233" t="str">
        <f t="shared" si="0"/>
        <v>否</v>
      </c>
    </row>
    <row r="11" ht="36" customHeight="1" spans="1:5">
      <c r="A11" s="228" t="s">
        <v>2817</v>
      </c>
      <c r="B11" s="229"/>
      <c r="C11" s="229"/>
      <c r="D11" s="230"/>
      <c r="E11" s="231" t="str">
        <f t="shared" si="0"/>
        <v>否</v>
      </c>
    </row>
    <row r="12" ht="36" customHeight="1" spans="1:5">
      <c r="A12" s="232" t="s">
        <v>2869</v>
      </c>
      <c r="B12" s="229"/>
      <c r="C12" s="229"/>
      <c r="D12" s="230"/>
      <c r="E12" s="233" t="str">
        <f t="shared" si="0"/>
        <v>否</v>
      </c>
    </row>
    <row r="13" ht="36" customHeight="1" spans="1:5">
      <c r="A13" s="232" t="s">
        <v>2902</v>
      </c>
      <c r="B13" s="229"/>
      <c r="C13" s="229"/>
      <c r="D13" s="230"/>
      <c r="E13" s="233" t="str">
        <f t="shared" si="0"/>
        <v>否</v>
      </c>
    </row>
    <row r="14" ht="36" customHeight="1" spans="1:5">
      <c r="A14" s="232" t="s">
        <v>2937</v>
      </c>
      <c r="B14" s="229"/>
      <c r="C14" s="229"/>
      <c r="D14" s="230"/>
      <c r="E14" s="233" t="str">
        <f t="shared" si="0"/>
        <v>否</v>
      </c>
    </row>
    <row r="15" ht="35" customHeight="1" spans="1:5">
      <c r="A15" s="234" t="s">
        <v>3025</v>
      </c>
      <c r="B15" s="235"/>
      <c r="C15" s="235"/>
      <c r="D15" s="236"/>
      <c r="E15" s="231" t="str">
        <f t="shared" si="0"/>
        <v>否</v>
      </c>
    </row>
    <row r="17" ht="18.75" spans="1:4">
      <c r="A17" s="237" t="s">
        <v>3026</v>
      </c>
      <c r="B17" s="238"/>
      <c r="C17" s="239"/>
      <c r="D17" s="240"/>
    </row>
  </sheetData>
  <mergeCells count="1">
    <mergeCell ref="A1:D1"/>
  </mergeCells>
  <conditionalFormatting sqref="E4:E16">
    <cfRule type="cellIs" dxfId="2" priority="2" stopIfTrue="1" operator="lessThan">
      <formula>0</formula>
    </cfRule>
  </conditionalFormatting>
  <conditionalFormatting sqref="E13:E16">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E54"/>
  <sheetViews>
    <sheetView showGridLines="0" showZeros="0" view="pageBreakPreview" zoomScaleNormal="100" workbookViewId="0">
      <selection activeCell="D38" sqref="D38"/>
    </sheetView>
  </sheetViews>
  <sheetFormatPr defaultColWidth="9" defaultRowHeight="14.25" outlineLevelCol="4"/>
  <cols>
    <col min="1" max="1" width="50.775" style="186" customWidth="1"/>
    <col min="2" max="4" width="20.6333333333333" style="186" customWidth="1"/>
    <col min="5" max="5" width="4.21666666666667" style="186" hidden="1" customWidth="1"/>
    <col min="6" max="6" width="13.775" style="186"/>
    <col min="7" max="16384" width="9" style="186"/>
  </cols>
  <sheetData>
    <row r="1" ht="45" customHeight="1" spans="1:4">
      <c r="A1" s="137" t="s">
        <v>3027</v>
      </c>
      <c r="B1" s="137"/>
      <c r="C1" s="137"/>
      <c r="D1" s="137"/>
    </row>
    <row r="2" ht="20.1" customHeight="1" spans="1:4">
      <c r="A2" s="205"/>
      <c r="B2" s="206"/>
      <c r="C2" s="207"/>
      <c r="D2" s="208" t="s">
        <v>3028</v>
      </c>
    </row>
    <row r="3" ht="45" customHeight="1" spans="1:5">
      <c r="A3" s="163" t="s">
        <v>3029</v>
      </c>
      <c r="B3" s="77" t="s">
        <v>4</v>
      </c>
      <c r="C3" s="77" t="s">
        <v>5</v>
      </c>
      <c r="D3" s="77" t="s">
        <v>6</v>
      </c>
      <c r="E3" s="186" t="s">
        <v>140</v>
      </c>
    </row>
    <row r="4" ht="36" customHeight="1" spans="1:5">
      <c r="A4" s="130" t="s">
        <v>3030</v>
      </c>
      <c r="B4" s="209"/>
      <c r="C4" s="209"/>
      <c r="D4" s="103" t="str">
        <f>IF(B4&gt;0,C4/B4-1," ")</f>
        <v> </v>
      </c>
      <c r="E4" s="210" t="str">
        <f t="shared" ref="E4:E41" si="0">IF(A4&lt;&gt;"",IF(SUM(B4:C4)&lt;&gt;0,"是","否"),"是")</f>
        <v>否</v>
      </c>
    </row>
    <row r="5" ht="36" customHeight="1" spans="1:5">
      <c r="A5" s="199" t="s">
        <v>3031</v>
      </c>
      <c r="B5" s="211"/>
      <c r="C5" s="212"/>
      <c r="D5" s="103" t="str">
        <f t="shared" ref="D5:D41" si="1">IF(B5&gt;0,C5/B5-1," ")</f>
        <v> </v>
      </c>
      <c r="E5" s="210" t="str">
        <f t="shared" si="0"/>
        <v>否</v>
      </c>
    </row>
    <row r="6" ht="36" customHeight="1" spans="1:5">
      <c r="A6" s="199" t="s">
        <v>3032</v>
      </c>
      <c r="B6" s="211"/>
      <c r="C6" s="211"/>
      <c r="D6" s="103" t="str">
        <f t="shared" si="1"/>
        <v> </v>
      </c>
      <c r="E6" s="210" t="str">
        <f t="shared" si="0"/>
        <v>否</v>
      </c>
    </row>
    <row r="7" ht="36" customHeight="1" spans="1:5">
      <c r="A7" s="199" t="s">
        <v>3033</v>
      </c>
      <c r="B7" s="213"/>
      <c r="C7" s="212"/>
      <c r="D7" s="103" t="str">
        <f t="shared" si="1"/>
        <v> </v>
      </c>
      <c r="E7" s="210" t="str">
        <f t="shared" si="0"/>
        <v>否</v>
      </c>
    </row>
    <row r="8" ht="36" customHeight="1" spans="1:5">
      <c r="A8" s="199" t="s">
        <v>3034</v>
      </c>
      <c r="B8" s="211"/>
      <c r="C8" s="212"/>
      <c r="D8" s="103" t="str">
        <f t="shared" si="1"/>
        <v> </v>
      </c>
      <c r="E8" s="210" t="str">
        <f t="shared" si="0"/>
        <v>否</v>
      </c>
    </row>
    <row r="9" ht="36" customHeight="1" spans="1:5">
      <c r="A9" s="199" t="s">
        <v>3035</v>
      </c>
      <c r="B9" s="213"/>
      <c r="C9" s="212"/>
      <c r="D9" s="103" t="str">
        <f t="shared" si="1"/>
        <v> </v>
      </c>
      <c r="E9" s="210" t="str">
        <f t="shared" si="0"/>
        <v>否</v>
      </c>
    </row>
    <row r="10" ht="36" customHeight="1" spans="1:5">
      <c r="A10" s="199" t="s">
        <v>3036</v>
      </c>
      <c r="B10" s="211"/>
      <c r="C10" s="212"/>
      <c r="D10" s="103" t="str">
        <f t="shared" si="1"/>
        <v> </v>
      </c>
      <c r="E10" s="210" t="str">
        <f t="shared" si="0"/>
        <v>否</v>
      </c>
    </row>
    <row r="11" ht="36" customHeight="1" spans="1:5">
      <c r="A11" s="199" t="s">
        <v>3037</v>
      </c>
      <c r="B11" s="211"/>
      <c r="C11" s="212"/>
      <c r="D11" s="103" t="str">
        <f t="shared" si="1"/>
        <v> </v>
      </c>
      <c r="E11" s="210" t="str">
        <f t="shared" si="0"/>
        <v>否</v>
      </c>
    </row>
    <row r="12" ht="36" customHeight="1" spans="1:5">
      <c r="A12" s="199" t="s">
        <v>3038</v>
      </c>
      <c r="B12" s="211"/>
      <c r="C12" s="212"/>
      <c r="D12" s="103" t="str">
        <f t="shared" si="1"/>
        <v> </v>
      </c>
      <c r="E12" s="210" t="str">
        <f t="shared" si="0"/>
        <v>否</v>
      </c>
    </row>
    <row r="13" ht="36" customHeight="1" spans="1:5">
      <c r="A13" s="199" t="s">
        <v>3039</v>
      </c>
      <c r="B13" s="214"/>
      <c r="C13" s="211"/>
      <c r="D13" s="103" t="str">
        <f t="shared" si="1"/>
        <v> </v>
      </c>
      <c r="E13" s="210" t="str">
        <f t="shared" si="0"/>
        <v>否</v>
      </c>
    </row>
    <row r="14" ht="36" customHeight="1" spans="1:5">
      <c r="A14" s="199" t="s">
        <v>3040</v>
      </c>
      <c r="B14" s="214"/>
      <c r="C14" s="212"/>
      <c r="D14" s="103" t="str">
        <f t="shared" si="1"/>
        <v> </v>
      </c>
      <c r="E14" s="210" t="str">
        <f t="shared" si="0"/>
        <v>否</v>
      </c>
    </row>
    <row r="15" ht="36" customHeight="1" spans="1:5">
      <c r="A15" s="199" t="s">
        <v>3041</v>
      </c>
      <c r="B15" s="214"/>
      <c r="C15" s="215"/>
      <c r="D15" s="103" t="str">
        <f t="shared" si="1"/>
        <v> </v>
      </c>
      <c r="E15" s="210" t="str">
        <f t="shared" si="0"/>
        <v>否</v>
      </c>
    </row>
    <row r="16" ht="36" customHeight="1" spans="1:5">
      <c r="A16" s="199" t="s">
        <v>3042</v>
      </c>
      <c r="B16" s="214"/>
      <c r="C16" s="215"/>
      <c r="D16" s="103" t="str">
        <f t="shared" si="1"/>
        <v> </v>
      </c>
      <c r="E16" s="210" t="str">
        <f t="shared" si="0"/>
        <v>否</v>
      </c>
    </row>
    <row r="17" ht="36" customHeight="1" spans="1:5">
      <c r="A17" s="199" t="s">
        <v>3043</v>
      </c>
      <c r="B17" s="211"/>
      <c r="C17" s="212"/>
      <c r="D17" s="103" t="str">
        <f t="shared" si="1"/>
        <v> </v>
      </c>
      <c r="E17" s="210" t="str">
        <f t="shared" si="0"/>
        <v>否</v>
      </c>
    </row>
    <row r="18" ht="36" customHeight="1" spans="1:5">
      <c r="A18" s="199" t="s">
        <v>3044</v>
      </c>
      <c r="B18" s="214"/>
      <c r="C18" s="215"/>
      <c r="D18" s="103" t="str">
        <f t="shared" si="1"/>
        <v> </v>
      </c>
      <c r="E18" s="210" t="str">
        <f t="shared" si="0"/>
        <v>否</v>
      </c>
    </row>
    <row r="19" ht="36" customHeight="1" spans="1:5">
      <c r="A19" s="199" t="s">
        <v>3045</v>
      </c>
      <c r="B19" s="214"/>
      <c r="C19" s="215"/>
      <c r="D19" s="103" t="str">
        <f t="shared" si="1"/>
        <v> </v>
      </c>
      <c r="E19" s="210" t="str">
        <f t="shared" si="0"/>
        <v>否</v>
      </c>
    </row>
    <row r="20" ht="36" customHeight="1" spans="1:5">
      <c r="A20" s="199" t="s">
        <v>3046</v>
      </c>
      <c r="B20" s="211"/>
      <c r="C20" s="215"/>
      <c r="D20" s="103" t="str">
        <f t="shared" si="1"/>
        <v> </v>
      </c>
      <c r="E20" s="210" t="str">
        <f t="shared" si="0"/>
        <v>否</v>
      </c>
    </row>
    <row r="21" ht="36" customHeight="1" spans="1:5">
      <c r="A21" s="199" t="s">
        <v>3047</v>
      </c>
      <c r="B21" s="214"/>
      <c r="C21" s="212"/>
      <c r="D21" s="103" t="str">
        <f t="shared" si="1"/>
        <v> </v>
      </c>
      <c r="E21" s="210" t="str">
        <f t="shared" si="0"/>
        <v>否</v>
      </c>
    </row>
    <row r="22" ht="36" customHeight="1" spans="1:5">
      <c r="A22" s="199" t="s">
        <v>3048</v>
      </c>
      <c r="B22" s="214"/>
      <c r="C22" s="212"/>
      <c r="D22" s="103" t="str">
        <f t="shared" si="1"/>
        <v> </v>
      </c>
      <c r="E22" s="210" t="str">
        <f t="shared" si="0"/>
        <v>否</v>
      </c>
    </row>
    <row r="23" ht="36" customHeight="1" spans="1:5">
      <c r="A23" s="130" t="s">
        <v>3049</v>
      </c>
      <c r="B23" s="209"/>
      <c r="C23" s="209"/>
      <c r="D23" s="103" t="str">
        <f t="shared" si="1"/>
        <v> </v>
      </c>
      <c r="E23" s="210" t="str">
        <f t="shared" si="0"/>
        <v>否</v>
      </c>
    </row>
    <row r="24" ht="36" customHeight="1" spans="1:5">
      <c r="A24" s="146" t="s">
        <v>3050</v>
      </c>
      <c r="B24" s="214"/>
      <c r="C24" s="212"/>
      <c r="D24" s="103" t="str">
        <f t="shared" si="1"/>
        <v> </v>
      </c>
      <c r="E24" s="210" t="str">
        <f t="shared" si="0"/>
        <v>否</v>
      </c>
    </row>
    <row r="25" ht="36" customHeight="1" spans="1:5">
      <c r="A25" s="146" t="s">
        <v>3051</v>
      </c>
      <c r="B25" s="214"/>
      <c r="C25" s="212"/>
      <c r="D25" s="103" t="str">
        <f t="shared" si="1"/>
        <v> </v>
      </c>
      <c r="E25" s="210" t="str">
        <f t="shared" si="0"/>
        <v>否</v>
      </c>
    </row>
    <row r="26" ht="36" customHeight="1" spans="1:5">
      <c r="A26" s="146" t="s">
        <v>3052</v>
      </c>
      <c r="B26" s="214"/>
      <c r="C26" s="212"/>
      <c r="D26" s="103" t="str">
        <f t="shared" si="1"/>
        <v> </v>
      </c>
      <c r="E26" s="210" t="str">
        <f t="shared" si="0"/>
        <v>否</v>
      </c>
    </row>
    <row r="27" ht="36" customHeight="1" spans="1:5">
      <c r="A27" s="146" t="s">
        <v>3053</v>
      </c>
      <c r="B27" s="214"/>
      <c r="C27" s="212"/>
      <c r="D27" s="103" t="str">
        <f t="shared" si="1"/>
        <v> </v>
      </c>
      <c r="E27" s="210" t="str">
        <f t="shared" si="0"/>
        <v>否</v>
      </c>
    </row>
    <row r="28" ht="36" customHeight="1" spans="1:5">
      <c r="A28" s="130" t="s">
        <v>3054</v>
      </c>
      <c r="B28" s="209"/>
      <c r="C28" s="209"/>
      <c r="D28" s="103" t="str">
        <f t="shared" si="1"/>
        <v> </v>
      </c>
      <c r="E28" s="210" t="str">
        <f t="shared" si="0"/>
        <v>否</v>
      </c>
    </row>
    <row r="29" ht="36" customHeight="1" spans="1:5">
      <c r="A29" s="146" t="s">
        <v>3055</v>
      </c>
      <c r="B29" s="214"/>
      <c r="C29" s="212"/>
      <c r="D29" s="103" t="str">
        <f t="shared" si="1"/>
        <v> </v>
      </c>
      <c r="E29" s="210" t="str">
        <f t="shared" si="0"/>
        <v>否</v>
      </c>
    </row>
    <row r="30" ht="36" customHeight="1" spans="1:5">
      <c r="A30" s="146" t="s">
        <v>3056</v>
      </c>
      <c r="B30" s="211"/>
      <c r="C30" s="212"/>
      <c r="D30" s="103" t="str">
        <f t="shared" si="1"/>
        <v> </v>
      </c>
      <c r="E30" s="210" t="str">
        <f t="shared" si="0"/>
        <v>否</v>
      </c>
    </row>
    <row r="31" ht="36" customHeight="1" spans="1:5">
      <c r="A31" s="146" t="s">
        <v>3057</v>
      </c>
      <c r="B31" s="214"/>
      <c r="C31" s="212"/>
      <c r="D31" s="103" t="str">
        <f t="shared" si="1"/>
        <v> </v>
      </c>
      <c r="E31" s="210" t="str">
        <f t="shared" si="0"/>
        <v>否</v>
      </c>
    </row>
    <row r="32" ht="36" customHeight="1" spans="1:5">
      <c r="A32" s="130" t="s">
        <v>3058</v>
      </c>
      <c r="B32" s="209"/>
      <c r="C32" s="209"/>
      <c r="D32" s="103" t="str">
        <f t="shared" si="1"/>
        <v> </v>
      </c>
      <c r="E32" s="210" t="str">
        <f t="shared" si="0"/>
        <v>否</v>
      </c>
    </row>
    <row r="33" ht="36" customHeight="1" spans="1:5">
      <c r="A33" s="146" t="s">
        <v>3059</v>
      </c>
      <c r="B33" s="211"/>
      <c r="C33" s="216"/>
      <c r="D33" s="103" t="str">
        <f t="shared" si="1"/>
        <v> </v>
      </c>
      <c r="E33" s="210" t="str">
        <f t="shared" si="0"/>
        <v>否</v>
      </c>
    </row>
    <row r="34" ht="36" customHeight="1" spans="1:5">
      <c r="A34" s="146" t="s">
        <v>3060</v>
      </c>
      <c r="B34" s="214"/>
      <c r="C34" s="216"/>
      <c r="D34" s="103" t="str">
        <f t="shared" si="1"/>
        <v> </v>
      </c>
      <c r="E34" s="210" t="str">
        <f t="shared" si="0"/>
        <v>否</v>
      </c>
    </row>
    <row r="35" ht="36" customHeight="1" spans="1:5">
      <c r="A35" s="146" t="s">
        <v>3061</v>
      </c>
      <c r="B35" s="214"/>
      <c r="C35" s="215"/>
      <c r="D35" s="103" t="str">
        <f t="shared" si="1"/>
        <v> </v>
      </c>
      <c r="E35" s="210" t="str">
        <f t="shared" si="0"/>
        <v>否</v>
      </c>
    </row>
    <row r="36" ht="36" customHeight="1" spans="1:5">
      <c r="A36" s="130" t="s">
        <v>3062</v>
      </c>
      <c r="B36" s="217"/>
      <c r="C36" s="218"/>
      <c r="D36" s="103" t="str">
        <f t="shared" si="1"/>
        <v> </v>
      </c>
      <c r="E36" s="210" t="str">
        <f t="shared" si="0"/>
        <v>否</v>
      </c>
    </row>
    <row r="37" ht="36" customHeight="1" spans="1:5">
      <c r="A37" s="219" t="s">
        <v>3063</v>
      </c>
      <c r="B37" s="209"/>
      <c r="C37" s="209"/>
      <c r="D37" s="103" t="str">
        <f t="shared" si="1"/>
        <v> </v>
      </c>
      <c r="E37" s="210" t="str">
        <f t="shared" si="0"/>
        <v>否</v>
      </c>
    </row>
    <row r="38" ht="36" customHeight="1" spans="1:5">
      <c r="A38" s="180" t="s">
        <v>3064</v>
      </c>
      <c r="B38" s="209">
        <v>52</v>
      </c>
      <c r="C38" s="218">
        <v>23</v>
      </c>
      <c r="D38" s="103">
        <f t="shared" si="1"/>
        <v>-0.558</v>
      </c>
      <c r="E38" s="210" t="str">
        <f t="shared" si="0"/>
        <v>是</v>
      </c>
    </row>
    <row r="39" ht="36" customHeight="1" spans="1:5">
      <c r="A39" s="180" t="s">
        <v>3065</v>
      </c>
      <c r="B39" s="209"/>
      <c r="C39" s="218"/>
      <c r="D39" s="103" t="str">
        <f t="shared" si="1"/>
        <v> </v>
      </c>
      <c r="E39" s="210" t="str">
        <f t="shared" si="0"/>
        <v>否</v>
      </c>
    </row>
    <row r="40" ht="36" customHeight="1" spans="1:5">
      <c r="A40" s="180" t="s">
        <v>3066</v>
      </c>
      <c r="B40" s="209"/>
      <c r="C40" s="218"/>
      <c r="D40" s="103" t="str">
        <f t="shared" si="1"/>
        <v> </v>
      </c>
      <c r="E40" s="210" t="str">
        <f t="shared" si="0"/>
        <v>否</v>
      </c>
    </row>
    <row r="41" ht="36" customHeight="1" spans="1:5">
      <c r="A41" s="219" t="s">
        <v>68</v>
      </c>
      <c r="B41" s="209">
        <f>B37+B38+B39+B40</f>
        <v>52</v>
      </c>
      <c r="C41" s="209">
        <f>C37+C38+C39+C40</f>
        <v>23</v>
      </c>
      <c r="D41" s="103">
        <f t="shared" si="1"/>
        <v>-0.558</v>
      </c>
      <c r="E41" s="210" t="str">
        <f t="shared" si="0"/>
        <v>是</v>
      </c>
    </row>
    <row r="42" spans="2:2">
      <c r="B42" s="204"/>
    </row>
    <row r="43" spans="2:3">
      <c r="B43" s="204"/>
      <c r="C43" s="204"/>
    </row>
    <row r="44" spans="2:2">
      <c r="B44" s="204"/>
    </row>
    <row r="45" spans="2:3">
      <c r="B45" s="204"/>
      <c r="C45" s="204"/>
    </row>
    <row r="46" spans="2:2">
      <c r="B46" s="204"/>
    </row>
    <row r="47" spans="2:2">
      <c r="B47" s="204"/>
    </row>
    <row r="48" spans="2:3">
      <c r="B48" s="204"/>
      <c r="C48" s="204"/>
    </row>
    <row r="49" spans="2:2">
      <c r="B49" s="204"/>
    </row>
    <row r="50" spans="2:2">
      <c r="B50" s="204"/>
    </row>
    <row r="51" spans="2:2">
      <c r="B51" s="204"/>
    </row>
    <row r="52" spans="2:2">
      <c r="B52" s="204"/>
    </row>
    <row r="53" spans="2:3">
      <c r="B53" s="204"/>
      <c r="C53" s="204"/>
    </row>
    <row r="54" spans="2:2">
      <c r="B54" s="204"/>
    </row>
  </sheetData>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41"/>
  <sheetViews>
    <sheetView showGridLines="0" showZeros="0" view="pageBreakPreview" zoomScaleNormal="100" workbookViewId="0">
      <selection activeCell="D24" sqref="D24"/>
    </sheetView>
  </sheetViews>
  <sheetFormatPr defaultColWidth="9" defaultRowHeight="14.25" outlineLevelCol="4"/>
  <cols>
    <col min="1" max="1" width="50.775" style="156" customWidth="1"/>
    <col min="2" max="2" width="20.6333333333333" style="156" customWidth="1"/>
    <col min="3" max="3" width="20.6333333333333" style="186" customWidth="1"/>
    <col min="4" max="4" width="20.6333333333333" style="156" customWidth="1"/>
    <col min="5" max="5" width="4.775" style="156" hidden="1" customWidth="1"/>
    <col min="6" max="16384" width="9" style="156"/>
  </cols>
  <sheetData>
    <row r="1" ht="45" customHeight="1" spans="1:5">
      <c r="A1" s="187" t="s">
        <v>3067</v>
      </c>
      <c r="B1" s="187"/>
      <c r="C1" s="187"/>
      <c r="D1" s="187"/>
      <c r="E1" s="188"/>
    </row>
    <row r="2" ht="20.1" customHeight="1" spans="1:5">
      <c r="A2" s="189"/>
      <c r="B2" s="189"/>
      <c r="C2" s="189"/>
      <c r="D2" s="190" t="s">
        <v>1</v>
      </c>
      <c r="E2" s="191"/>
    </row>
    <row r="3" ht="45" customHeight="1" spans="1:5">
      <c r="A3" s="192" t="s">
        <v>3</v>
      </c>
      <c r="B3" s="141" t="s">
        <v>4</v>
      </c>
      <c r="C3" s="141" t="s">
        <v>5</v>
      </c>
      <c r="D3" s="141" t="s">
        <v>6</v>
      </c>
      <c r="E3" s="193" t="s">
        <v>140</v>
      </c>
    </row>
    <row r="4" ht="35.1" customHeight="1" spans="1:5">
      <c r="A4" s="130" t="s">
        <v>3068</v>
      </c>
      <c r="B4" s="194">
        <f>SUM(B5:B10)</f>
        <v>29</v>
      </c>
      <c r="C4" s="194">
        <f>SUM(C5:C10)</f>
        <v>23</v>
      </c>
      <c r="D4" s="103">
        <f>IF(B4&gt;0,C4/B4-1," ")</f>
        <v>-0.207</v>
      </c>
      <c r="E4" s="195" t="str">
        <f t="shared" ref="E4:E28" si="0">IF(A4&lt;&gt;"",IF(SUM(B4:C4)&lt;&gt;0,"是","否"),"是")</f>
        <v>是</v>
      </c>
    </row>
    <row r="5" ht="35.1" customHeight="1" spans="1:5">
      <c r="A5" s="132" t="s">
        <v>3069</v>
      </c>
      <c r="B5" s="196"/>
      <c r="C5" s="196"/>
      <c r="D5" s="103" t="str">
        <f t="shared" ref="D5:D28" si="1">IF(B5&gt;0,C5/B5-1," ")</f>
        <v> </v>
      </c>
      <c r="E5" s="195" t="str">
        <f t="shared" si="0"/>
        <v>否</v>
      </c>
    </row>
    <row r="6" ht="35.1" customHeight="1" spans="1:5">
      <c r="A6" s="132" t="s">
        <v>3070</v>
      </c>
      <c r="B6" s="196"/>
      <c r="C6" s="196"/>
      <c r="D6" s="103" t="str">
        <f t="shared" si="1"/>
        <v> </v>
      </c>
      <c r="E6" s="195" t="str">
        <f t="shared" si="0"/>
        <v>否</v>
      </c>
    </row>
    <row r="7" ht="35.1" customHeight="1" spans="1:5">
      <c r="A7" s="132" t="s">
        <v>3071</v>
      </c>
      <c r="B7" s="196">
        <v>29</v>
      </c>
      <c r="C7" s="196">
        <v>23</v>
      </c>
      <c r="D7" s="100">
        <f t="shared" si="1"/>
        <v>-0.207</v>
      </c>
      <c r="E7" s="195" t="str">
        <f t="shared" si="0"/>
        <v>是</v>
      </c>
    </row>
    <row r="8" ht="35.1" customHeight="1" spans="1:5">
      <c r="A8" s="132" t="s">
        <v>3072</v>
      </c>
      <c r="B8" s="196"/>
      <c r="C8" s="196"/>
      <c r="D8" s="103" t="str">
        <f t="shared" si="1"/>
        <v> </v>
      </c>
      <c r="E8" s="195" t="str">
        <f t="shared" si="0"/>
        <v>否</v>
      </c>
    </row>
    <row r="9" ht="35.1" customHeight="1" spans="1:5">
      <c r="A9" s="132" t="s">
        <v>3073</v>
      </c>
      <c r="B9" s="197"/>
      <c r="C9" s="197"/>
      <c r="D9" s="103" t="str">
        <f t="shared" si="1"/>
        <v> </v>
      </c>
      <c r="E9" s="195" t="str">
        <f t="shared" si="0"/>
        <v>否</v>
      </c>
    </row>
    <row r="10" ht="35.1" customHeight="1" spans="1:5">
      <c r="A10" s="132" t="s">
        <v>3074</v>
      </c>
      <c r="B10" s="196"/>
      <c r="C10" s="196"/>
      <c r="D10" s="103" t="str">
        <f t="shared" si="1"/>
        <v> </v>
      </c>
      <c r="E10" s="195" t="str">
        <f t="shared" si="0"/>
        <v>否</v>
      </c>
    </row>
    <row r="11" ht="35.1" customHeight="1" spans="1:5">
      <c r="A11" s="130" t="s">
        <v>3075</v>
      </c>
      <c r="B11" s="198"/>
      <c r="C11" s="198"/>
      <c r="D11" s="103" t="str">
        <f t="shared" si="1"/>
        <v> </v>
      </c>
      <c r="E11" s="195" t="str">
        <f t="shared" si="0"/>
        <v>否</v>
      </c>
    </row>
    <row r="12" ht="35.1" customHeight="1" spans="1:5">
      <c r="A12" s="132" t="s">
        <v>3076</v>
      </c>
      <c r="B12" s="196"/>
      <c r="C12" s="196"/>
      <c r="D12" s="103" t="str">
        <f t="shared" si="1"/>
        <v> </v>
      </c>
      <c r="E12" s="195" t="str">
        <f t="shared" si="0"/>
        <v>否</v>
      </c>
    </row>
    <row r="13" ht="35.1" customHeight="1" spans="1:5">
      <c r="A13" s="132" t="s">
        <v>3077</v>
      </c>
      <c r="B13" s="196"/>
      <c r="C13" s="196"/>
      <c r="D13" s="103" t="str">
        <f t="shared" si="1"/>
        <v> </v>
      </c>
      <c r="E13" s="195" t="str">
        <f t="shared" si="0"/>
        <v>否</v>
      </c>
    </row>
    <row r="14" ht="35.1" customHeight="1" spans="1:5">
      <c r="A14" s="132" t="s">
        <v>3078</v>
      </c>
      <c r="B14" s="197"/>
      <c r="C14" s="197"/>
      <c r="D14" s="103" t="str">
        <f t="shared" si="1"/>
        <v> </v>
      </c>
      <c r="E14" s="195" t="str">
        <f t="shared" si="0"/>
        <v>否</v>
      </c>
    </row>
    <row r="15" ht="35.1" customHeight="1" spans="1:5">
      <c r="A15" s="132" t="s">
        <v>3079</v>
      </c>
      <c r="B15" s="197"/>
      <c r="C15" s="197"/>
      <c r="D15" s="103" t="str">
        <f t="shared" si="1"/>
        <v> </v>
      </c>
      <c r="E15" s="195" t="str">
        <f t="shared" si="0"/>
        <v>否</v>
      </c>
    </row>
    <row r="16" ht="35.1" customHeight="1" spans="1:5">
      <c r="A16" s="132" t="s">
        <v>3080</v>
      </c>
      <c r="B16" s="196"/>
      <c r="C16" s="196"/>
      <c r="D16" s="103" t="str">
        <f t="shared" si="1"/>
        <v> </v>
      </c>
      <c r="E16" s="195" t="str">
        <f t="shared" si="0"/>
        <v>否</v>
      </c>
    </row>
    <row r="17" s="185" customFormat="1" ht="35.1" customHeight="1" spans="1:5">
      <c r="A17" s="130" t="s">
        <v>3081</v>
      </c>
      <c r="B17" s="198"/>
      <c r="C17" s="198"/>
      <c r="D17" s="103" t="str">
        <f t="shared" si="1"/>
        <v> </v>
      </c>
      <c r="E17" s="195" t="str">
        <f t="shared" si="0"/>
        <v>否</v>
      </c>
    </row>
    <row r="18" ht="35.1" customHeight="1" spans="1:5">
      <c r="A18" s="132" t="s">
        <v>3082</v>
      </c>
      <c r="B18" s="196"/>
      <c r="C18" s="196"/>
      <c r="D18" s="103" t="str">
        <f t="shared" si="1"/>
        <v> </v>
      </c>
      <c r="E18" s="195" t="str">
        <f t="shared" si="0"/>
        <v>否</v>
      </c>
    </row>
    <row r="19" ht="35.1" customHeight="1" spans="1:5">
      <c r="A19" s="130" t="s">
        <v>3083</v>
      </c>
      <c r="B19" s="198"/>
      <c r="C19" s="198"/>
      <c r="D19" s="103" t="str">
        <f t="shared" si="1"/>
        <v> </v>
      </c>
      <c r="E19" s="195" t="str">
        <f t="shared" si="0"/>
        <v>否</v>
      </c>
    </row>
    <row r="20" ht="35.1" customHeight="1" spans="1:5">
      <c r="A20" s="199" t="s">
        <v>3084</v>
      </c>
      <c r="B20" s="196"/>
      <c r="C20" s="196"/>
      <c r="D20" s="103" t="str">
        <f t="shared" si="1"/>
        <v> </v>
      </c>
      <c r="E20" s="195" t="str">
        <f t="shared" si="0"/>
        <v>否</v>
      </c>
    </row>
    <row r="21" ht="35.1" customHeight="1" spans="1:5">
      <c r="A21" s="130" t="s">
        <v>3085</v>
      </c>
      <c r="B21" s="198"/>
      <c r="C21" s="198"/>
      <c r="D21" s="103" t="str">
        <f t="shared" si="1"/>
        <v> </v>
      </c>
      <c r="E21" s="195" t="str">
        <f t="shared" si="0"/>
        <v>否</v>
      </c>
    </row>
    <row r="22" ht="35.1" customHeight="1" spans="1:5">
      <c r="A22" s="132" t="s">
        <v>3086</v>
      </c>
      <c r="B22" s="196"/>
      <c r="C22" s="196"/>
      <c r="D22" s="103" t="str">
        <f t="shared" si="1"/>
        <v> </v>
      </c>
      <c r="E22" s="195" t="str">
        <f t="shared" si="0"/>
        <v>否</v>
      </c>
    </row>
    <row r="23" ht="35.1" customHeight="1" spans="1:5">
      <c r="A23" s="179" t="s">
        <v>3087</v>
      </c>
      <c r="B23" s="198">
        <f>B4+B11+B17+B19+B21</f>
        <v>29</v>
      </c>
      <c r="C23" s="198">
        <f>C4+C11+C17+C19+C21</f>
        <v>23</v>
      </c>
      <c r="D23" s="103">
        <f t="shared" si="1"/>
        <v>-0.207</v>
      </c>
      <c r="E23" s="195" t="str">
        <f t="shared" si="0"/>
        <v>是</v>
      </c>
    </row>
    <row r="24" ht="35.1" customHeight="1" spans="1:5">
      <c r="A24" s="200" t="s">
        <v>121</v>
      </c>
      <c r="B24" s="198">
        <f>B25+B26</f>
        <v>23</v>
      </c>
      <c r="C24" s="198"/>
      <c r="D24" s="103">
        <f t="shared" si="1"/>
        <v>-1</v>
      </c>
      <c r="E24" s="195" t="str">
        <f t="shared" si="0"/>
        <v>是</v>
      </c>
    </row>
    <row r="25" ht="35.1" customHeight="1" spans="1:5">
      <c r="A25" s="201" t="s">
        <v>3088</v>
      </c>
      <c r="B25" s="197"/>
      <c r="C25" s="197"/>
      <c r="D25" s="103" t="str">
        <f t="shared" si="1"/>
        <v> </v>
      </c>
      <c r="E25" s="195" t="str">
        <f t="shared" si="0"/>
        <v>否</v>
      </c>
    </row>
    <row r="26" ht="35.1" customHeight="1" spans="1:5">
      <c r="A26" s="202" t="s">
        <v>3089</v>
      </c>
      <c r="B26" s="196">
        <v>23</v>
      </c>
      <c r="C26" s="196"/>
      <c r="D26" s="100">
        <f t="shared" si="1"/>
        <v>-1</v>
      </c>
      <c r="E26" s="195" t="str">
        <f t="shared" si="0"/>
        <v>是</v>
      </c>
    </row>
    <row r="27" ht="35.1" customHeight="1" spans="1:5">
      <c r="A27" s="203" t="s">
        <v>3090</v>
      </c>
      <c r="B27" s="198"/>
      <c r="C27" s="198"/>
      <c r="D27" s="103" t="str">
        <f t="shared" si="1"/>
        <v> </v>
      </c>
      <c r="E27" s="195" t="str">
        <f t="shared" si="0"/>
        <v>否</v>
      </c>
    </row>
    <row r="28" ht="35.1" customHeight="1" spans="1:5">
      <c r="A28" s="147" t="s">
        <v>129</v>
      </c>
      <c r="B28" s="198">
        <f>B23+B24+B27</f>
        <v>52</v>
      </c>
      <c r="C28" s="198">
        <f>C23+C24+C27</f>
        <v>23</v>
      </c>
      <c r="D28" s="103">
        <f t="shared" si="1"/>
        <v>-0.558</v>
      </c>
      <c r="E28" s="195" t="str">
        <f t="shared" si="0"/>
        <v>是</v>
      </c>
    </row>
    <row r="29" spans="2:2">
      <c r="B29" s="183"/>
    </row>
    <row r="30" spans="2:3">
      <c r="B30" s="183"/>
      <c r="C30" s="204"/>
    </row>
    <row r="31" spans="2:2">
      <c r="B31" s="183"/>
    </row>
    <row r="32" spans="2:3">
      <c r="B32" s="183"/>
      <c r="C32" s="204"/>
    </row>
    <row r="33" spans="2:2">
      <c r="B33" s="183"/>
    </row>
    <row r="34" spans="2:2">
      <c r="B34" s="183"/>
    </row>
    <row r="35" spans="2:3">
      <c r="B35" s="183"/>
      <c r="C35" s="204"/>
    </row>
    <row r="36" spans="2:2">
      <c r="B36" s="183"/>
    </row>
    <row r="37" spans="2:2">
      <c r="B37" s="183"/>
    </row>
    <row r="38" spans="2:2">
      <c r="B38" s="183"/>
    </row>
    <row r="39" spans="2:2">
      <c r="B39" s="183"/>
    </row>
    <row r="40" spans="2:3">
      <c r="B40" s="183"/>
      <c r="C40" s="204"/>
    </row>
    <row r="41" spans="2:2">
      <c r="B41" s="183"/>
    </row>
  </sheetData>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48"/>
  <sheetViews>
    <sheetView showGridLines="0" showZeros="0" view="pageBreakPreview" zoomScaleNormal="100" workbookViewId="0">
      <selection activeCell="H28" sqref="H28"/>
    </sheetView>
  </sheetViews>
  <sheetFormatPr defaultColWidth="9" defaultRowHeight="20.25" outlineLevelCol="4"/>
  <cols>
    <col min="1" max="1" width="52.6666666666667" style="156" customWidth="1"/>
    <col min="2" max="2" width="20.6333333333333" style="156" customWidth="1"/>
    <col min="3" max="3" width="20.6333333333333" style="157" customWidth="1"/>
    <col min="4" max="4" width="20.6333333333333" style="156" customWidth="1"/>
    <col min="5" max="5" width="4.44166666666667" style="156" hidden="1" customWidth="1"/>
    <col min="6" max="16384" width="9" style="156"/>
  </cols>
  <sheetData>
    <row r="1" ht="45" customHeight="1" spans="1:4">
      <c r="A1" s="158" t="s">
        <v>3091</v>
      </c>
      <c r="B1" s="158"/>
      <c r="C1" s="159"/>
      <c r="D1" s="158"/>
    </row>
    <row r="2" ht="20.1" customHeight="1" spans="1:4">
      <c r="A2" s="160"/>
      <c r="B2" s="160"/>
      <c r="C2" s="161"/>
      <c r="D2" s="162" t="s">
        <v>1</v>
      </c>
    </row>
    <row r="3" ht="45" customHeight="1" spans="1:5">
      <c r="A3" s="163" t="s">
        <v>3029</v>
      </c>
      <c r="B3" s="141" t="s">
        <v>4</v>
      </c>
      <c r="C3" s="141" t="s">
        <v>5</v>
      </c>
      <c r="D3" s="141" t="s">
        <v>6</v>
      </c>
      <c r="E3" s="156" t="s">
        <v>140</v>
      </c>
    </row>
    <row r="4" ht="36" customHeight="1" spans="1:5">
      <c r="A4" s="130" t="s">
        <v>3092</v>
      </c>
      <c r="B4" s="164"/>
      <c r="C4" s="165"/>
      <c r="D4" s="103" t="str">
        <f>IF(B4&gt;0,C4/B4-1," ")</f>
        <v> </v>
      </c>
      <c r="E4" s="120" t="str">
        <f t="shared" ref="E4:E35" si="0">IF(A4&lt;&gt;"",IF(SUM(B4:C4)&lt;&gt;0,"是","否"),"是")</f>
        <v>否</v>
      </c>
    </row>
    <row r="5" ht="36" customHeight="1" spans="1:5">
      <c r="A5" s="146" t="s">
        <v>3031</v>
      </c>
      <c r="B5" s="164"/>
      <c r="C5" s="166"/>
      <c r="D5" s="103" t="str">
        <f t="shared" ref="D5:D35" si="1">IF(B5&gt;0,C5/B5-1," ")</f>
        <v> </v>
      </c>
      <c r="E5" s="120" t="str">
        <f t="shared" si="0"/>
        <v>否</v>
      </c>
    </row>
    <row r="6" ht="36" customHeight="1" spans="1:5">
      <c r="A6" s="146" t="s">
        <v>3032</v>
      </c>
      <c r="B6" s="145"/>
      <c r="C6" s="167"/>
      <c r="D6" s="103" t="str">
        <f t="shared" si="1"/>
        <v> </v>
      </c>
      <c r="E6" s="120" t="str">
        <f t="shared" si="0"/>
        <v>否</v>
      </c>
    </row>
    <row r="7" ht="36" customHeight="1" spans="1:5">
      <c r="A7" s="146" t="s">
        <v>3033</v>
      </c>
      <c r="B7" s="168"/>
      <c r="C7" s="166"/>
      <c r="D7" s="103" t="str">
        <f t="shared" si="1"/>
        <v> </v>
      </c>
      <c r="E7" s="120" t="str">
        <f t="shared" si="0"/>
        <v>否</v>
      </c>
    </row>
    <row r="8" ht="36" customHeight="1" spans="1:5">
      <c r="A8" s="146" t="s">
        <v>3034</v>
      </c>
      <c r="B8" s="169"/>
      <c r="C8" s="167">
        <v>0</v>
      </c>
      <c r="D8" s="103" t="str">
        <f t="shared" si="1"/>
        <v> </v>
      </c>
      <c r="E8" s="120" t="str">
        <f t="shared" si="0"/>
        <v>否</v>
      </c>
    </row>
    <row r="9" ht="36" customHeight="1" spans="1:5">
      <c r="A9" s="146" t="s">
        <v>3035</v>
      </c>
      <c r="B9" s="168"/>
      <c r="C9" s="166"/>
      <c r="D9" s="103" t="str">
        <f t="shared" si="1"/>
        <v> </v>
      </c>
      <c r="E9" s="120" t="str">
        <f t="shared" si="0"/>
        <v>否</v>
      </c>
    </row>
    <row r="10" ht="36" customHeight="1" spans="1:5">
      <c r="A10" s="146" t="s">
        <v>3038</v>
      </c>
      <c r="B10" s="170"/>
      <c r="C10" s="166"/>
      <c r="D10" s="103" t="str">
        <f t="shared" si="1"/>
        <v> </v>
      </c>
      <c r="E10" s="120" t="str">
        <f t="shared" si="0"/>
        <v>否</v>
      </c>
    </row>
    <row r="11" ht="36" customHeight="1" spans="1:5">
      <c r="A11" s="146" t="s">
        <v>3039</v>
      </c>
      <c r="B11" s="170"/>
      <c r="C11" s="171"/>
      <c r="D11" s="103" t="str">
        <f t="shared" si="1"/>
        <v> </v>
      </c>
      <c r="E11" s="120" t="str">
        <f t="shared" si="0"/>
        <v>否</v>
      </c>
    </row>
    <row r="12" ht="36" customHeight="1" spans="1:5">
      <c r="A12" s="146" t="s">
        <v>3040</v>
      </c>
      <c r="B12" s="168"/>
      <c r="C12" s="172"/>
      <c r="D12" s="103" t="str">
        <f t="shared" si="1"/>
        <v> </v>
      </c>
      <c r="E12" s="120" t="str">
        <f t="shared" si="0"/>
        <v>否</v>
      </c>
    </row>
    <row r="13" ht="36" customHeight="1" spans="1:5">
      <c r="A13" s="146" t="s">
        <v>3041</v>
      </c>
      <c r="B13" s="168"/>
      <c r="C13" s="166"/>
      <c r="D13" s="103" t="str">
        <f t="shared" si="1"/>
        <v> </v>
      </c>
      <c r="E13" s="120" t="str">
        <f t="shared" si="0"/>
        <v>否</v>
      </c>
    </row>
    <row r="14" ht="36" customHeight="1" spans="1:5">
      <c r="A14" s="146" t="s">
        <v>3037</v>
      </c>
      <c r="B14" s="168"/>
      <c r="C14" s="166"/>
      <c r="D14" s="103" t="str">
        <f t="shared" si="1"/>
        <v> </v>
      </c>
      <c r="E14" s="120" t="str">
        <f t="shared" si="0"/>
        <v>否</v>
      </c>
    </row>
    <row r="15" ht="36" customHeight="1" spans="1:5">
      <c r="A15" s="146" t="s">
        <v>3093</v>
      </c>
      <c r="B15" s="168"/>
      <c r="C15" s="171"/>
      <c r="D15" s="103" t="str">
        <f t="shared" si="1"/>
        <v> </v>
      </c>
      <c r="E15" s="120" t="str">
        <f t="shared" si="0"/>
        <v>否</v>
      </c>
    </row>
    <row r="16" ht="36" customHeight="1" spans="1:5">
      <c r="A16" s="146" t="s">
        <v>3043</v>
      </c>
      <c r="B16" s="168"/>
      <c r="C16" s="166"/>
      <c r="D16" s="103" t="str">
        <f t="shared" si="1"/>
        <v> </v>
      </c>
      <c r="E16" s="120" t="str">
        <f t="shared" si="0"/>
        <v>否</v>
      </c>
    </row>
    <row r="17" ht="36" customHeight="1" spans="1:5">
      <c r="A17" s="146" t="s">
        <v>3044</v>
      </c>
      <c r="B17" s="168"/>
      <c r="C17" s="166"/>
      <c r="D17" s="103" t="str">
        <f t="shared" si="1"/>
        <v> </v>
      </c>
      <c r="E17" s="120" t="str">
        <f t="shared" si="0"/>
        <v>否</v>
      </c>
    </row>
    <row r="18" ht="36" customHeight="1" spans="1:5">
      <c r="A18" s="146" t="s">
        <v>3045</v>
      </c>
      <c r="B18" s="168"/>
      <c r="C18" s="166"/>
      <c r="D18" s="103" t="str">
        <f t="shared" si="1"/>
        <v> </v>
      </c>
      <c r="E18" s="120" t="str">
        <f t="shared" si="0"/>
        <v>否</v>
      </c>
    </row>
    <row r="19" ht="36" customHeight="1" spans="1:5">
      <c r="A19" s="146" t="s">
        <v>3047</v>
      </c>
      <c r="B19" s="169"/>
      <c r="C19" s="167"/>
      <c r="D19" s="103" t="str">
        <f t="shared" si="1"/>
        <v> </v>
      </c>
      <c r="E19" s="120" t="str">
        <f t="shared" si="0"/>
        <v>否</v>
      </c>
    </row>
    <row r="20" ht="36" customHeight="1" spans="1:5">
      <c r="A20" s="146" t="s">
        <v>3048</v>
      </c>
      <c r="B20" s="168"/>
      <c r="C20" s="166"/>
      <c r="D20" s="103" t="str">
        <f t="shared" si="1"/>
        <v> </v>
      </c>
      <c r="E20" s="120" t="str">
        <f t="shared" si="0"/>
        <v>否</v>
      </c>
    </row>
    <row r="21" ht="36" customHeight="1" spans="1:5">
      <c r="A21" s="130" t="s">
        <v>3094</v>
      </c>
      <c r="B21" s="173">
        <f>B22+B23</f>
        <v>0</v>
      </c>
      <c r="C21" s="173">
        <f>C22+C23</f>
        <v>0</v>
      </c>
      <c r="D21" s="103" t="str">
        <f t="shared" si="1"/>
        <v> </v>
      </c>
      <c r="E21" s="120" t="str">
        <f t="shared" si="0"/>
        <v>否</v>
      </c>
    </row>
    <row r="22" ht="36" customHeight="1" spans="1:5">
      <c r="A22" s="146" t="s">
        <v>3050</v>
      </c>
      <c r="B22" s="174"/>
      <c r="C22" s="174"/>
      <c r="D22" s="103" t="str">
        <f t="shared" si="1"/>
        <v> </v>
      </c>
      <c r="E22" s="120" t="str">
        <f t="shared" si="0"/>
        <v>否</v>
      </c>
    </row>
    <row r="23" ht="36" customHeight="1" spans="1:5">
      <c r="A23" s="146" t="s">
        <v>3051</v>
      </c>
      <c r="B23" s="174">
        <v>0</v>
      </c>
      <c r="C23" s="175"/>
      <c r="D23" s="103" t="str">
        <f t="shared" si="1"/>
        <v> </v>
      </c>
      <c r="E23" s="120" t="str">
        <f t="shared" si="0"/>
        <v>否</v>
      </c>
    </row>
    <row r="24" ht="36" customHeight="1" spans="1:5">
      <c r="A24" s="130" t="s">
        <v>3095</v>
      </c>
      <c r="B24" s="143">
        <f>SUM(B25:B27)</f>
        <v>0</v>
      </c>
      <c r="C24" s="143"/>
      <c r="D24" s="103" t="str">
        <f t="shared" si="1"/>
        <v> </v>
      </c>
      <c r="E24" s="120" t="str">
        <f t="shared" si="0"/>
        <v>否</v>
      </c>
    </row>
    <row r="25" ht="36" customHeight="1" spans="1:5">
      <c r="A25" s="146" t="s">
        <v>3096</v>
      </c>
      <c r="B25" s="145"/>
      <c r="C25" s="176"/>
      <c r="D25" s="103" t="str">
        <f t="shared" si="1"/>
        <v> </v>
      </c>
      <c r="E25" s="120" t="str">
        <f t="shared" si="0"/>
        <v>否</v>
      </c>
    </row>
    <row r="26" ht="36" customHeight="1" spans="1:5">
      <c r="A26" s="146" t="s">
        <v>3097</v>
      </c>
      <c r="B26" s="145"/>
      <c r="C26" s="176"/>
      <c r="D26" s="103" t="str">
        <f t="shared" si="1"/>
        <v> </v>
      </c>
      <c r="E26" s="120" t="str">
        <f t="shared" si="0"/>
        <v>否</v>
      </c>
    </row>
    <row r="27" ht="36" customHeight="1" spans="1:5">
      <c r="A27" s="146" t="s">
        <v>3098</v>
      </c>
      <c r="B27" s="80"/>
      <c r="C27" s="175">
        <f>SUM(C28:C29)</f>
        <v>0</v>
      </c>
      <c r="D27" s="103" t="str">
        <f t="shared" si="1"/>
        <v> </v>
      </c>
      <c r="E27" s="120" t="str">
        <f t="shared" si="0"/>
        <v>否</v>
      </c>
    </row>
    <row r="28" ht="36" customHeight="1" spans="1:5">
      <c r="A28" s="130" t="s">
        <v>3099</v>
      </c>
      <c r="B28" s="143">
        <f>B29</f>
        <v>0</v>
      </c>
      <c r="C28" s="143">
        <f>C29</f>
        <v>0</v>
      </c>
      <c r="D28" s="103" t="str">
        <f t="shared" si="1"/>
        <v> </v>
      </c>
      <c r="E28" s="120" t="str">
        <f t="shared" si="0"/>
        <v>否</v>
      </c>
    </row>
    <row r="29" ht="36" customHeight="1" spans="1:5">
      <c r="A29" s="146" t="s">
        <v>3060</v>
      </c>
      <c r="B29" s="80"/>
      <c r="C29" s="177"/>
      <c r="D29" s="103" t="str">
        <f t="shared" si="1"/>
        <v> </v>
      </c>
      <c r="E29" s="120" t="str">
        <f t="shared" si="0"/>
        <v>否</v>
      </c>
    </row>
    <row r="30" ht="36" customHeight="1" spans="1:5">
      <c r="A30" s="130" t="s">
        <v>3100</v>
      </c>
      <c r="B30" s="153"/>
      <c r="C30" s="178"/>
      <c r="D30" s="103" t="str">
        <f t="shared" si="1"/>
        <v> </v>
      </c>
      <c r="E30" s="120" t="str">
        <f t="shared" si="0"/>
        <v>否</v>
      </c>
    </row>
    <row r="31" ht="36" customHeight="1" spans="1:5">
      <c r="A31" s="179" t="s">
        <v>3101</v>
      </c>
      <c r="B31" s="164"/>
      <c r="C31" s="164"/>
      <c r="D31" s="103" t="str">
        <f t="shared" si="1"/>
        <v> </v>
      </c>
      <c r="E31" s="120" t="str">
        <f t="shared" si="0"/>
        <v>否</v>
      </c>
    </row>
    <row r="32" ht="36" customHeight="1" spans="1:5">
      <c r="A32" s="180" t="s">
        <v>3102</v>
      </c>
      <c r="B32" s="143">
        <v>52</v>
      </c>
      <c r="C32" s="143">
        <v>23</v>
      </c>
      <c r="D32" s="103">
        <f t="shared" si="1"/>
        <v>-0.558</v>
      </c>
      <c r="E32" s="120" t="str">
        <f t="shared" si="0"/>
        <v>是</v>
      </c>
    </row>
    <row r="33" ht="36" customHeight="1" spans="1:5">
      <c r="A33" s="180" t="s">
        <v>3103</v>
      </c>
      <c r="B33" s="181"/>
      <c r="C33" s="143"/>
      <c r="D33" s="103" t="str">
        <f t="shared" si="1"/>
        <v> </v>
      </c>
      <c r="E33" s="120" t="str">
        <f t="shared" si="0"/>
        <v>否</v>
      </c>
    </row>
    <row r="34" ht="36" customHeight="1" spans="1:5">
      <c r="A34" s="180" t="s">
        <v>3104</v>
      </c>
      <c r="B34" s="164"/>
      <c r="C34" s="182"/>
      <c r="D34" s="103" t="str">
        <f t="shared" si="1"/>
        <v> </v>
      </c>
      <c r="E34" s="120" t="str">
        <f t="shared" si="0"/>
        <v>否</v>
      </c>
    </row>
    <row r="35" ht="36" customHeight="1" spans="1:5">
      <c r="A35" s="147" t="s">
        <v>68</v>
      </c>
      <c r="B35" s="164">
        <f>B31+B32+B33+B34</f>
        <v>52</v>
      </c>
      <c r="C35" s="164">
        <f>C31+C32+C33+C34</f>
        <v>23</v>
      </c>
      <c r="D35" s="103">
        <f t="shared" si="1"/>
        <v>-0.558</v>
      </c>
      <c r="E35" s="120" t="str">
        <f t="shared" si="0"/>
        <v>是</v>
      </c>
    </row>
    <row r="36" spans="2:2">
      <c r="B36" s="183"/>
    </row>
    <row r="37" spans="2:2">
      <c r="B37" s="184"/>
    </row>
    <row r="38" spans="2:2">
      <c r="B38" s="183"/>
    </row>
    <row r="39" spans="2:2">
      <c r="B39" s="184"/>
    </row>
    <row r="40" spans="2:2">
      <c r="B40" s="183"/>
    </row>
    <row r="41" spans="2:2">
      <c r="B41" s="183"/>
    </row>
    <row r="42" spans="2:2">
      <c r="B42" s="184"/>
    </row>
    <row r="43" spans="2:2">
      <c r="B43" s="183"/>
    </row>
    <row r="44" spans="2:2">
      <c r="B44" s="183"/>
    </row>
    <row r="45" spans="2:2">
      <c r="B45" s="183"/>
    </row>
    <row r="46" spans="2:2">
      <c r="B46" s="183"/>
    </row>
    <row r="47" spans="2:2">
      <c r="B47" s="184"/>
    </row>
    <row r="48" spans="2:2">
      <c r="B48" s="183"/>
    </row>
  </sheetData>
  <mergeCells count="1">
    <mergeCell ref="A1:D1"/>
  </mergeCells>
  <conditionalFormatting sqref="E3:E3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35"/>
  <sheetViews>
    <sheetView showGridLines="0" showZeros="0" view="pageBreakPreview" zoomScaleNormal="100" topLeftCell="A3" workbookViewId="0">
      <selection activeCell="G21" sqref="G21"/>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37" t="s">
        <v>3105</v>
      </c>
      <c r="B1" s="137"/>
      <c r="C1" s="137"/>
      <c r="D1" s="137"/>
    </row>
    <row r="2" ht="20.1" customHeight="1" spans="1:4">
      <c r="A2" s="138"/>
      <c r="B2" s="138"/>
      <c r="C2" s="138"/>
      <c r="D2" s="139" t="s">
        <v>1</v>
      </c>
    </row>
    <row r="3" ht="45" customHeight="1" spans="1:5">
      <c r="A3" s="140" t="s">
        <v>3106</v>
      </c>
      <c r="B3" s="141" t="s">
        <v>4</v>
      </c>
      <c r="C3" s="141" t="s">
        <v>5</v>
      </c>
      <c r="D3" s="141" t="s">
        <v>6</v>
      </c>
      <c r="E3" s="142" t="s">
        <v>140</v>
      </c>
    </row>
    <row r="4" ht="36" customHeight="1" spans="1:5">
      <c r="A4" s="130" t="s">
        <v>3068</v>
      </c>
      <c r="B4" s="143">
        <f>SUM(B5:B7)</f>
        <v>29</v>
      </c>
      <c r="C4" s="143">
        <f>SUM(C5:C7)</f>
        <v>23</v>
      </c>
      <c r="D4" s="144">
        <f>IF(B4&gt;0,C4/B4-1," ")</f>
        <v>-0.207</v>
      </c>
      <c r="E4" s="120" t="str">
        <f>IF(A4&lt;&gt;"",IF(SUM(B4:C4)&lt;&gt;0,"是","否"),"是")</f>
        <v>是</v>
      </c>
    </row>
    <row r="5" ht="36" customHeight="1" spans="1:5">
      <c r="A5" s="132" t="s">
        <v>3107</v>
      </c>
      <c r="B5" s="145"/>
      <c r="C5" s="145"/>
      <c r="D5" s="144" t="str">
        <f>IF(B5&gt;0,C5/B5-1," ")</f>
        <v> </v>
      </c>
      <c r="E5" s="120" t="str">
        <f>IF(A5&lt;&gt;"",IF(SUM(B5:C5)&lt;&gt;0,"是","否"),"是")</f>
        <v>否</v>
      </c>
    </row>
    <row r="6" ht="36" customHeight="1" spans="1:5">
      <c r="A6" s="132" t="s">
        <v>3071</v>
      </c>
      <c r="B6" s="145"/>
      <c r="C6" s="145">
        <v>23</v>
      </c>
      <c r="D6" s="144" t="str">
        <f>IF(B6&gt;0,C6/B6-1," ")</f>
        <v> </v>
      </c>
      <c r="E6" s="120"/>
    </row>
    <row r="7" ht="36" customHeight="1" spans="1:5">
      <c r="A7" s="132" t="s">
        <v>3074</v>
      </c>
      <c r="B7" s="145">
        <v>29</v>
      </c>
      <c r="C7" s="145"/>
      <c r="D7" s="144">
        <f t="shared" ref="D7:D22" si="0">IF(B7&gt;0,C7/B7-1," ")</f>
        <v>-1</v>
      </c>
      <c r="E7" s="120" t="str">
        <f t="shared" ref="E7:E22" si="1">IF(A7&lt;&gt;"",IF(SUM(B7:C7)&lt;&gt;0,"是","否"),"是")</f>
        <v>是</v>
      </c>
    </row>
    <row r="8" ht="36" customHeight="1" spans="1:5">
      <c r="A8" s="130" t="s">
        <v>3075</v>
      </c>
      <c r="B8" s="143"/>
      <c r="C8" s="143"/>
      <c r="D8" s="144" t="str">
        <f t="shared" si="0"/>
        <v> </v>
      </c>
      <c r="E8" s="120" t="str">
        <f t="shared" si="1"/>
        <v>否</v>
      </c>
    </row>
    <row r="9" ht="36" customHeight="1" spans="1:5">
      <c r="A9" s="132" t="s">
        <v>3076</v>
      </c>
      <c r="B9" s="145"/>
      <c r="C9" s="145"/>
      <c r="D9" s="144" t="str">
        <f t="shared" si="0"/>
        <v> </v>
      </c>
      <c r="E9" s="120" t="str">
        <f t="shared" si="1"/>
        <v>否</v>
      </c>
    </row>
    <row r="10" ht="36" customHeight="1" spans="1:5">
      <c r="A10" s="132" t="s">
        <v>3080</v>
      </c>
      <c r="B10" s="145"/>
      <c r="C10" s="145"/>
      <c r="D10" s="144" t="str">
        <f t="shared" si="0"/>
        <v> </v>
      </c>
      <c r="E10" s="120" t="str">
        <f t="shared" si="1"/>
        <v>否</v>
      </c>
    </row>
    <row r="11" ht="36" customHeight="1" spans="1:5">
      <c r="A11" s="130" t="s">
        <v>3081</v>
      </c>
      <c r="B11" s="143">
        <f>B12</f>
        <v>0</v>
      </c>
      <c r="C11" s="143">
        <f>C12</f>
        <v>0</v>
      </c>
      <c r="D11" s="144" t="str">
        <f t="shared" si="0"/>
        <v> </v>
      </c>
      <c r="E11" s="120" t="str">
        <f t="shared" si="1"/>
        <v>否</v>
      </c>
    </row>
    <row r="12" ht="36" customHeight="1" spans="1:5">
      <c r="A12" s="132" t="s">
        <v>3082</v>
      </c>
      <c r="B12" s="145"/>
      <c r="C12" s="145"/>
      <c r="D12" s="144" t="str">
        <f t="shared" si="0"/>
        <v> </v>
      </c>
      <c r="E12" s="120" t="str">
        <f t="shared" si="1"/>
        <v>否</v>
      </c>
    </row>
    <row r="13" ht="36" customHeight="1" spans="1:5">
      <c r="A13" s="130" t="s">
        <v>3083</v>
      </c>
      <c r="B13" s="143"/>
      <c r="C13" s="143"/>
      <c r="D13" s="144" t="str">
        <f t="shared" si="0"/>
        <v> </v>
      </c>
      <c r="E13" s="120" t="str">
        <f t="shared" si="1"/>
        <v>否</v>
      </c>
    </row>
    <row r="14" ht="36" customHeight="1" spans="1:5">
      <c r="A14" s="146" t="s">
        <v>3108</v>
      </c>
      <c r="B14" s="145"/>
      <c r="C14" s="145"/>
      <c r="D14" s="144" t="str">
        <f t="shared" si="0"/>
        <v> </v>
      </c>
      <c r="E14" s="120" t="str">
        <f t="shared" si="1"/>
        <v>否</v>
      </c>
    </row>
    <row r="15" ht="36" customHeight="1" spans="1:5">
      <c r="A15" s="130" t="s">
        <v>3085</v>
      </c>
      <c r="B15" s="143"/>
      <c r="C15" s="143"/>
      <c r="D15" s="144" t="str">
        <f t="shared" si="0"/>
        <v> </v>
      </c>
      <c r="E15" s="120" t="str">
        <f t="shared" si="1"/>
        <v>否</v>
      </c>
    </row>
    <row r="16" ht="36" customHeight="1" spans="1:5">
      <c r="A16" s="132" t="s">
        <v>3086</v>
      </c>
      <c r="B16" s="145"/>
      <c r="C16" s="145"/>
      <c r="D16" s="144" t="str">
        <f t="shared" si="0"/>
        <v> </v>
      </c>
      <c r="E16" s="120" t="str">
        <f t="shared" si="1"/>
        <v>否</v>
      </c>
    </row>
    <row r="17" ht="36" customHeight="1" spans="1:5">
      <c r="A17" s="147" t="s">
        <v>3109</v>
      </c>
      <c r="B17" s="143">
        <f>B4+B8+B11+B13+B15</f>
        <v>29</v>
      </c>
      <c r="C17" s="143">
        <f>C4+C8+C11+C13+C15</f>
        <v>23</v>
      </c>
      <c r="D17" s="148">
        <f t="shared" si="0"/>
        <v>-0.207</v>
      </c>
      <c r="E17" s="120" t="str">
        <f t="shared" si="1"/>
        <v>是</v>
      </c>
    </row>
    <row r="18" ht="36" customHeight="1" spans="1:5">
      <c r="A18" s="149" t="s">
        <v>121</v>
      </c>
      <c r="B18" s="143">
        <f>B19+B20</f>
        <v>23</v>
      </c>
      <c r="C18" s="143"/>
      <c r="D18" s="144">
        <f t="shared" si="0"/>
        <v>-1</v>
      </c>
      <c r="E18" s="120" t="str">
        <f t="shared" si="1"/>
        <v>是</v>
      </c>
    </row>
    <row r="19" ht="36" customHeight="1" spans="1:5">
      <c r="A19" s="150" t="s">
        <v>3088</v>
      </c>
      <c r="B19" s="151"/>
      <c r="C19" s="145"/>
      <c r="D19" s="144" t="str">
        <f t="shared" si="0"/>
        <v> </v>
      </c>
      <c r="E19" s="120" t="str">
        <f t="shared" si="1"/>
        <v>否</v>
      </c>
    </row>
    <row r="20" ht="36" customHeight="1" spans="1:5">
      <c r="A20" s="150" t="s">
        <v>3110</v>
      </c>
      <c r="B20" s="151">
        <v>23</v>
      </c>
      <c r="C20" s="151"/>
      <c r="D20" s="144">
        <f t="shared" si="0"/>
        <v>-1</v>
      </c>
      <c r="E20" s="120" t="str">
        <f t="shared" si="1"/>
        <v>是</v>
      </c>
    </row>
    <row r="21" ht="36" customHeight="1" spans="1:5">
      <c r="A21" s="152" t="s">
        <v>3090</v>
      </c>
      <c r="B21" s="153"/>
      <c r="C21" s="143"/>
      <c r="D21" s="144" t="str">
        <f t="shared" si="0"/>
        <v> </v>
      </c>
      <c r="E21" s="120" t="str">
        <f t="shared" si="1"/>
        <v>否</v>
      </c>
    </row>
    <row r="22" ht="36" customHeight="1" spans="1:5">
      <c r="A22" s="147" t="s">
        <v>129</v>
      </c>
      <c r="B22" s="143">
        <f>B17+B18+B21</f>
        <v>52</v>
      </c>
      <c r="C22" s="143">
        <f>C17+C18+C21</f>
        <v>23</v>
      </c>
      <c r="D22" s="148">
        <f t="shared" si="0"/>
        <v>-0.558</v>
      </c>
      <c r="E22" s="120" t="str">
        <f t="shared" si="1"/>
        <v>是</v>
      </c>
    </row>
    <row r="23" spans="2:2">
      <c r="B23" s="154"/>
    </row>
    <row r="24" spans="2:3">
      <c r="B24" s="155"/>
      <c r="C24" s="155"/>
    </row>
    <row r="25" spans="2:2">
      <c r="B25" s="154"/>
    </row>
    <row r="26" spans="2:3">
      <c r="B26" s="155"/>
      <c r="C26" s="155"/>
    </row>
    <row r="27" spans="2:2">
      <c r="B27" s="154"/>
    </row>
    <row r="28" spans="2:2">
      <c r="B28" s="154"/>
    </row>
    <row r="29" spans="2:3">
      <c r="B29" s="155"/>
      <c r="C29" s="155"/>
    </row>
    <row r="30" spans="2:2">
      <c r="B30" s="154"/>
    </row>
    <row r="31" spans="2:2">
      <c r="B31" s="154"/>
    </row>
    <row r="32" spans="2:2">
      <c r="B32" s="154"/>
    </row>
    <row r="33" spans="2:2">
      <c r="B33" s="154"/>
    </row>
    <row r="34" spans="2:3">
      <c r="B34" s="155"/>
      <c r="C34" s="155"/>
    </row>
    <row r="35" spans="2:2">
      <c r="B35" s="154"/>
    </row>
  </sheetData>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11"/>
  <sheetViews>
    <sheetView view="pageBreakPreview" zoomScaleNormal="100" workbookViewId="0">
      <selection activeCell="H9" sqref="H9"/>
    </sheetView>
  </sheetViews>
  <sheetFormatPr defaultColWidth="9" defaultRowHeight="14.25" outlineLevelCol="1"/>
  <cols>
    <col min="1" max="1" width="36.25" style="121" customWidth="1"/>
    <col min="2" max="2" width="45.5" style="123" customWidth="1"/>
    <col min="3" max="3" width="12.6333333333333" style="121"/>
    <col min="4" max="16374" width="9" style="121"/>
    <col min="16375" max="16376" width="35.6333333333333" style="121"/>
    <col min="16377" max="16377" width="9" style="121"/>
    <col min="16378" max="16384" width="9" style="124"/>
  </cols>
  <sheetData>
    <row r="1" s="121" customFormat="1" ht="45" customHeight="1" spans="1:2">
      <c r="A1" s="125" t="s">
        <v>3111</v>
      </c>
      <c r="B1" s="126"/>
    </row>
    <row r="2" s="121" customFormat="1" ht="20.1" customHeight="1" spans="1:2">
      <c r="A2" s="127"/>
      <c r="B2" s="128" t="s">
        <v>1</v>
      </c>
    </row>
    <row r="3" s="122" customFormat="1" ht="45" customHeight="1" spans="1:2">
      <c r="A3" s="129" t="s">
        <v>3112</v>
      </c>
      <c r="B3" s="129" t="s">
        <v>3113</v>
      </c>
    </row>
    <row r="4" s="121" customFormat="1" ht="36" customHeight="1" spans="1:2">
      <c r="A4" s="133"/>
      <c r="B4" s="131"/>
    </row>
    <row r="5" s="121" customFormat="1" ht="36" customHeight="1" spans="1:2">
      <c r="A5" s="133"/>
      <c r="B5" s="131"/>
    </row>
    <row r="6" s="121" customFormat="1" ht="36" customHeight="1" spans="1:2">
      <c r="A6" s="133"/>
      <c r="B6" s="131"/>
    </row>
    <row r="7" s="121" customFormat="1" ht="36" customHeight="1" spans="1:2">
      <c r="A7" s="133"/>
      <c r="B7" s="131"/>
    </row>
    <row r="8" s="121" customFormat="1" ht="36" customHeight="1" spans="1:2">
      <c r="A8" s="133"/>
      <c r="B8" s="131"/>
    </row>
    <row r="9" s="121" customFormat="1" ht="36" customHeight="1" spans="1:2">
      <c r="A9" s="133"/>
      <c r="B9" s="131"/>
    </row>
    <row r="10" s="121" customFormat="1" ht="31" customHeight="1" spans="1:2">
      <c r="A10" s="135" t="s">
        <v>3114</v>
      </c>
      <c r="B10" s="136"/>
    </row>
    <row r="11" spans="1:1">
      <c r="A11" s="121" t="s">
        <v>3115</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13"/>
  <sheetViews>
    <sheetView view="pageBreakPreview" zoomScaleNormal="100" workbookViewId="0">
      <selection activeCell="A12" sqref="A12"/>
    </sheetView>
  </sheetViews>
  <sheetFormatPr defaultColWidth="9" defaultRowHeight="14.25"/>
  <cols>
    <col min="1" max="1" width="46.6333333333333" style="121" customWidth="1"/>
    <col min="2" max="2" width="38" style="123" customWidth="1"/>
    <col min="3" max="16371" width="9" style="121"/>
    <col min="16372" max="16373" width="35.6333333333333" style="121"/>
    <col min="16374" max="16374" width="9" style="121"/>
    <col min="16375" max="16384" width="9" style="124"/>
  </cols>
  <sheetData>
    <row r="1" s="121" customFormat="1" ht="45" customHeight="1" spans="1:2">
      <c r="A1" s="125" t="s">
        <v>3116</v>
      </c>
      <c r="B1" s="126"/>
    </row>
    <row r="2" s="121" customFormat="1" ht="20.1" customHeight="1" spans="1:2">
      <c r="A2" s="127"/>
      <c r="B2" s="128" t="s">
        <v>1</v>
      </c>
    </row>
    <row r="3" s="122" customFormat="1" ht="45" customHeight="1" spans="1:2">
      <c r="A3" s="129" t="s">
        <v>3117</v>
      </c>
      <c r="B3" s="129" t="s">
        <v>3113</v>
      </c>
    </row>
    <row r="4" s="121" customFormat="1" ht="36" customHeight="1" spans="1:2">
      <c r="A4" s="130"/>
      <c r="B4" s="131"/>
    </row>
    <row r="5" s="121" customFormat="1" ht="36" customHeight="1" spans="1:2">
      <c r="A5" s="130"/>
      <c r="B5" s="131"/>
    </row>
    <row r="6" s="121" customFormat="1" ht="36" customHeight="1" spans="1:2">
      <c r="A6" s="130"/>
      <c r="B6" s="131"/>
    </row>
    <row r="7" s="121" customFormat="1" ht="36" customHeight="1" spans="1:2">
      <c r="A7" s="132"/>
      <c r="B7" s="131"/>
    </row>
    <row r="8" s="121" customFormat="1" ht="36" customHeight="1" spans="1:2">
      <c r="A8" s="133"/>
      <c r="B8" s="131"/>
    </row>
    <row r="9" s="121" customFormat="1" ht="36" customHeight="1" spans="1:2">
      <c r="A9" s="134"/>
      <c r="B9" s="131"/>
    </row>
    <row r="10" s="121" customFormat="1" ht="36" customHeight="1" spans="1:2">
      <c r="A10" s="134"/>
      <c r="B10" s="131"/>
    </row>
    <row r="11" s="121" customFormat="1" ht="31" customHeight="1" spans="1:2">
      <c r="A11" s="135" t="s">
        <v>3114</v>
      </c>
      <c r="B11" s="136"/>
    </row>
    <row r="12" s="121" customFormat="1" spans="1:16377">
      <c r="A12" s="121" t="s">
        <v>3115</v>
      </c>
      <c r="B12" s="123"/>
      <c r="XEU12" s="124"/>
      <c r="XEV12" s="124"/>
      <c r="XEW12" s="124"/>
    </row>
    <row r="13" s="121" customFormat="1" spans="2:16377">
      <c r="B13" s="123"/>
      <c r="XEU13" s="124"/>
      <c r="XEV13" s="124"/>
      <c r="XEW13" s="124"/>
    </row>
  </sheetData>
  <mergeCells count="1">
    <mergeCell ref="A1:B1"/>
  </mergeCells>
  <conditionalFormatting sqref="B3:G3">
    <cfRule type="cellIs" dxfId="0" priority="2" stopIfTrue="1" operator="lessThanOrEqual">
      <formula>-1</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52"/>
  <sheetViews>
    <sheetView showGridLines="0" showZeros="0" view="pageBreakPreview" zoomScaleNormal="90" workbookViewId="0">
      <pane ySplit="3" topLeftCell="A9" activePane="bottomLeft" state="frozen"/>
      <selection/>
      <selection pane="bottomLeft" activeCell="D39" sqref="D39"/>
    </sheetView>
  </sheetViews>
  <sheetFormatPr defaultColWidth="9" defaultRowHeight="14.25" outlineLevelCol="5"/>
  <cols>
    <col min="1" max="1" width="12.75" style="123" customWidth="1"/>
    <col min="2" max="2" width="50.75" style="123" customWidth="1"/>
    <col min="3" max="5" width="20.6333333333333" style="123" customWidth="1"/>
    <col min="6" max="6" width="9.75" style="123" hidden="1" customWidth="1"/>
    <col min="7" max="16384" width="9" style="221"/>
  </cols>
  <sheetData>
    <row r="1" s="414" customFormat="1" ht="45" customHeight="1" spans="1:6">
      <c r="A1" s="417"/>
      <c r="B1" s="417" t="s">
        <v>69</v>
      </c>
      <c r="C1" s="417"/>
      <c r="D1" s="417"/>
      <c r="E1" s="417"/>
      <c r="F1" s="419"/>
    </row>
    <row r="2" ht="18.95" customHeight="1" spans="1:5">
      <c r="A2" s="489"/>
      <c r="B2" s="462"/>
      <c r="C2" s="354"/>
      <c r="E2" s="463" t="s">
        <v>1</v>
      </c>
    </row>
    <row r="3" s="459" customFormat="1" ht="45" customHeight="1" spans="1:6">
      <c r="A3" s="490" t="s">
        <v>2</v>
      </c>
      <c r="B3" s="457" t="s">
        <v>3</v>
      </c>
      <c r="C3" s="141" t="s">
        <v>4</v>
      </c>
      <c r="D3" s="141" t="s">
        <v>5</v>
      </c>
      <c r="E3" s="457" t="s">
        <v>6</v>
      </c>
      <c r="F3" s="491"/>
    </row>
    <row r="4" ht="37.5" customHeight="1" spans="1:6">
      <c r="A4" s="326" t="s">
        <v>70</v>
      </c>
      <c r="B4" s="492" t="s">
        <v>71</v>
      </c>
      <c r="C4" s="493">
        <v>20062.77</v>
      </c>
      <c r="D4" s="493">
        <v>20950.39</v>
      </c>
      <c r="E4" s="494">
        <f>IF(C4&gt;0,D4/C4-1)</f>
        <v>0.044</v>
      </c>
      <c r="F4" s="231"/>
    </row>
    <row r="5" ht="37.5" customHeight="1" spans="1:6">
      <c r="A5" s="326" t="s">
        <v>72</v>
      </c>
      <c r="B5" s="495" t="s">
        <v>73</v>
      </c>
      <c r="C5" s="493"/>
      <c r="D5" s="493"/>
      <c r="E5" s="494"/>
      <c r="F5" s="231"/>
    </row>
    <row r="6" ht="37.5" customHeight="1" spans="1:6">
      <c r="A6" s="326" t="s">
        <v>74</v>
      </c>
      <c r="B6" s="495" t="s">
        <v>75</v>
      </c>
      <c r="C6" s="493">
        <v>242.4</v>
      </c>
      <c r="D6" s="493">
        <v>200</v>
      </c>
      <c r="E6" s="494">
        <f t="shared" ref="E5:E38" si="0">IF(C6&gt;0,D6/C6-1)</f>
        <v>-0.175</v>
      </c>
      <c r="F6" s="231"/>
    </row>
    <row r="7" ht="37.5" customHeight="1" spans="1:6">
      <c r="A7" s="326" t="s">
        <v>76</v>
      </c>
      <c r="B7" s="495" t="s">
        <v>77</v>
      </c>
      <c r="C7" s="493">
        <v>12070.07</v>
      </c>
      <c r="D7" s="493">
        <v>12718.08</v>
      </c>
      <c r="E7" s="494">
        <f t="shared" si="0"/>
        <v>0.054</v>
      </c>
      <c r="F7" s="231"/>
    </row>
    <row r="8" ht="37.5" customHeight="1" spans="1:6">
      <c r="A8" s="326" t="s">
        <v>78</v>
      </c>
      <c r="B8" s="495" t="s">
        <v>79</v>
      </c>
      <c r="C8" s="493">
        <v>108471.25</v>
      </c>
      <c r="D8" s="493">
        <v>112875.82</v>
      </c>
      <c r="E8" s="494">
        <f t="shared" si="0"/>
        <v>0.041</v>
      </c>
      <c r="F8" s="231"/>
    </row>
    <row r="9" ht="37.5" customHeight="1" spans="1:6">
      <c r="A9" s="326" t="s">
        <v>80</v>
      </c>
      <c r="B9" s="495" t="s">
        <v>81</v>
      </c>
      <c r="C9" s="493">
        <v>170.51</v>
      </c>
      <c r="D9" s="493">
        <v>364.19</v>
      </c>
      <c r="E9" s="494">
        <f t="shared" si="0"/>
        <v>1.136</v>
      </c>
      <c r="F9" s="231"/>
    </row>
    <row r="10" ht="37.5" customHeight="1" spans="1:6">
      <c r="A10" s="326" t="s">
        <v>82</v>
      </c>
      <c r="B10" s="495" t="s">
        <v>83</v>
      </c>
      <c r="C10" s="493">
        <v>3838.98</v>
      </c>
      <c r="D10" s="493">
        <v>2747.16</v>
      </c>
      <c r="E10" s="494">
        <f t="shared" si="0"/>
        <v>-0.284</v>
      </c>
      <c r="F10" s="231"/>
    </row>
    <row r="11" ht="37.5" customHeight="1" spans="1:6">
      <c r="A11" s="326" t="s">
        <v>84</v>
      </c>
      <c r="B11" s="495" t="s">
        <v>85</v>
      </c>
      <c r="C11" s="493">
        <v>66901.89</v>
      </c>
      <c r="D11" s="493">
        <v>84009.2</v>
      </c>
      <c r="E11" s="494">
        <f t="shared" si="0"/>
        <v>0.256</v>
      </c>
      <c r="F11" s="231"/>
    </row>
    <row r="12" ht="37.5" customHeight="1" spans="1:6">
      <c r="A12" s="326" t="s">
        <v>86</v>
      </c>
      <c r="B12" s="495" t="s">
        <v>87</v>
      </c>
      <c r="C12" s="493">
        <v>17610.53</v>
      </c>
      <c r="D12" s="493">
        <v>25002.48</v>
      </c>
      <c r="E12" s="494">
        <f t="shared" si="0"/>
        <v>0.42</v>
      </c>
      <c r="F12" s="231"/>
    </row>
    <row r="13" ht="37.5" customHeight="1" spans="1:6">
      <c r="A13" s="326" t="s">
        <v>88</v>
      </c>
      <c r="B13" s="495" t="s">
        <v>89</v>
      </c>
      <c r="C13" s="493">
        <v>3555.22</v>
      </c>
      <c r="D13" s="493">
        <v>6697.22</v>
      </c>
      <c r="E13" s="494">
        <f t="shared" si="0"/>
        <v>0.884</v>
      </c>
      <c r="F13" s="231"/>
    </row>
    <row r="14" ht="37.5" customHeight="1" spans="1:6">
      <c r="A14" s="326" t="s">
        <v>90</v>
      </c>
      <c r="B14" s="495" t="s">
        <v>91</v>
      </c>
      <c r="C14" s="493">
        <v>15698.96</v>
      </c>
      <c r="D14" s="493">
        <v>8309.69</v>
      </c>
      <c r="E14" s="494">
        <f t="shared" si="0"/>
        <v>-0.471</v>
      </c>
      <c r="F14" s="231"/>
    </row>
    <row r="15" ht="37.5" customHeight="1" spans="1:6">
      <c r="A15" s="326" t="s">
        <v>92</v>
      </c>
      <c r="B15" s="495" t="s">
        <v>93</v>
      </c>
      <c r="C15" s="493">
        <v>73747.94</v>
      </c>
      <c r="D15" s="493">
        <v>39965.01</v>
      </c>
      <c r="E15" s="494">
        <f t="shared" si="0"/>
        <v>-0.458</v>
      </c>
      <c r="F15" s="231"/>
    </row>
    <row r="16" ht="37.5" customHeight="1" spans="1:6">
      <c r="A16" s="326" t="s">
        <v>94</v>
      </c>
      <c r="B16" s="495" t="s">
        <v>95</v>
      </c>
      <c r="C16" s="493">
        <v>2385.74</v>
      </c>
      <c r="D16" s="493">
        <v>3620.52</v>
      </c>
      <c r="E16" s="494">
        <f t="shared" si="0"/>
        <v>0.518</v>
      </c>
      <c r="F16" s="231"/>
    </row>
    <row r="17" ht="37.5" customHeight="1" spans="1:6">
      <c r="A17" s="326" t="s">
        <v>96</v>
      </c>
      <c r="B17" s="495" t="s">
        <v>97</v>
      </c>
      <c r="C17" s="493">
        <v>2170.93</v>
      </c>
      <c r="D17" s="493">
        <v>3509.05</v>
      </c>
      <c r="E17" s="494">
        <f t="shared" si="0"/>
        <v>0.616</v>
      </c>
      <c r="F17" s="231"/>
    </row>
    <row r="18" ht="37.5" customHeight="1" spans="1:6">
      <c r="A18" s="326" t="s">
        <v>98</v>
      </c>
      <c r="B18" s="495" t="s">
        <v>99</v>
      </c>
      <c r="C18" s="493">
        <v>264.47</v>
      </c>
      <c r="D18" s="493">
        <v>888.55</v>
      </c>
      <c r="E18" s="494">
        <f t="shared" si="0"/>
        <v>2.36</v>
      </c>
      <c r="F18" s="231"/>
    </row>
    <row r="19" ht="37.5" customHeight="1" spans="1:6">
      <c r="A19" s="326" t="s">
        <v>100</v>
      </c>
      <c r="B19" s="495" t="s">
        <v>101</v>
      </c>
      <c r="C19" s="493">
        <v>15</v>
      </c>
      <c r="D19" s="493"/>
      <c r="E19" s="494">
        <f t="shared" si="0"/>
        <v>-1</v>
      </c>
      <c r="F19" s="231"/>
    </row>
    <row r="20" ht="37.5" customHeight="1" spans="1:6">
      <c r="A20" s="326" t="s">
        <v>102</v>
      </c>
      <c r="B20" s="495" t="s">
        <v>103</v>
      </c>
      <c r="C20" s="493"/>
      <c r="D20" s="493"/>
      <c r="E20" s="494"/>
      <c r="F20" s="231"/>
    </row>
    <row r="21" ht="37.5" customHeight="1" spans="1:6">
      <c r="A21" s="326" t="s">
        <v>104</v>
      </c>
      <c r="B21" s="495" t="s">
        <v>105</v>
      </c>
      <c r="C21" s="493">
        <v>2000.68</v>
      </c>
      <c r="D21" s="493">
        <v>2165.74</v>
      </c>
      <c r="E21" s="494">
        <f t="shared" si="0"/>
        <v>0.083</v>
      </c>
      <c r="F21" s="231"/>
    </row>
    <row r="22" ht="37.5" customHeight="1" spans="1:6">
      <c r="A22" s="326" t="s">
        <v>106</v>
      </c>
      <c r="B22" s="495" t="s">
        <v>107</v>
      </c>
      <c r="C22" s="493">
        <v>13306.48</v>
      </c>
      <c r="D22" s="493">
        <v>14831.8</v>
      </c>
      <c r="E22" s="494">
        <f t="shared" si="0"/>
        <v>0.115</v>
      </c>
      <c r="F22" s="231"/>
    </row>
    <row r="23" ht="37.5" customHeight="1" spans="1:6">
      <c r="A23" s="326" t="s">
        <v>108</v>
      </c>
      <c r="B23" s="495" t="s">
        <v>109</v>
      </c>
      <c r="C23" s="493">
        <v>455</v>
      </c>
      <c r="D23" s="493">
        <v>260</v>
      </c>
      <c r="E23" s="494">
        <f t="shared" si="0"/>
        <v>-0.429</v>
      </c>
      <c r="F23" s="231"/>
    </row>
    <row r="24" ht="37.5" customHeight="1" spans="1:6">
      <c r="A24" s="326" t="s">
        <v>110</v>
      </c>
      <c r="B24" s="495" t="s">
        <v>111</v>
      </c>
      <c r="C24" s="493">
        <v>5232.93</v>
      </c>
      <c r="D24" s="493">
        <v>3368.29</v>
      </c>
      <c r="E24" s="494">
        <f t="shared" si="0"/>
        <v>-0.356</v>
      </c>
      <c r="F24" s="231"/>
    </row>
    <row r="25" ht="37.5" customHeight="1" spans="1:6">
      <c r="A25" s="326" t="s">
        <v>112</v>
      </c>
      <c r="B25" s="495" t="s">
        <v>113</v>
      </c>
      <c r="C25" s="493">
        <v>0</v>
      </c>
      <c r="D25" s="493">
        <v>5000</v>
      </c>
      <c r="E25" s="494"/>
      <c r="F25" s="231"/>
    </row>
    <row r="26" ht="37.5" customHeight="1" spans="1:6">
      <c r="A26" s="326" t="s">
        <v>114</v>
      </c>
      <c r="B26" s="495" t="s">
        <v>115</v>
      </c>
      <c r="C26" s="493">
        <v>5046.42</v>
      </c>
      <c r="D26" s="493">
        <v>5300</v>
      </c>
      <c r="E26" s="494">
        <f t="shared" si="0"/>
        <v>0.05</v>
      </c>
      <c r="F26" s="231"/>
    </row>
    <row r="27" ht="37.5" customHeight="1" spans="1:6">
      <c r="A27" s="326" t="s">
        <v>116</v>
      </c>
      <c r="B27" s="495" t="s">
        <v>117</v>
      </c>
      <c r="C27" s="493">
        <v>20</v>
      </c>
      <c r="D27" s="493">
        <v>60</v>
      </c>
      <c r="E27" s="494">
        <f t="shared" si="0"/>
        <v>2</v>
      </c>
      <c r="F27" s="231"/>
    </row>
    <row r="28" ht="37.5" customHeight="1" spans="1:6">
      <c r="A28" s="326" t="s">
        <v>118</v>
      </c>
      <c r="B28" s="495" t="s">
        <v>119</v>
      </c>
      <c r="C28" s="493">
        <v>0</v>
      </c>
      <c r="D28" s="472">
        <v>5000</v>
      </c>
      <c r="E28" s="494"/>
      <c r="F28" s="231"/>
    </row>
    <row r="29" ht="37.5" customHeight="1" spans="1:6">
      <c r="A29" s="326"/>
      <c r="B29" s="495"/>
      <c r="C29" s="445"/>
      <c r="D29" s="445"/>
      <c r="E29" s="496"/>
      <c r="F29" s="231"/>
    </row>
    <row r="30" s="308" customFormat="1" ht="37.5" customHeight="1" spans="1:6">
      <c r="A30" s="479"/>
      <c r="B30" s="480" t="s">
        <v>120</v>
      </c>
      <c r="C30" s="442">
        <f>SUM(C4:C28)</f>
        <v>353268.17</v>
      </c>
      <c r="D30" s="442">
        <f>SUM(D4:D28)</f>
        <v>357843.19</v>
      </c>
      <c r="E30" s="497">
        <f t="shared" si="0"/>
        <v>0.013</v>
      </c>
      <c r="F30" s="231"/>
    </row>
    <row r="31" ht="37.5" customHeight="1" spans="1:6">
      <c r="A31" s="323">
        <v>230</v>
      </c>
      <c r="B31" s="498" t="s">
        <v>121</v>
      </c>
      <c r="C31" s="442">
        <f>SUM(C32:C36)</f>
        <v>21538</v>
      </c>
      <c r="D31" s="442">
        <f>SUM(D32:D36)</f>
        <v>15600</v>
      </c>
      <c r="E31" s="497">
        <f t="shared" ref="E31:E39" si="1">IF(C31&gt;0,D31/C31-1)</f>
        <v>-0.276</v>
      </c>
      <c r="F31" s="231"/>
    </row>
    <row r="32" ht="37.5" customHeight="1" spans="1:6">
      <c r="A32" s="499">
        <v>23006</v>
      </c>
      <c r="B32" s="500" t="s">
        <v>122</v>
      </c>
      <c r="C32" s="445">
        <v>15390</v>
      </c>
      <c r="D32" s="445">
        <v>15600</v>
      </c>
      <c r="E32" s="496">
        <f t="shared" si="1"/>
        <v>0.014</v>
      </c>
      <c r="F32" s="231"/>
    </row>
    <row r="33" ht="36" customHeight="1" spans="1:6">
      <c r="A33" s="326">
        <v>23008</v>
      </c>
      <c r="B33" s="500" t="s">
        <v>123</v>
      </c>
      <c r="C33" s="445">
        <v>6148</v>
      </c>
      <c r="D33" s="445"/>
      <c r="E33" s="496"/>
      <c r="F33" s="231" t="str">
        <f>IF(LEN(A33)=3,"是",IF(B33&lt;&gt;"",IF(SUM(C33:D33)&lt;&gt;0,"是","否"),"是"))</f>
        <v>是</v>
      </c>
    </row>
    <row r="34" ht="36" customHeight="1" spans="1:6">
      <c r="A34" s="326">
        <v>23009</v>
      </c>
      <c r="B34" s="500" t="s">
        <v>124</v>
      </c>
      <c r="C34" s="445"/>
      <c r="D34" s="445"/>
      <c r="E34" s="496"/>
      <c r="F34" s="231"/>
    </row>
    <row r="35" ht="37.5" customHeight="1" spans="1:6">
      <c r="A35" s="501">
        <v>23015</v>
      </c>
      <c r="B35" s="475" t="s">
        <v>125</v>
      </c>
      <c r="C35" s="445"/>
      <c r="D35" s="445"/>
      <c r="E35" s="496"/>
      <c r="F35" s="231"/>
    </row>
    <row r="36" s="461" customFormat="1" ht="36" customHeight="1" spans="1:6">
      <c r="A36" s="501">
        <v>23016</v>
      </c>
      <c r="B36" s="475" t="s">
        <v>126</v>
      </c>
      <c r="C36" s="445"/>
      <c r="D36" s="445"/>
      <c r="E36" s="496"/>
      <c r="F36" s="231"/>
    </row>
    <row r="37" s="461" customFormat="1" ht="37.5" customHeight="1" spans="1:6">
      <c r="A37" s="323">
        <v>231</v>
      </c>
      <c r="B37" s="152" t="s">
        <v>127</v>
      </c>
      <c r="C37" s="502">
        <v>20540</v>
      </c>
      <c r="D37" s="502">
        <v>18700</v>
      </c>
      <c r="E37" s="497">
        <f t="shared" si="1"/>
        <v>-0.09</v>
      </c>
      <c r="F37" s="231"/>
    </row>
    <row r="38" s="461" customFormat="1" ht="37.5" customHeight="1" spans="1:6">
      <c r="A38" s="323">
        <v>23009</v>
      </c>
      <c r="B38" s="503" t="s">
        <v>128</v>
      </c>
      <c r="C38" s="442"/>
      <c r="D38" s="442"/>
      <c r="E38" s="497"/>
      <c r="F38" s="231"/>
    </row>
    <row r="39" ht="37.5" customHeight="1" spans="1:6">
      <c r="A39" s="479"/>
      <c r="B39" s="487" t="s">
        <v>129</v>
      </c>
      <c r="C39" s="442">
        <f>C30+C31+C37+C38</f>
        <v>395346.17</v>
      </c>
      <c r="D39" s="442">
        <f>D30+D31+D37+D38</f>
        <v>392143.19</v>
      </c>
      <c r="E39" s="497">
        <f t="shared" si="1"/>
        <v>-0.008</v>
      </c>
      <c r="F39" s="231"/>
    </row>
    <row r="40" spans="2:4">
      <c r="B40" s="504"/>
      <c r="D40" s="505"/>
    </row>
    <row r="42" spans="4:4">
      <c r="D42" s="505"/>
    </row>
    <row r="44" spans="4:4">
      <c r="D44" s="505"/>
    </row>
    <row r="45" spans="4:4">
      <c r="D45" s="505"/>
    </row>
    <row r="47" spans="4:4">
      <c r="D47" s="505"/>
    </row>
    <row r="48" spans="4:4">
      <c r="D48" s="505"/>
    </row>
    <row r="49" spans="4:4">
      <c r="D49" s="505"/>
    </row>
    <row r="50" spans="4:4">
      <c r="D50" s="505"/>
    </row>
    <row r="52" spans="4:4">
      <c r="D52" s="505"/>
    </row>
  </sheetData>
  <mergeCells count="1">
    <mergeCell ref="B1:E1"/>
  </mergeCells>
  <conditionalFormatting sqref="D28">
    <cfRule type="expression" dxfId="1" priority="2" stopIfTrue="1">
      <formula>"len($A:$A)=3"</formula>
    </cfRule>
  </conditionalFormatting>
  <conditionalFormatting sqref="C35">
    <cfRule type="expression" dxfId="1" priority="16" stopIfTrue="1">
      <formula>"len($A:$A)=3"</formula>
    </cfRule>
  </conditionalFormatting>
  <conditionalFormatting sqref="D38">
    <cfRule type="cellIs" dxfId="2" priority="3" stopIfTrue="1" operator="lessThan">
      <formula>0</formula>
    </cfRule>
    <cfRule type="cellIs" dxfId="0" priority="4" stopIfTrue="1" operator="greaterThan">
      <formula>5</formula>
    </cfRule>
  </conditionalFormatting>
  <conditionalFormatting sqref="D34:D35">
    <cfRule type="cellIs" dxfId="2" priority="31" stopIfTrue="1" operator="lessThan">
      <formula>0</formula>
    </cfRule>
    <cfRule type="cellIs" dxfId="0" priority="32" stopIfTrue="1" operator="greaterThan">
      <formula>5</formula>
    </cfRule>
  </conditionalFormatting>
  <conditionalFormatting sqref="F4:F40">
    <cfRule type="cellIs" dxfId="2" priority="13" stopIfTrue="1" operator="lessThan">
      <formula>0</formula>
    </cfRule>
  </conditionalFormatting>
  <conditionalFormatting sqref="E2 D40:E45">
    <cfRule type="cellIs" dxfId="0" priority="29" stopIfTrue="1" operator="lessThanOrEqual">
      <formula>-1</formula>
    </cfRule>
  </conditionalFormatting>
  <conditionalFormatting sqref="C32:D33">
    <cfRule type="expression" dxfId="1" priority="1" stopIfTrue="1">
      <formula>"len($A:$A)=3"</formula>
    </cfRule>
  </conditionalFormatting>
  <conditionalFormatting sqref="A35:B36">
    <cfRule type="expression" dxfId="1" priority="1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A4:A28" numberStoredAsText="1"/>
    <ignoredError sqref="C31:D31" formulaRange="1" unlockedFormula="1"/>
    <ignoredError sqref="E4:E24 E26:E27 E29:E39 C39:D39 C30:D30" unlockedFormula="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E20"/>
  <sheetViews>
    <sheetView showGridLines="0" showZeros="0" view="pageBreakPreview" zoomScaleNormal="115" workbookViewId="0">
      <selection activeCell="H13" sqref="H13"/>
    </sheetView>
  </sheetViews>
  <sheetFormatPr defaultColWidth="9" defaultRowHeight="14.25" outlineLevelCol="4"/>
  <cols>
    <col min="1" max="1" width="52.4416666666667" style="67" customWidth="1"/>
    <col min="2" max="4" width="20.6333333333333" style="67" customWidth="1"/>
    <col min="5" max="5" width="5.38333333333333" style="67" hidden="1" customWidth="1"/>
    <col min="6" max="16384" width="9" style="67"/>
  </cols>
  <sheetData>
    <row r="1" ht="45" customHeight="1" spans="1:4">
      <c r="A1" s="107" t="s">
        <v>3118</v>
      </c>
      <c r="B1" s="107"/>
      <c r="C1" s="107"/>
      <c r="D1" s="107"/>
    </row>
    <row r="2" s="114" customFormat="1" ht="20.1" customHeight="1" spans="1:4">
      <c r="A2" s="115"/>
      <c r="B2" s="116"/>
      <c r="C2" s="117"/>
      <c r="D2" s="118" t="s">
        <v>1</v>
      </c>
    </row>
    <row r="3" ht="45" customHeight="1" spans="1:5">
      <c r="A3" s="119" t="s">
        <v>3119</v>
      </c>
      <c r="B3" s="77" t="s">
        <v>4</v>
      </c>
      <c r="C3" s="77" t="s">
        <v>5</v>
      </c>
      <c r="D3" s="77" t="s">
        <v>6</v>
      </c>
      <c r="E3" s="114" t="s">
        <v>140</v>
      </c>
    </row>
    <row r="4" ht="36" customHeight="1" spans="1:5">
      <c r="A4" s="99" t="s">
        <v>3120</v>
      </c>
      <c r="B4" s="84">
        <v>27790</v>
      </c>
      <c r="C4" s="84">
        <v>28000</v>
      </c>
      <c r="D4" s="100">
        <f>IF(B4&gt;0,C4/B4-1," ")</f>
        <v>0.008</v>
      </c>
      <c r="E4" s="120" t="str">
        <f t="shared" ref="E4:E10" si="0">IF(A4&lt;&gt;"",IF(SUM(B4:C4)&lt;&gt;0,"是","否"),"是")</f>
        <v>是</v>
      </c>
    </row>
    <row r="5" ht="36" customHeight="1" spans="1:5">
      <c r="A5" s="99" t="s">
        <v>3121</v>
      </c>
      <c r="B5" s="84">
        <v>27642</v>
      </c>
      <c r="C5" s="84">
        <v>19500</v>
      </c>
      <c r="D5" s="100">
        <f t="shared" ref="D5:D16" si="1">IF(B5&gt;0,C5/B5-1," ")</f>
        <v>-0.295</v>
      </c>
      <c r="E5" s="120" t="str">
        <f t="shared" si="0"/>
        <v>是</v>
      </c>
    </row>
    <row r="6" ht="36" customHeight="1" spans="1:5">
      <c r="A6" s="99" t="s">
        <v>3122</v>
      </c>
      <c r="B6" s="84">
        <v>1030</v>
      </c>
      <c r="C6" s="84">
        <v>1100</v>
      </c>
      <c r="D6" s="100">
        <f t="shared" si="1"/>
        <v>0.068</v>
      </c>
      <c r="E6" s="120" t="str">
        <f t="shared" si="0"/>
        <v>是</v>
      </c>
    </row>
    <row r="7" ht="36" customHeight="1" spans="1:5">
      <c r="A7" s="99" t="s">
        <v>3123</v>
      </c>
      <c r="B7" s="84">
        <v>16522</v>
      </c>
      <c r="C7" s="84">
        <v>16800</v>
      </c>
      <c r="D7" s="100">
        <f t="shared" si="1"/>
        <v>0.017</v>
      </c>
      <c r="E7" s="120" t="str">
        <f t="shared" si="0"/>
        <v>是</v>
      </c>
    </row>
    <row r="8" ht="36" customHeight="1" spans="1:5">
      <c r="A8" s="99" t="s">
        <v>3124</v>
      </c>
      <c r="B8" s="84">
        <v>1276</v>
      </c>
      <c r="C8" s="84">
        <v>1300</v>
      </c>
      <c r="D8" s="100">
        <f t="shared" si="1"/>
        <v>0.019</v>
      </c>
      <c r="E8" s="120" t="str">
        <f t="shared" si="0"/>
        <v>是</v>
      </c>
    </row>
    <row r="9" ht="36" customHeight="1" spans="1:5">
      <c r="A9" s="99" t="s">
        <v>3125</v>
      </c>
      <c r="B9" s="84">
        <v>6802</v>
      </c>
      <c r="C9" s="84">
        <v>7100</v>
      </c>
      <c r="D9" s="100">
        <f t="shared" si="1"/>
        <v>0.044</v>
      </c>
      <c r="E9" s="120" t="str">
        <f t="shared" si="0"/>
        <v>是</v>
      </c>
    </row>
    <row r="10" ht="36" customHeight="1" spans="1:5">
      <c r="A10" s="99" t="s">
        <v>3126</v>
      </c>
      <c r="B10" s="84">
        <v>20708</v>
      </c>
      <c r="C10" s="84">
        <v>21000</v>
      </c>
      <c r="D10" s="100">
        <f t="shared" si="1"/>
        <v>0.014</v>
      </c>
      <c r="E10" s="120" t="str">
        <f t="shared" si="0"/>
        <v>是</v>
      </c>
    </row>
    <row r="11" ht="36" customHeight="1" spans="1:5">
      <c r="A11" s="99" t="s">
        <v>3127</v>
      </c>
      <c r="B11" s="84">
        <v>2</v>
      </c>
      <c r="C11" s="101"/>
      <c r="D11" s="100">
        <f t="shared" si="1"/>
        <v>-1</v>
      </c>
      <c r="E11" s="120"/>
    </row>
    <row r="12" ht="36" customHeight="1" spans="1:5">
      <c r="A12" s="86" t="s">
        <v>3128</v>
      </c>
      <c r="B12" s="102">
        <f>SUM(B4:B11)</f>
        <v>101772</v>
      </c>
      <c r="C12" s="102">
        <f>SUM(C4:C11)</f>
        <v>94800</v>
      </c>
      <c r="D12" s="103">
        <f t="shared" si="1"/>
        <v>-0.069</v>
      </c>
      <c r="E12" s="120" t="str">
        <f>IF(A12&lt;&gt;"",IF(SUM(B12:C12)&lt;&gt;0,"是","否"),"是")</f>
        <v>是</v>
      </c>
    </row>
    <row r="13" ht="36" customHeight="1" spans="1:5">
      <c r="A13" s="90" t="s">
        <v>3129</v>
      </c>
      <c r="B13" s="84">
        <v>22341</v>
      </c>
      <c r="C13" s="84">
        <v>24644</v>
      </c>
      <c r="D13" s="100">
        <f t="shared" si="1"/>
        <v>0.103</v>
      </c>
      <c r="E13" s="120"/>
    </row>
    <row r="14" ht="36" customHeight="1" spans="1:5">
      <c r="A14" s="90" t="s">
        <v>3130</v>
      </c>
      <c r="B14" s="84">
        <v>16448</v>
      </c>
      <c r="C14" s="84">
        <v>17000</v>
      </c>
      <c r="D14" s="100">
        <f t="shared" si="1"/>
        <v>0.034</v>
      </c>
      <c r="E14" s="120" t="str">
        <f>IF(A14&lt;&gt;"",IF(SUM(B14:C14)&lt;&gt;0,"是","否"),"是")</f>
        <v>是</v>
      </c>
    </row>
    <row r="15" ht="36" customHeight="1" spans="1:5">
      <c r="A15" s="104" t="s">
        <v>3131</v>
      </c>
      <c r="B15" s="105"/>
      <c r="C15" s="106"/>
      <c r="D15" s="100" t="str">
        <f t="shared" si="1"/>
        <v> </v>
      </c>
      <c r="E15" s="120" t="str">
        <f>IF(A15&lt;&gt;"",IF(SUM(B15:C15)&lt;&gt;0,"是","否"),"是")</f>
        <v>否</v>
      </c>
    </row>
    <row r="16" ht="36" customHeight="1" spans="1:5">
      <c r="A16" s="86" t="s">
        <v>3132</v>
      </c>
      <c r="B16" s="102">
        <f>B12+B13+B14+B15</f>
        <v>140561</v>
      </c>
      <c r="C16" s="102">
        <f>C12+C13+C14+C15</f>
        <v>136444</v>
      </c>
      <c r="D16" s="103">
        <f t="shared" si="1"/>
        <v>-0.029</v>
      </c>
      <c r="E16" s="120" t="str">
        <f>IF(A16&lt;&gt;"",IF(SUM(B16:C16)&lt;&gt;0,"是","否"),"是")</f>
        <v>是</v>
      </c>
    </row>
    <row r="17" spans="2:3">
      <c r="B17" s="113"/>
      <c r="C17" s="113"/>
    </row>
    <row r="18" spans="2:3">
      <c r="B18" s="113"/>
      <c r="C18" s="113"/>
    </row>
    <row r="19" spans="2:3">
      <c r="B19" s="113"/>
      <c r="C19" s="113"/>
    </row>
    <row r="20" spans="2:3">
      <c r="B20" s="113"/>
      <c r="C20" s="113"/>
    </row>
  </sheetData>
  <mergeCells count="1">
    <mergeCell ref="A1:D1"/>
  </mergeCells>
  <conditionalFormatting sqref="E4:E16">
    <cfRule type="cellIs" dxfId="3" priority="4" stopIfTrue="1" operator="lessThanOrEqual">
      <formula>-1</formula>
    </cfRule>
  </conditionalFormatting>
  <conditionalFormatting sqref="E5:E16">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E19"/>
  <sheetViews>
    <sheetView showGridLines="0" showZeros="0" view="pageBreakPreview" zoomScaleNormal="100" workbookViewId="0">
      <pane ySplit="3" topLeftCell="A4" activePane="bottomLeft" state="frozen"/>
      <selection/>
      <selection pane="bottomLeft" activeCell="G15" sqref="G15"/>
    </sheetView>
  </sheetViews>
  <sheetFormatPr defaultColWidth="9" defaultRowHeight="14.25" outlineLevelCol="4"/>
  <cols>
    <col min="1" max="1" width="45.6333333333333" style="67" customWidth="1"/>
    <col min="2" max="4" width="20.6333333333333" style="67" customWidth="1"/>
    <col min="5" max="5" width="12.75" style="67" hidden="1" customWidth="1"/>
    <col min="6" max="16384" width="9" style="67"/>
  </cols>
  <sheetData>
    <row r="1" ht="45" customHeight="1" spans="1:4">
      <c r="A1" s="107" t="s">
        <v>3133</v>
      </c>
      <c r="B1" s="107"/>
      <c r="C1" s="107"/>
      <c r="D1" s="107"/>
    </row>
    <row r="2" ht="20.1" customHeight="1" spans="1:4">
      <c r="A2" s="108"/>
      <c r="B2" s="109"/>
      <c r="C2" s="110"/>
      <c r="D2" s="111" t="s">
        <v>3134</v>
      </c>
    </row>
    <row r="3" ht="45" customHeight="1" spans="1:5">
      <c r="A3" s="76" t="s">
        <v>2424</v>
      </c>
      <c r="B3" s="77" t="s">
        <v>4</v>
      </c>
      <c r="C3" s="77" t="s">
        <v>5</v>
      </c>
      <c r="D3" s="77" t="s">
        <v>6</v>
      </c>
      <c r="E3" s="112" t="s">
        <v>140</v>
      </c>
    </row>
    <row r="4" ht="36" customHeight="1" spans="1:5">
      <c r="A4" s="79" t="s">
        <v>3135</v>
      </c>
      <c r="B4" s="80"/>
      <c r="C4" s="80"/>
      <c r="D4" s="81" t="str">
        <f t="shared" ref="D4:D9" si="0">IF(B4&gt;0,C4/B4-1," ")</f>
        <v> </v>
      </c>
      <c r="E4" s="82" t="str">
        <f t="shared" ref="E4:E11" si="1">IF(A4&lt;&gt;"",IF(SUM(B4:C4)&lt;&gt;0,"是","否"),"是")</f>
        <v>否</v>
      </c>
    </row>
    <row r="5" ht="36" customHeight="1" spans="1:5">
      <c r="A5" s="83" t="s">
        <v>3136</v>
      </c>
      <c r="B5" s="84">
        <v>28400</v>
      </c>
      <c r="C5" s="84">
        <v>29500</v>
      </c>
      <c r="D5" s="81">
        <f t="shared" si="0"/>
        <v>0.039</v>
      </c>
      <c r="E5" s="82" t="str">
        <f t="shared" si="1"/>
        <v>是</v>
      </c>
    </row>
    <row r="6" s="68" customFormat="1" ht="36" customHeight="1" spans="1:5">
      <c r="A6" s="79" t="s">
        <v>3137</v>
      </c>
      <c r="B6" s="85"/>
      <c r="C6" s="85"/>
      <c r="D6" s="81" t="str">
        <f t="shared" si="0"/>
        <v> </v>
      </c>
      <c r="E6" s="82" t="str">
        <f t="shared" si="1"/>
        <v>否</v>
      </c>
    </row>
    <row r="7" s="68" customFormat="1" ht="36" customHeight="1" spans="1:5">
      <c r="A7" s="79" t="s">
        <v>3138</v>
      </c>
      <c r="B7" s="85"/>
      <c r="C7" s="85"/>
      <c r="D7" s="81" t="str">
        <f t="shared" si="0"/>
        <v> </v>
      </c>
      <c r="E7" s="82" t="str">
        <f t="shared" si="1"/>
        <v>否</v>
      </c>
    </row>
    <row r="8" s="68" customFormat="1" ht="36" customHeight="1" spans="1:5">
      <c r="A8" s="79" t="s">
        <v>3139</v>
      </c>
      <c r="B8" s="85"/>
      <c r="C8" s="85"/>
      <c r="D8" s="81" t="str">
        <f t="shared" si="0"/>
        <v> </v>
      </c>
      <c r="E8" s="82" t="str">
        <f t="shared" si="1"/>
        <v>否</v>
      </c>
    </row>
    <row r="9" s="68" customFormat="1" ht="36" customHeight="1" spans="1:5">
      <c r="A9" s="79" t="s">
        <v>3140</v>
      </c>
      <c r="B9" s="84">
        <v>20189</v>
      </c>
      <c r="C9" s="84">
        <v>22000</v>
      </c>
      <c r="D9" s="81">
        <f t="shared" si="0"/>
        <v>0.09</v>
      </c>
      <c r="E9" s="82" t="str">
        <f t="shared" si="1"/>
        <v>是</v>
      </c>
    </row>
    <row r="10" ht="36" customHeight="1" spans="1:5">
      <c r="A10" s="79" t="s">
        <v>3141</v>
      </c>
      <c r="B10" s="85"/>
      <c r="C10" s="85"/>
      <c r="D10" s="81" t="str">
        <f t="shared" ref="D10:D15" si="2">IF(B10&gt;0,C10/B10-1," ")</f>
        <v> </v>
      </c>
      <c r="E10" s="82" t="str">
        <f t="shared" si="1"/>
        <v>否</v>
      </c>
    </row>
    <row r="11" ht="36" customHeight="1" spans="1:5">
      <c r="A11" s="86" t="s">
        <v>3142</v>
      </c>
      <c r="B11" s="87">
        <f>SUM(B4:B10)</f>
        <v>48589</v>
      </c>
      <c r="C11" s="87">
        <f>SUM(C4:C10)</f>
        <v>51500</v>
      </c>
      <c r="D11" s="88">
        <f t="shared" si="2"/>
        <v>0.06</v>
      </c>
      <c r="E11" s="82" t="str">
        <f t="shared" si="1"/>
        <v>是</v>
      </c>
    </row>
    <row r="12" ht="36" customHeight="1" spans="1:5">
      <c r="A12" s="89" t="s">
        <v>3143</v>
      </c>
      <c r="B12" s="84">
        <v>24644</v>
      </c>
      <c r="C12" s="84">
        <v>16744</v>
      </c>
      <c r="D12" s="81">
        <f t="shared" si="2"/>
        <v>-0.321</v>
      </c>
      <c r="E12" s="82"/>
    </row>
    <row r="13" ht="36" customHeight="1" spans="1:5">
      <c r="A13" s="89" t="s">
        <v>3144</v>
      </c>
      <c r="B13" s="84"/>
      <c r="C13" s="84"/>
      <c r="D13" s="81" t="str">
        <f t="shared" si="2"/>
        <v> </v>
      </c>
      <c r="E13" s="82" t="str">
        <f>IF(A13&lt;&gt;"",IF(SUM(B13:C13)&lt;&gt;0,"是","否"),"是")</f>
        <v>否</v>
      </c>
    </row>
    <row r="14" ht="36" customHeight="1" spans="1:5">
      <c r="A14" s="90" t="s">
        <v>3145</v>
      </c>
      <c r="B14" s="84">
        <v>67328</v>
      </c>
      <c r="C14" s="84">
        <v>68200</v>
      </c>
      <c r="D14" s="81">
        <f t="shared" si="2"/>
        <v>0.013</v>
      </c>
      <c r="E14" s="82" t="str">
        <f>IF(A14&lt;&gt;"",IF(SUM(B14:C14)&lt;&gt;0,"是","否"),"是")</f>
        <v>是</v>
      </c>
    </row>
    <row r="15" ht="36" customHeight="1" spans="1:5">
      <c r="A15" s="86" t="s">
        <v>3146</v>
      </c>
      <c r="B15" s="87">
        <f>B11+B12+B13+B14</f>
        <v>140561</v>
      </c>
      <c r="C15" s="87">
        <f>C11+C12+C13+C14</f>
        <v>136444</v>
      </c>
      <c r="D15" s="88">
        <f t="shared" si="2"/>
        <v>-0.029</v>
      </c>
      <c r="E15" s="82" t="str">
        <f>IF(A15&lt;&gt;"",IF(SUM(B15:C15)&lt;&gt;0,"是","否"),"是")</f>
        <v>是</v>
      </c>
    </row>
    <row r="16" spans="2:3">
      <c r="B16" s="113"/>
      <c r="C16" s="113"/>
    </row>
    <row r="17" spans="2:3">
      <c r="B17" s="113"/>
      <c r="C17" s="113"/>
    </row>
    <row r="18" spans="2:3">
      <c r="B18" s="113"/>
      <c r="C18" s="113"/>
    </row>
    <row r="19" spans="2:3">
      <c r="B19" s="113"/>
      <c r="C19" s="113"/>
    </row>
  </sheetData>
  <mergeCells count="1">
    <mergeCell ref="A1:D1"/>
  </mergeCells>
  <conditionalFormatting sqref="E4:E1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E16"/>
  <sheetViews>
    <sheetView showGridLines="0" showZeros="0" view="pageBreakPreview" zoomScaleNormal="100" workbookViewId="0">
      <pane ySplit="3" topLeftCell="A4" activePane="bottomLeft" state="frozen"/>
      <selection/>
      <selection pane="bottomLeft" activeCell="A1" sqref="A1:D1"/>
    </sheetView>
  </sheetViews>
  <sheetFormatPr defaultColWidth="9" defaultRowHeight="14.25" outlineLevelCol="4"/>
  <cols>
    <col min="1" max="1" width="46.1333333333333" style="92" customWidth="1"/>
    <col min="2" max="4" width="20.6333333333333" style="92" customWidth="1"/>
    <col min="5" max="5" width="5" style="92" hidden="1" customWidth="1"/>
    <col min="6" max="16384" width="9" style="92"/>
  </cols>
  <sheetData>
    <row r="1" ht="45" customHeight="1" spans="1:4">
      <c r="A1" s="93" t="s">
        <v>3147</v>
      </c>
      <c r="B1" s="93"/>
      <c r="C1" s="93"/>
      <c r="D1" s="93"/>
    </row>
    <row r="2" ht="20.1" customHeight="1" spans="1:4">
      <c r="A2" s="94"/>
      <c r="B2" s="95"/>
      <c r="C2" s="96"/>
      <c r="D2" s="97" t="s">
        <v>1</v>
      </c>
    </row>
    <row r="3" ht="45" customHeight="1" spans="1:5">
      <c r="A3" s="98" t="s">
        <v>3119</v>
      </c>
      <c r="B3" s="77" t="s">
        <v>4</v>
      </c>
      <c r="C3" s="77" t="s">
        <v>5</v>
      </c>
      <c r="D3" s="77" t="s">
        <v>6</v>
      </c>
      <c r="E3" s="78" t="s">
        <v>140</v>
      </c>
    </row>
    <row r="4" ht="36" customHeight="1" spans="1:5">
      <c r="A4" s="99" t="s">
        <v>3120</v>
      </c>
      <c r="B4" s="84">
        <v>27790</v>
      </c>
      <c r="C4" s="84">
        <v>28000</v>
      </c>
      <c r="D4" s="100">
        <f t="shared" ref="D4:D16" si="0">IF(B4&gt;0,C4/B4-1," ")</f>
        <v>0.008</v>
      </c>
      <c r="E4" s="78" t="str">
        <f t="shared" ref="E4:E16" si="1">IF(A4&lt;&gt;"",IF(SUM(B4:C4)&lt;&gt;0,"是","否"),"是")</f>
        <v>是</v>
      </c>
    </row>
    <row r="5" ht="36" customHeight="1" spans="1:5">
      <c r="A5" s="99" t="s">
        <v>3121</v>
      </c>
      <c r="B5" s="84">
        <v>27642</v>
      </c>
      <c r="C5" s="84">
        <v>19500</v>
      </c>
      <c r="D5" s="100">
        <f t="shared" si="0"/>
        <v>-0.295</v>
      </c>
      <c r="E5" s="78" t="str">
        <f t="shared" si="1"/>
        <v>是</v>
      </c>
    </row>
    <row r="6" ht="36" customHeight="1" spans="1:5">
      <c r="A6" s="99" t="s">
        <v>3122</v>
      </c>
      <c r="B6" s="84">
        <v>1030</v>
      </c>
      <c r="C6" s="84">
        <v>1100</v>
      </c>
      <c r="D6" s="100">
        <f t="shared" si="0"/>
        <v>0.068</v>
      </c>
      <c r="E6" s="78" t="str">
        <f t="shared" si="1"/>
        <v>是</v>
      </c>
    </row>
    <row r="7" s="91" customFormat="1" ht="36" customHeight="1" spans="1:5">
      <c r="A7" s="99" t="s">
        <v>3123</v>
      </c>
      <c r="B7" s="84">
        <v>16522</v>
      </c>
      <c r="C7" s="84">
        <v>16800</v>
      </c>
      <c r="D7" s="100">
        <f t="shared" si="0"/>
        <v>0.017</v>
      </c>
      <c r="E7" s="78" t="str">
        <f t="shared" si="1"/>
        <v>是</v>
      </c>
    </row>
    <row r="8" s="91" customFormat="1" ht="36" customHeight="1" spans="1:5">
      <c r="A8" s="99" t="s">
        <v>3124</v>
      </c>
      <c r="B8" s="84">
        <v>1276</v>
      </c>
      <c r="C8" s="84">
        <v>1300</v>
      </c>
      <c r="D8" s="100">
        <f t="shared" si="0"/>
        <v>0.019</v>
      </c>
      <c r="E8" s="78" t="str">
        <f t="shared" si="1"/>
        <v>是</v>
      </c>
    </row>
    <row r="9" s="91" customFormat="1" ht="36" customHeight="1" spans="1:5">
      <c r="A9" s="99" t="s">
        <v>3125</v>
      </c>
      <c r="B9" s="84">
        <v>6802</v>
      </c>
      <c r="C9" s="84">
        <v>7100</v>
      </c>
      <c r="D9" s="100">
        <f t="shared" si="0"/>
        <v>0.044</v>
      </c>
      <c r="E9" s="78" t="str">
        <f t="shared" si="1"/>
        <v>是</v>
      </c>
    </row>
    <row r="10" s="91" customFormat="1" ht="36" customHeight="1" spans="1:5">
      <c r="A10" s="99" t="s">
        <v>3126</v>
      </c>
      <c r="B10" s="84">
        <v>20708</v>
      </c>
      <c r="C10" s="84">
        <v>21000</v>
      </c>
      <c r="D10" s="100">
        <f t="shared" si="0"/>
        <v>0.014</v>
      </c>
      <c r="E10" s="78" t="str">
        <f t="shared" si="1"/>
        <v>是</v>
      </c>
    </row>
    <row r="11" s="91" customFormat="1" ht="36" customHeight="1" spans="1:5">
      <c r="A11" s="99" t="s">
        <v>3127</v>
      </c>
      <c r="B11" s="84">
        <v>2</v>
      </c>
      <c r="C11" s="101"/>
      <c r="D11" s="100">
        <f t="shared" si="0"/>
        <v>-1</v>
      </c>
      <c r="E11" s="78" t="str">
        <f t="shared" si="1"/>
        <v>是</v>
      </c>
    </row>
    <row r="12" s="91" customFormat="1" ht="36" customHeight="1" spans="1:5">
      <c r="A12" s="86" t="s">
        <v>3128</v>
      </c>
      <c r="B12" s="102">
        <f>SUM(B4:B11)</f>
        <v>101772</v>
      </c>
      <c r="C12" s="102">
        <f>SUM(C4:C11)</f>
        <v>94800</v>
      </c>
      <c r="D12" s="103">
        <f t="shared" si="0"/>
        <v>-0.069</v>
      </c>
      <c r="E12" s="78" t="str">
        <f t="shared" si="1"/>
        <v>是</v>
      </c>
    </row>
    <row r="13" ht="36" customHeight="1" spans="1:5">
      <c r="A13" s="90" t="s">
        <v>3129</v>
      </c>
      <c r="B13" s="84">
        <v>22341</v>
      </c>
      <c r="C13" s="84">
        <v>24644</v>
      </c>
      <c r="D13" s="100">
        <f t="shared" si="0"/>
        <v>0.103</v>
      </c>
      <c r="E13" s="78" t="str">
        <f t="shared" si="1"/>
        <v>是</v>
      </c>
    </row>
    <row r="14" ht="36" customHeight="1" spans="1:5">
      <c r="A14" s="90" t="s">
        <v>3130</v>
      </c>
      <c r="B14" s="84">
        <v>16448</v>
      </c>
      <c r="C14" s="84">
        <v>17000</v>
      </c>
      <c r="D14" s="100">
        <f t="shared" si="0"/>
        <v>0.034</v>
      </c>
      <c r="E14" s="78" t="str">
        <f t="shared" si="1"/>
        <v>是</v>
      </c>
    </row>
    <row r="15" ht="36" customHeight="1" spans="1:5">
      <c r="A15" s="104" t="s">
        <v>3131</v>
      </c>
      <c r="B15" s="105"/>
      <c r="C15" s="106"/>
      <c r="D15" s="100" t="str">
        <f t="shared" si="0"/>
        <v> </v>
      </c>
      <c r="E15" s="78" t="str">
        <f t="shared" si="1"/>
        <v>否</v>
      </c>
    </row>
    <row r="16" ht="36" customHeight="1" spans="1:5">
      <c r="A16" s="86" t="s">
        <v>3132</v>
      </c>
      <c r="B16" s="102">
        <f>B12+B13+B14+B15</f>
        <v>140561</v>
      </c>
      <c r="C16" s="102">
        <f>C12+C13+C14+C15</f>
        <v>136444</v>
      </c>
      <c r="D16" s="103">
        <f t="shared" si="0"/>
        <v>-0.029</v>
      </c>
      <c r="E16" s="78" t="str">
        <f t="shared" si="1"/>
        <v>是</v>
      </c>
    </row>
  </sheetData>
  <mergeCells count="1">
    <mergeCell ref="A1:D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15"/>
  <sheetViews>
    <sheetView showGridLines="0" showZeros="0" view="pageBreakPreview" zoomScaleNormal="100" workbookViewId="0">
      <selection activeCell="D15" sqref="D15"/>
    </sheetView>
  </sheetViews>
  <sheetFormatPr defaultColWidth="9" defaultRowHeight="14.25" outlineLevelCol="4"/>
  <cols>
    <col min="1" max="1" width="50.75" style="69" customWidth="1"/>
    <col min="2" max="3" width="20.6333333333333" style="70" customWidth="1"/>
    <col min="4" max="4" width="20.6333333333333" style="69" customWidth="1"/>
    <col min="5" max="5" width="5.13333333333333" style="69" hidden="1" customWidth="1"/>
    <col min="6" max="7" width="12.6333333333333" style="69"/>
    <col min="8" max="246" width="9" style="69"/>
    <col min="247" max="247" width="41.6333333333333" style="69" customWidth="1"/>
    <col min="248" max="249" width="14.5" style="69" customWidth="1"/>
    <col min="250" max="250" width="13.8833333333333" style="69" customWidth="1"/>
    <col min="251" max="253" width="9" style="69"/>
    <col min="254" max="255" width="10.5" style="69" customWidth="1"/>
    <col min="256" max="502" width="9" style="69"/>
    <col min="503" max="503" width="41.6333333333333" style="69" customWidth="1"/>
    <col min="504" max="505" width="14.5" style="69" customWidth="1"/>
    <col min="506" max="506" width="13.8833333333333" style="69" customWidth="1"/>
    <col min="507" max="509" width="9" style="69"/>
    <col min="510" max="511" width="10.5" style="69" customWidth="1"/>
    <col min="512" max="758" width="9" style="69"/>
    <col min="759" max="759" width="41.6333333333333" style="69" customWidth="1"/>
    <col min="760" max="761" width="14.5" style="69" customWidth="1"/>
    <col min="762" max="762" width="13.8833333333333" style="69" customWidth="1"/>
    <col min="763" max="765" width="9" style="69"/>
    <col min="766" max="767" width="10.5" style="69" customWidth="1"/>
    <col min="768" max="1014" width="9" style="69"/>
    <col min="1015" max="1015" width="41.6333333333333" style="69" customWidth="1"/>
    <col min="1016" max="1017" width="14.5" style="69" customWidth="1"/>
    <col min="1018" max="1018" width="13.8833333333333" style="69" customWidth="1"/>
    <col min="1019" max="1021" width="9" style="69"/>
    <col min="1022" max="1023" width="10.5" style="69" customWidth="1"/>
    <col min="1024" max="1270" width="9" style="69"/>
    <col min="1271" max="1271" width="41.6333333333333" style="69" customWidth="1"/>
    <col min="1272" max="1273" width="14.5" style="69" customWidth="1"/>
    <col min="1274" max="1274" width="13.8833333333333" style="69" customWidth="1"/>
    <col min="1275" max="1277" width="9" style="69"/>
    <col min="1278" max="1279" width="10.5" style="69" customWidth="1"/>
    <col min="1280" max="1526" width="9" style="69"/>
    <col min="1527" max="1527" width="41.6333333333333" style="69" customWidth="1"/>
    <col min="1528" max="1529" width="14.5" style="69" customWidth="1"/>
    <col min="1530" max="1530" width="13.8833333333333" style="69" customWidth="1"/>
    <col min="1531" max="1533" width="9" style="69"/>
    <col min="1534" max="1535" width="10.5" style="69" customWidth="1"/>
    <col min="1536" max="1782" width="9" style="69"/>
    <col min="1783" max="1783" width="41.6333333333333" style="69" customWidth="1"/>
    <col min="1784" max="1785" width="14.5" style="69" customWidth="1"/>
    <col min="1786" max="1786" width="13.8833333333333" style="69" customWidth="1"/>
    <col min="1787" max="1789" width="9" style="69"/>
    <col min="1790" max="1791" width="10.5" style="69" customWidth="1"/>
    <col min="1792" max="2038" width="9" style="69"/>
    <col min="2039" max="2039" width="41.6333333333333" style="69" customWidth="1"/>
    <col min="2040" max="2041" width="14.5" style="69" customWidth="1"/>
    <col min="2042" max="2042" width="13.8833333333333" style="69" customWidth="1"/>
    <col min="2043" max="2045" width="9" style="69"/>
    <col min="2046" max="2047" width="10.5" style="69" customWidth="1"/>
    <col min="2048" max="2294" width="9" style="69"/>
    <col min="2295" max="2295" width="41.6333333333333" style="69" customWidth="1"/>
    <col min="2296" max="2297" width="14.5" style="69" customWidth="1"/>
    <col min="2298" max="2298" width="13.8833333333333" style="69" customWidth="1"/>
    <col min="2299" max="2301" width="9" style="69"/>
    <col min="2302" max="2303" width="10.5" style="69" customWidth="1"/>
    <col min="2304" max="2550" width="9" style="69"/>
    <col min="2551" max="2551" width="41.6333333333333" style="69" customWidth="1"/>
    <col min="2552" max="2553" width="14.5" style="69" customWidth="1"/>
    <col min="2554" max="2554" width="13.8833333333333" style="69" customWidth="1"/>
    <col min="2555" max="2557" width="9" style="69"/>
    <col min="2558" max="2559" width="10.5" style="69" customWidth="1"/>
    <col min="2560" max="2806" width="9" style="69"/>
    <col min="2807" max="2807" width="41.6333333333333" style="69" customWidth="1"/>
    <col min="2808" max="2809" width="14.5" style="69" customWidth="1"/>
    <col min="2810" max="2810" width="13.8833333333333" style="69" customWidth="1"/>
    <col min="2811" max="2813" width="9" style="69"/>
    <col min="2814" max="2815" width="10.5" style="69" customWidth="1"/>
    <col min="2816" max="3062" width="9" style="69"/>
    <col min="3063" max="3063" width="41.6333333333333" style="69" customWidth="1"/>
    <col min="3064" max="3065" width="14.5" style="69" customWidth="1"/>
    <col min="3066" max="3066" width="13.8833333333333" style="69" customWidth="1"/>
    <col min="3067" max="3069" width="9" style="69"/>
    <col min="3070" max="3071" width="10.5" style="69" customWidth="1"/>
    <col min="3072" max="3318" width="9" style="69"/>
    <col min="3319" max="3319" width="41.6333333333333" style="69" customWidth="1"/>
    <col min="3320" max="3321" width="14.5" style="69" customWidth="1"/>
    <col min="3322" max="3322" width="13.8833333333333" style="69" customWidth="1"/>
    <col min="3323" max="3325" width="9" style="69"/>
    <col min="3326" max="3327" width="10.5" style="69" customWidth="1"/>
    <col min="3328" max="3574" width="9" style="69"/>
    <col min="3575" max="3575" width="41.6333333333333" style="69" customWidth="1"/>
    <col min="3576" max="3577" width="14.5" style="69" customWidth="1"/>
    <col min="3578" max="3578" width="13.8833333333333" style="69" customWidth="1"/>
    <col min="3579" max="3581" width="9" style="69"/>
    <col min="3582" max="3583" width="10.5" style="69" customWidth="1"/>
    <col min="3584" max="3830" width="9" style="69"/>
    <col min="3831" max="3831" width="41.6333333333333" style="69" customWidth="1"/>
    <col min="3832" max="3833" width="14.5" style="69" customWidth="1"/>
    <col min="3834" max="3834" width="13.8833333333333" style="69" customWidth="1"/>
    <col min="3835" max="3837" width="9" style="69"/>
    <col min="3838" max="3839" width="10.5" style="69" customWidth="1"/>
    <col min="3840" max="4086" width="9" style="69"/>
    <col min="4087" max="4087" width="41.6333333333333" style="69" customWidth="1"/>
    <col min="4088" max="4089" width="14.5" style="69" customWidth="1"/>
    <col min="4090" max="4090" width="13.8833333333333" style="69" customWidth="1"/>
    <col min="4091" max="4093" width="9" style="69"/>
    <col min="4094" max="4095" width="10.5" style="69" customWidth="1"/>
    <col min="4096" max="4342" width="9" style="69"/>
    <col min="4343" max="4343" width="41.6333333333333" style="69" customWidth="1"/>
    <col min="4344" max="4345" width="14.5" style="69" customWidth="1"/>
    <col min="4346" max="4346" width="13.8833333333333" style="69" customWidth="1"/>
    <col min="4347" max="4349" width="9" style="69"/>
    <col min="4350" max="4351" width="10.5" style="69" customWidth="1"/>
    <col min="4352" max="4598" width="9" style="69"/>
    <col min="4599" max="4599" width="41.6333333333333" style="69" customWidth="1"/>
    <col min="4600" max="4601" width="14.5" style="69" customWidth="1"/>
    <col min="4602" max="4602" width="13.8833333333333" style="69" customWidth="1"/>
    <col min="4603" max="4605" width="9" style="69"/>
    <col min="4606" max="4607" width="10.5" style="69" customWidth="1"/>
    <col min="4608" max="4854" width="9" style="69"/>
    <col min="4855" max="4855" width="41.6333333333333" style="69" customWidth="1"/>
    <col min="4856" max="4857" width="14.5" style="69" customWidth="1"/>
    <col min="4858" max="4858" width="13.8833333333333" style="69" customWidth="1"/>
    <col min="4859" max="4861" width="9" style="69"/>
    <col min="4862" max="4863" width="10.5" style="69" customWidth="1"/>
    <col min="4864" max="5110" width="9" style="69"/>
    <col min="5111" max="5111" width="41.6333333333333" style="69" customWidth="1"/>
    <col min="5112" max="5113" width="14.5" style="69" customWidth="1"/>
    <col min="5114" max="5114" width="13.8833333333333" style="69" customWidth="1"/>
    <col min="5115" max="5117" width="9" style="69"/>
    <col min="5118" max="5119" width="10.5" style="69" customWidth="1"/>
    <col min="5120" max="5366" width="9" style="69"/>
    <col min="5367" max="5367" width="41.6333333333333" style="69" customWidth="1"/>
    <col min="5368" max="5369" width="14.5" style="69" customWidth="1"/>
    <col min="5370" max="5370" width="13.8833333333333" style="69" customWidth="1"/>
    <col min="5371" max="5373" width="9" style="69"/>
    <col min="5374" max="5375" width="10.5" style="69" customWidth="1"/>
    <col min="5376" max="5622" width="9" style="69"/>
    <col min="5623" max="5623" width="41.6333333333333" style="69" customWidth="1"/>
    <col min="5624" max="5625" width="14.5" style="69" customWidth="1"/>
    <col min="5626" max="5626" width="13.8833333333333" style="69" customWidth="1"/>
    <col min="5627" max="5629" width="9" style="69"/>
    <col min="5630" max="5631" width="10.5" style="69" customWidth="1"/>
    <col min="5632" max="5878" width="9" style="69"/>
    <col min="5879" max="5879" width="41.6333333333333" style="69" customWidth="1"/>
    <col min="5880" max="5881" width="14.5" style="69" customWidth="1"/>
    <col min="5882" max="5882" width="13.8833333333333" style="69" customWidth="1"/>
    <col min="5883" max="5885" width="9" style="69"/>
    <col min="5886" max="5887" width="10.5" style="69" customWidth="1"/>
    <col min="5888" max="6134" width="9" style="69"/>
    <col min="6135" max="6135" width="41.6333333333333" style="69" customWidth="1"/>
    <col min="6136" max="6137" width="14.5" style="69" customWidth="1"/>
    <col min="6138" max="6138" width="13.8833333333333" style="69" customWidth="1"/>
    <col min="6139" max="6141" width="9" style="69"/>
    <col min="6142" max="6143" width="10.5" style="69" customWidth="1"/>
    <col min="6144" max="6390" width="9" style="69"/>
    <col min="6391" max="6391" width="41.6333333333333" style="69" customWidth="1"/>
    <col min="6392" max="6393" width="14.5" style="69" customWidth="1"/>
    <col min="6394" max="6394" width="13.8833333333333" style="69" customWidth="1"/>
    <col min="6395" max="6397" width="9" style="69"/>
    <col min="6398" max="6399" width="10.5" style="69" customWidth="1"/>
    <col min="6400" max="6646" width="9" style="69"/>
    <col min="6647" max="6647" width="41.6333333333333" style="69" customWidth="1"/>
    <col min="6648" max="6649" width="14.5" style="69" customWidth="1"/>
    <col min="6650" max="6650" width="13.8833333333333" style="69" customWidth="1"/>
    <col min="6651" max="6653" width="9" style="69"/>
    <col min="6654" max="6655" width="10.5" style="69" customWidth="1"/>
    <col min="6656" max="6902" width="9" style="69"/>
    <col min="6903" max="6903" width="41.6333333333333" style="69" customWidth="1"/>
    <col min="6904" max="6905" width="14.5" style="69" customWidth="1"/>
    <col min="6906" max="6906" width="13.8833333333333" style="69" customWidth="1"/>
    <col min="6907" max="6909" width="9" style="69"/>
    <col min="6910" max="6911" width="10.5" style="69" customWidth="1"/>
    <col min="6912" max="7158" width="9" style="69"/>
    <col min="7159" max="7159" width="41.6333333333333" style="69" customWidth="1"/>
    <col min="7160" max="7161" width="14.5" style="69" customWidth="1"/>
    <col min="7162" max="7162" width="13.8833333333333" style="69" customWidth="1"/>
    <col min="7163" max="7165" width="9" style="69"/>
    <col min="7166" max="7167" width="10.5" style="69" customWidth="1"/>
    <col min="7168" max="7414" width="9" style="69"/>
    <col min="7415" max="7415" width="41.6333333333333" style="69" customWidth="1"/>
    <col min="7416" max="7417" width="14.5" style="69" customWidth="1"/>
    <col min="7418" max="7418" width="13.8833333333333" style="69" customWidth="1"/>
    <col min="7419" max="7421" width="9" style="69"/>
    <col min="7422" max="7423" width="10.5" style="69" customWidth="1"/>
    <col min="7424" max="7670" width="9" style="69"/>
    <col min="7671" max="7671" width="41.6333333333333" style="69" customWidth="1"/>
    <col min="7672" max="7673" width="14.5" style="69" customWidth="1"/>
    <col min="7674" max="7674" width="13.8833333333333" style="69" customWidth="1"/>
    <col min="7675" max="7677" width="9" style="69"/>
    <col min="7678" max="7679" width="10.5" style="69" customWidth="1"/>
    <col min="7680" max="7926" width="9" style="69"/>
    <col min="7927" max="7927" width="41.6333333333333" style="69" customWidth="1"/>
    <col min="7928" max="7929" width="14.5" style="69" customWidth="1"/>
    <col min="7930" max="7930" width="13.8833333333333" style="69" customWidth="1"/>
    <col min="7931" max="7933" width="9" style="69"/>
    <col min="7934" max="7935" width="10.5" style="69" customWidth="1"/>
    <col min="7936" max="8182" width="9" style="69"/>
    <col min="8183" max="8183" width="41.6333333333333" style="69" customWidth="1"/>
    <col min="8184" max="8185" width="14.5" style="69" customWidth="1"/>
    <col min="8186" max="8186" width="13.8833333333333" style="69" customWidth="1"/>
    <col min="8187" max="8189" width="9" style="69"/>
    <col min="8190" max="8191" width="10.5" style="69" customWidth="1"/>
    <col min="8192" max="8438" width="9" style="69"/>
    <col min="8439" max="8439" width="41.6333333333333" style="69" customWidth="1"/>
    <col min="8440" max="8441" width="14.5" style="69" customWidth="1"/>
    <col min="8442" max="8442" width="13.8833333333333" style="69" customWidth="1"/>
    <col min="8443" max="8445" width="9" style="69"/>
    <col min="8446" max="8447" width="10.5" style="69" customWidth="1"/>
    <col min="8448" max="8694" width="9" style="69"/>
    <col min="8695" max="8695" width="41.6333333333333" style="69" customWidth="1"/>
    <col min="8696" max="8697" width="14.5" style="69" customWidth="1"/>
    <col min="8698" max="8698" width="13.8833333333333" style="69" customWidth="1"/>
    <col min="8699" max="8701" width="9" style="69"/>
    <col min="8702" max="8703" width="10.5" style="69" customWidth="1"/>
    <col min="8704" max="8950" width="9" style="69"/>
    <col min="8951" max="8951" width="41.6333333333333" style="69" customWidth="1"/>
    <col min="8952" max="8953" width="14.5" style="69" customWidth="1"/>
    <col min="8954" max="8954" width="13.8833333333333" style="69" customWidth="1"/>
    <col min="8955" max="8957" width="9" style="69"/>
    <col min="8958" max="8959" width="10.5" style="69" customWidth="1"/>
    <col min="8960" max="9206" width="9" style="69"/>
    <col min="9207" max="9207" width="41.6333333333333" style="69" customWidth="1"/>
    <col min="9208" max="9209" width="14.5" style="69" customWidth="1"/>
    <col min="9210" max="9210" width="13.8833333333333" style="69" customWidth="1"/>
    <col min="9211" max="9213" width="9" style="69"/>
    <col min="9214" max="9215" width="10.5" style="69" customWidth="1"/>
    <col min="9216" max="9462" width="9" style="69"/>
    <col min="9463" max="9463" width="41.6333333333333" style="69" customWidth="1"/>
    <col min="9464" max="9465" width="14.5" style="69" customWidth="1"/>
    <col min="9466" max="9466" width="13.8833333333333" style="69" customWidth="1"/>
    <col min="9467" max="9469" width="9" style="69"/>
    <col min="9470" max="9471" width="10.5" style="69" customWidth="1"/>
    <col min="9472" max="9718" width="9" style="69"/>
    <col min="9719" max="9719" width="41.6333333333333" style="69" customWidth="1"/>
    <col min="9720" max="9721" width="14.5" style="69" customWidth="1"/>
    <col min="9722" max="9722" width="13.8833333333333" style="69" customWidth="1"/>
    <col min="9723" max="9725" width="9" style="69"/>
    <col min="9726" max="9727" width="10.5" style="69" customWidth="1"/>
    <col min="9728" max="9974" width="9" style="69"/>
    <col min="9975" max="9975" width="41.6333333333333" style="69" customWidth="1"/>
    <col min="9976" max="9977" width="14.5" style="69" customWidth="1"/>
    <col min="9978" max="9978" width="13.8833333333333" style="69" customWidth="1"/>
    <col min="9979" max="9981" width="9" style="69"/>
    <col min="9982" max="9983" width="10.5" style="69" customWidth="1"/>
    <col min="9984" max="10230" width="9" style="69"/>
    <col min="10231" max="10231" width="41.6333333333333" style="69" customWidth="1"/>
    <col min="10232" max="10233" width="14.5" style="69" customWidth="1"/>
    <col min="10234" max="10234" width="13.8833333333333" style="69" customWidth="1"/>
    <col min="10235" max="10237" width="9" style="69"/>
    <col min="10238" max="10239" width="10.5" style="69" customWidth="1"/>
    <col min="10240" max="10486" width="9" style="69"/>
    <col min="10487" max="10487" width="41.6333333333333" style="69" customWidth="1"/>
    <col min="10488" max="10489" width="14.5" style="69" customWidth="1"/>
    <col min="10490" max="10490" width="13.8833333333333" style="69" customWidth="1"/>
    <col min="10491" max="10493" width="9" style="69"/>
    <col min="10494" max="10495" width="10.5" style="69" customWidth="1"/>
    <col min="10496" max="10742" width="9" style="69"/>
    <col min="10743" max="10743" width="41.6333333333333" style="69" customWidth="1"/>
    <col min="10744" max="10745" width="14.5" style="69" customWidth="1"/>
    <col min="10746" max="10746" width="13.8833333333333" style="69" customWidth="1"/>
    <col min="10747" max="10749" width="9" style="69"/>
    <col min="10750" max="10751" width="10.5" style="69" customWidth="1"/>
    <col min="10752" max="10998" width="9" style="69"/>
    <col min="10999" max="10999" width="41.6333333333333" style="69" customWidth="1"/>
    <col min="11000" max="11001" width="14.5" style="69" customWidth="1"/>
    <col min="11002" max="11002" width="13.8833333333333" style="69" customWidth="1"/>
    <col min="11003" max="11005" width="9" style="69"/>
    <col min="11006" max="11007" width="10.5" style="69" customWidth="1"/>
    <col min="11008" max="11254" width="9" style="69"/>
    <col min="11255" max="11255" width="41.6333333333333" style="69" customWidth="1"/>
    <col min="11256" max="11257" width="14.5" style="69" customWidth="1"/>
    <col min="11258" max="11258" width="13.8833333333333" style="69" customWidth="1"/>
    <col min="11259" max="11261" width="9" style="69"/>
    <col min="11262" max="11263" width="10.5" style="69" customWidth="1"/>
    <col min="11264" max="11510" width="9" style="69"/>
    <col min="11511" max="11511" width="41.6333333333333" style="69" customWidth="1"/>
    <col min="11512" max="11513" width="14.5" style="69" customWidth="1"/>
    <col min="11514" max="11514" width="13.8833333333333" style="69" customWidth="1"/>
    <col min="11515" max="11517" width="9" style="69"/>
    <col min="11518" max="11519" width="10.5" style="69" customWidth="1"/>
    <col min="11520" max="11766" width="9" style="69"/>
    <col min="11767" max="11767" width="41.6333333333333" style="69" customWidth="1"/>
    <col min="11768" max="11769" width="14.5" style="69" customWidth="1"/>
    <col min="11770" max="11770" width="13.8833333333333" style="69" customWidth="1"/>
    <col min="11771" max="11773" width="9" style="69"/>
    <col min="11774" max="11775" width="10.5" style="69" customWidth="1"/>
    <col min="11776" max="12022" width="9" style="69"/>
    <col min="12023" max="12023" width="41.6333333333333" style="69" customWidth="1"/>
    <col min="12024" max="12025" width="14.5" style="69" customWidth="1"/>
    <col min="12026" max="12026" width="13.8833333333333" style="69" customWidth="1"/>
    <col min="12027" max="12029" width="9" style="69"/>
    <col min="12030" max="12031" width="10.5" style="69" customWidth="1"/>
    <col min="12032" max="12278" width="9" style="69"/>
    <col min="12279" max="12279" width="41.6333333333333" style="69" customWidth="1"/>
    <col min="12280" max="12281" width="14.5" style="69" customWidth="1"/>
    <col min="12282" max="12282" width="13.8833333333333" style="69" customWidth="1"/>
    <col min="12283" max="12285" width="9" style="69"/>
    <col min="12286" max="12287" width="10.5" style="69" customWidth="1"/>
    <col min="12288" max="12534" width="9" style="69"/>
    <col min="12535" max="12535" width="41.6333333333333" style="69" customWidth="1"/>
    <col min="12536" max="12537" width="14.5" style="69" customWidth="1"/>
    <col min="12538" max="12538" width="13.8833333333333" style="69" customWidth="1"/>
    <col min="12539" max="12541" width="9" style="69"/>
    <col min="12542" max="12543" width="10.5" style="69" customWidth="1"/>
    <col min="12544" max="12790" width="9" style="69"/>
    <col min="12791" max="12791" width="41.6333333333333" style="69" customWidth="1"/>
    <col min="12792" max="12793" width="14.5" style="69" customWidth="1"/>
    <col min="12794" max="12794" width="13.8833333333333" style="69" customWidth="1"/>
    <col min="12795" max="12797" width="9" style="69"/>
    <col min="12798" max="12799" width="10.5" style="69" customWidth="1"/>
    <col min="12800" max="13046" width="9" style="69"/>
    <col min="13047" max="13047" width="41.6333333333333" style="69" customWidth="1"/>
    <col min="13048" max="13049" width="14.5" style="69" customWidth="1"/>
    <col min="13050" max="13050" width="13.8833333333333" style="69" customWidth="1"/>
    <col min="13051" max="13053" width="9" style="69"/>
    <col min="13054" max="13055" width="10.5" style="69" customWidth="1"/>
    <col min="13056" max="13302" width="9" style="69"/>
    <col min="13303" max="13303" width="41.6333333333333" style="69" customWidth="1"/>
    <col min="13304" max="13305" width="14.5" style="69" customWidth="1"/>
    <col min="13306" max="13306" width="13.8833333333333" style="69" customWidth="1"/>
    <col min="13307" max="13309" width="9" style="69"/>
    <col min="13310" max="13311" width="10.5" style="69" customWidth="1"/>
    <col min="13312" max="13558" width="9" style="69"/>
    <col min="13559" max="13559" width="41.6333333333333" style="69" customWidth="1"/>
    <col min="13560" max="13561" width="14.5" style="69" customWidth="1"/>
    <col min="13562" max="13562" width="13.8833333333333" style="69" customWidth="1"/>
    <col min="13563" max="13565" width="9" style="69"/>
    <col min="13566" max="13567" width="10.5" style="69" customWidth="1"/>
    <col min="13568" max="13814" width="9" style="69"/>
    <col min="13815" max="13815" width="41.6333333333333" style="69" customWidth="1"/>
    <col min="13816" max="13817" width="14.5" style="69" customWidth="1"/>
    <col min="13818" max="13818" width="13.8833333333333" style="69" customWidth="1"/>
    <col min="13819" max="13821" width="9" style="69"/>
    <col min="13822" max="13823" width="10.5" style="69" customWidth="1"/>
    <col min="13824" max="14070" width="9" style="69"/>
    <col min="14071" max="14071" width="41.6333333333333" style="69" customWidth="1"/>
    <col min="14072" max="14073" width="14.5" style="69" customWidth="1"/>
    <col min="14074" max="14074" width="13.8833333333333" style="69" customWidth="1"/>
    <col min="14075" max="14077" width="9" style="69"/>
    <col min="14078" max="14079" width="10.5" style="69" customWidth="1"/>
    <col min="14080" max="14326" width="9" style="69"/>
    <col min="14327" max="14327" width="41.6333333333333" style="69" customWidth="1"/>
    <col min="14328" max="14329" width="14.5" style="69" customWidth="1"/>
    <col min="14330" max="14330" width="13.8833333333333" style="69" customWidth="1"/>
    <col min="14331" max="14333" width="9" style="69"/>
    <col min="14334" max="14335" width="10.5" style="69" customWidth="1"/>
    <col min="14336" max="14582" width="9" style="69"/>
    <col min="14583" max="14583" width="41.6333333333333" style="69" customWidth="1"/>
    <col min="14584" max="14585" width="14.5" style="69" customWidth="1"/>
    <col min="14586" max="14586" width="13.8833333333333" style="69" customWidth="1"/>
    <col min="14587" max="14589" width="9" style="69"/>
    <col min="14590" max="14591" width="10.5" style="69" customWidth="1"/>
    <col min="14592" max="14838" width="9" style="69"/>
    <col min="14839" max="14839" width="41.6333333333333" style="69" customWidth="1"/>
    <col min="14840" max="14841" width="14.5" style="69" customWidth="1"/>
    <col min="14842" max="14842" width="13.8833333333333" style="69" customWidth="1"/>
    <col min="14843" max="14845" width="9" style="69"/>
    <col min="14846" max="14847" width="10.5" style="69" customWidth="1"/>
    <col min="14848" max="15094" width="9" style="69"/>
    <col min="15095" max="15095" width="41.6333333333333" style="69" customWidth="1"/>
    <col min="15096" max="15097" width="14.5" style="69" customWidth="1"/>
    <col min="15098" max="15098" width="13.8833333333333" style="69" customWidth="1"/>
    <col min="15099" max="15101" width="9" style="69"/>
    <col min="15102" max="15103" width="10.5" style="69" customWidth="1"/>
    <col min="15104" max="15350" width="9" style="69"/>
    <col min="15351" max="15351" width="41.6333333333333" style="69" customWidth="1"/>
    <col min="15352" max="15353" width="14.5" style="69" customWidth="1"/>
    <col min="15354" max="15354" width="13.8833333333333" style="69" customWidth="1"/>
    <col min="15355" max="15357" width="9" style="69"/>
    <col min="15358" max="15359" width="10.5" style="69" customWidth="1"/>
    <col min="15360" max="15606" width="9" style="69"/>
    <col min="15607" max="15607" width="41.6333333333333" style="69" customWidth="1"/>
    <col min="15608" max="15609" width="14.5" style="69" customWidth="1"/>
    <col min="15610" max="15610" width="13.8833333333333" style="69" customWidth="1"/>
    <col min="15611" max="15613" width="9" style="69"/>
    <col min="15614" max="15615" width="10.5" style="69" customWidth="1"/>
    <col min="15616" max="15862" width="9" style="69"/>
    <col min="15863" max="15863" width="41.6333333333333" style="69" customWidth="1"/>
    <col min="15864" max="15865" width="14.5" style="69" customWidth="1"/>
    <col min="15866" max="15866" width="13.8833333333333" style="69" customWidth="1"/>
    <col min="15867" max="15869" width="9" style="69"/>
    <col min="15870" max="15871" width="10.5" style="69" customWidth="1"/>
    <col min="15872" max="16118" width="9" style="69"/>
    <col min="16119" max="16119" width="41.6333333333333" style="69" customWidth="1"/>
    <col min="16120" max="16121" width="14.5" style="69" customWidth="1"/>
    <col min="16122" max="16122" width="13.8833333333333" style="69" customWidth="1"/>
    <col min="16123" max="16125" width="9" style="69"/>
    <col min="16126" max="16127" width="10.5" style="69" customWidth="1"/>
    <col min="16128" max="16384" width="9" style="69"/>
  </cols>
  <sheetData>
    <row r="1" ht="45" customHeight="1" spans="1:4">
      <c r="A1" s="63" t="s">
        <v>3148</v>
      </c>
      <c r="B1" s="71"/>
      <c r="C1" s="71"/>
      <c r="D1" s="63"/>
    </row>
    <row r="2" ht="20.1" customHeight="1" spans="1:4">
      <c r="A2" s="72"/>
      <c r="B2" s="73"/>
      <c r="C2" s="74"/>
      <c r="D2" s="75" t="s">
        <v>3028</v>
      </c>
    </row>
    <row r="3" ht="45" customHeight="1" spans="1:5">
      <c r="A3" s="76" t="s">
        <v>2424</v>
      </c>
      <c r="B3" s="77" t="s">
        <v>4</v>
      </c>
      <c r="C3" s="77" t="s">
        <v>5</v>
      </c>
      <c r="D3" s="77" t="s">
        <v>6</v>
      </c>
      <c r="E3" s="78" t="s">
        <v>140</v>
      </c>
    </row>
    <row r="4" s="67" customFormat="1" ht="36" customHeight="1" spans="1:5">
      <c r="A4" s="79" t="s">
        <v>3135</v>
      </c>
      <c r="B4" s="80"/>
      <c r="C4" s="80"/>
      <c r="D4" s="81" t="str">
        <f t="shared" ref="D4:D15" si="0">IF(B4&gt;0,C4/B4-1," ")</f>
        <v> </v>
      </c>
      <c r="E4" s="82" t="str">
        <f t="shared" ref="E4:E11" si="1">IF(A4&lt;&gt;"",IF(SUM(B4:C4)&lt;&gt;0,"是","否"),"是")</f>
        <v>否</v>
      </c>
    </row>
    <row r="5" s="67" customFormat="1" ht="36" customHeight="1" spans="1:5">
      <c r="A5" s="83" t="s">
        <v>3136</v>
      </c>
      <c r="B5" s="84">
        <v>28400</v>
      </c>
      <c r="C5" s="84">
        <v>29500</v>
      </c>
      <c r="D5" s="81">
        <f t="shared" si="0"/>
        <v>0.039</v>
      </c>
      <c r="E5" s="82" t="str">
        <f t="shared" si="1"/>
        <v>是</v>
      </c>
    </row>
    <row r="6" s="68" customFormat="1" ht="36" customHeight="1" spans="1:5">
      <c r="A6" s="79" t="s">
        <v>3137</v>
      </c>
      <c r="B6" s="85"/>
      <c r="C6" s="85"/>
      <c r="D6" s="81" t="str">
        <f t="shared" si="0"/>
        <v> </v>
      </c>
      <c r="E6" s="82" t="str">
        <f t="shared" si="1"/>
        <v>否</v>
      </c>
    </row>
    <row r="7" s="68" customFormat="1" ht="36" customHeight="1" spans="1:5">
      <c r="A7" s="79" t="s">
        <v>3138</v>
      </c>
      <c r="B7" s="85"/>
      <c r="C7" s="85"/>
      <c r="D7" s="81" t="str">
        <f t="shared" si="0"/>
        <v> </v>
      </c>
      <c r="E7" s="82" t="str">
        <f t="shared" si="1"/>
        <v>否</v>
      </c>
    </row>
    <row r="8" s="68" customFormat="1" ht="36" customHeight="1" spans="1:5">
      <c r="A8" s="79" t="s">
        <v>3139</v>
      </c>
      <c r="B8" s="85"/>
      <c r="C8" s="85"/>
      <c r="D8" s="81" t="str">
        <f t="shared" si="0"/>
        <v> </v>
      </c>
      <c r="E8" s="82" t="str">
        <f t="shared" si="1"/>
        <v>否</v>
      </c>
    </row>
    <row r="9" s="68" customFormat="1" ht="36" customHeight="1" spans="1:5">
      <c r="A9" s="79" t="s">
        <v>3140</v>
      </c>
      <c r="B9" s="84">
        <v>20189</v>
      </c>
      <c r="C9" s="84">
        <v>22000</v>
      </c>
      <c r="D9" s="81">
        <f t="shared" si="0"/>
        <v>0.09</v>
      </c>
      <c r="E9" s="82" t="str">
        <f t="shared" si="1"/>
        <v>是</v>
      </c>
    </row>
    <row r="10" s="67" customFormat="1" ht="36" customHeight="1" spans="1:5">
      <c r="A10" s="79" t="s">
        <v>3141</v>
      </c>
      <c r="B10" s="85"/>
      <c r="C10" s="85"/>
      <c r="D10" s="81" t="str">
        <f t="shared" si="0"/>
        <v> </v>
      </c>
      <c r="E10" s="82" t="str">
        <f t="shared" si="1"/>
        <v>否</v>
      </c>
    </row>
    <row r="11" s="67" customFormat="1" ht="36" customHeight="1" spans="1:5">
      <c r="A11" s="86" t="s">
        <v>3142</v>
      </c>
      <c r="B11" s="87">
        <f>SUM(B4:B10)</f>
        <v>48589</v>
      </c>
      <c r="C11" s="87">
        <f>SUM(C4:C10)</f>
        <v>51500</v>
      </c>
      <c r="D11" s="88">
        <f t="shared" si="0"/>
        <v>0.06</v>
      </c>
      <c r="E11" s="82" t="str">
        <f t="shared" si="1"/>
        <v>是</v>
      </c>
    </row>
    <row r="12" s="67" customFormat="1" ht="36" customHeight="1" spans="1:5">
      <c r="A12" s="89" t="s">
        <v>3143</v>
      </c>
      <c r="B12" s="84">
        <v>24644</v>
      </c>
      <c r="C12" s="84">
        <v>16744</v>
      </c>
      <c r="D12" s="81">
        <f t="shared" si="0"/>
        <v>-0.321</v>
      </c>
      <c r="E12" s="82"/>
    </row>
    <row r="13" s="67" customFormat="1" ht="36" customHeight="1" spans="1:5">
      <c r="A13" s="89" t="s">
        <v>3144</v>
      </c>
      <c r="B13" s="84"/>
      <c r="C13" s="84"/>
      <c r="D13" s="81" t="str">
        <f t="shared" si="0"/>
        <v> </v>
      </c>
      <c r="E13" s="82" t="str">
        <f t="shared" ref="E13:E15" si="2">IF(A13&lt;&gt;"",IF(SUM(B13:C13)&lt;&gt;0,"是","否"),"是")</f>
        <v>否</v>
      </c>
    </row>
    <row r="14" s="67" customFormat="1" ht="36" customHeight="1" spans="1:5">
      <c r="A14" s="90" t="s">
        <v>3145</v>
      </c>
      <c r="B14" s="84">
        <v>67328</v>
      </c>
      <c r="C14" s="84">
        <v>68200</v>
      </c>
      <c r="D14" s="81">
        <f t="shared" si="0"/>
        <v>0.013</v>
      </c>
      <c r="E14" s="82" t="str">
        <f t="shared" si="2"/>
        <v>是</v>
      </c>
    </row>
    <row r="15" s="67" customFormat="1" ht="36" customHeight="1" spans="1:5">
      <c r="A15" s="86" t="s">
        <v>3146</v>
      </c>
      <c r="B15" s="87">
        <f>B11+B12+B13+B14</f>
        <v>140561</v>
      </c>
      <c r="C15" s="87">
        <f>C11+C12+C13+C14</f>
        <v>136444</v>
      </c>
      <c r="D15" s="88">
        <f t="shared" si="0"/>
        <v>-0.029</v>
      </c>
      <c r="E15" s="82" t="str">
        <f t="shared" si="2"/>
        <v>是</v>
      </c>
    </row>
  </sheetData>
  <mergeCells count="1">
    <mergeCell ref="A1:D1"/>
  </mergeCells>
  <conditionalFormatting sqref="E4:E1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6"/>
  <sheetViews>
    <sheetView workbookViewId="0">
      <selection activeCell="E16" sqref="E16"/>
    </sheetView>
  </sheetViews>
  <sheetFormatPr defaultColWidth="10" defaultRowHeight="13.5" outlineLevelCol="6"/>
  <cols>
    <col min="1" max="1" width="24.6333333333333" style="19" customWidth="1"/>
    <col min="2" max="7" width="15.6333333333333" style="19" customWidth="1"/>
    <col min="8" max="8" width="9.76666666666667" style="19" customWidth="1"/>
    <col min="9" max="16384" width="10" style="19"/>
  </cols>
  <sheetData>
    <row r="1" s="19" customFormat="1" ht="30" customHeight="1" spans="1:1">
      <c r="A1" s="48"/>
    </row>
    <row r="2" s="19" customFormat="1" ht="28.6" customHeight="1" spans="1:7">
      <c r="A2" s="63" t="s">
        <v>3149</v>
      </c>
      <c r="B2" s="63"/>
      <c r="C2" s="63"/>
      <c r="D2" s="63"/>
      <c r="E2" s="63"/>
      <c r="F2" s="63"/>
      <c r="G2" s="63"/>
    </row>
    <row r="3" s="19" customFormat="1" ht="23" customHeight="1" spans="1:7">
      <c r="A3" s="53"/>
      <c r="B3" s="53"/>
      <c r="F3" s="54" t="s">
        <v>3150</v>
      </c>
      <c r="G3" s="54"/>
    </row>
    <row r="4" s="19" customFormat="1" ht="30" customHeight="1" spans="1:7">
      <c r="A4" s="58" t="s">
        <v>3151</v>
      </c>
      <c r="B4" s="58" t="s">
        <v>3152</v>
      </c>
      <c r="C4" s="58"/>
      <c r="D4" s="58"/>
      <c r="E4" s="58" t="s">
        <v>3153</v>
      </c>
      <c r="F4" s="58"/>
      <c r="G4" s="58"/>
    </row>
    <row r="5" s="19" customFormat="1" ht="30" customHeight="1" spans="1:7">
      <c r="A5" s="58"/>
      <c r="B5" s="64"/>
      <c r="C5" s="58" t="s">
        <v>3154</v>
      </c>
      <c r="D5" s="58" t="s">
        <v>3155</v>
      </c>
      <c r="E5" s="64"/>
      <c r="F5" s="58" t="s">
        <v>3154</v>
      </c>
      <c r="G5" s="58" t="s">
        <v>3155</v>
      </c>
    </row>
    <row r="6" s="19" customFormat="1" ht="30" customHeight="1" spans="1:7">
      <c r="A6" s="58" t="s">
        <v>3156</v>
      </c>
      <c r="B6" s="58" t="s">
        <v>3157</v>
      </c>
      <c r="C6" s="58" t="s">
        <v>3158</v>
      </c>
      <c r="D6" s="58" t="s">
        <v>3159</v>
      </c>
      <c r="E6" s="58" t="s">
        <v>3160</v>
      </c>
      <c r="F6" s="58" t="s">
        <v>3161</v>
      </c>
      <c r="G6" s="58" t="s">
        <v>3162</v>
      </c>
    </row>
    <row r="7" s="19" customFormat="1" ht="30" customHeight="1" spans="1:7">
      <c r="A7" s="60" t="s">
        <v>3163</v>
      </c>
      <c r="B7" s="65">
        <f>SUM(C7:D7)</f>
        <v>68.62</v>
      </c>
      <c r="C7" s="65">
        <v>16.34</v>
      </c>
      <c r="D7" s="65">
        <v>52.28</v>
      </c>
      <c r="E7" s="65">
        <f>SUM(F7:G7)</f>
        <v>68.15</v>
      </c>
      <c r="F7" s="65">
        <v>15.96</v>
      </c>
      <c r="G7" s="65">
        <v>52.19</v>
      </c>
    </row>
    <row r="8" s="19" customFormat="1" ht="30" customHeight="1" spans="1:7">
      <c r="A8" s="66" t="s">
        <v>3164</v>
      </c>
      <c r="B8" s="65">
        <f>SUM(C8:D8)</f>
        <v>68.62</v>
      </c>
      <c r="C8" s="65">
        <v>16.34</v>
      </c>
      <c r="D8" s="65">
        <v>52.28</v>
      </c>
      <c r="E8" s="65">
        <f>SUM(F8:G8)</f>
        <v>68.15</v>
      </c>
      <c r="F8" s="65">
        <v>15.96</v>
      </c>
      <c r="G8" s="65">
        <v>52.19</v>
      </c>
    </row>
    <row r="9" s="21" customFormat="1" ht="25" customHeight="1" spans="1:7">
      <c r="A9" s="47" t="s">
        <v>3165</v>
      </c>
      <c r="B9" s="47"/>
      <c r="C9" s="47"/>
      <c r="D9" s="47"/>
      <c r="E9" s="47"/>
      <c r="F9" s="47"/>
      <c r="G9" s="47"/>
    </row>
    <row r="10" s="21" customFormat="1" ht="25" customHeight="1" spans="1:7">
      <c r="A10" s="47" t="s">
        <v>3166</v>
      </c>
      <c r="B10" s="47"/>
      <c r="C10" s="47"/>
      <c r="D10" s="47"/>
      <c r="E10" s="47"/>
      <c r="F10" s="47"/>
      <c r="G10" s="47"/>
    </row>
    <row r="11" s="19" customFormat="1" ht="18" customHeight="1" spans="1:7">
      <c r="A11" s="48"/>
      <c r="B11" s="48"/>
      <c r="C11" s="48"/>
      <c r="D11" s="48"/>
      <c r="E11" s="48"/>
      <c r="F11" s="48"/>
      <c r="G11" s="48"/>
    </row>
    <row r="12" s="19" customFormat="1" ht="18" customHeight="1" spans="1:7">
      <c r="A12" s="48"/>
      <c r="B12" s="48"/>
      <c r="C12" s="48"/>
      <c r="D12" s="48"/>
      <c r="E12" s="48"/>
      <c r="F12" s="48"/>
      <c r="G12" s="48"/>
    </row>
    <row r="13" s="19" customFormat="1" ht="18" customHeight="1" spans="1:7">
      <c r="A13" s="48"/>
      <c r="B13" s="48"/>
      <c r="C13" s="48"/>
      <c r="D13" s="48"/>
      <c r="E13" s="48"/>
      <c r="F13" s="48"/>
      <c r="G13" s="48"/>
    </row>
    <row r="14" s="19" customFormat="1" ht="18" customHeight="1" spans="1:7">
      <c r="A14" s="48"/>
      <c r="B14" s="48"/>
      <c r="C14" s="48"/>
      <c r="D14" s="48"/>
      <c r="E14" s="48"/>
      <c r="F14" s="48"/>
      <c r="G14" s="48"/>
    </row>
    <row r="15" s="19" customFormat="1" ht="14" customHeight="1" spans="1:7">
      <c r="A15" s="48"/>
      <c r="B15" s="48"/>
      <c r="C15" s="48"/>
      <c r="D15" s="48"/>
      <c r="E15" s="48"/>
      <c r="F15" s="48"/>
      <c r="G15" s="48"/>
    </row>
    <row r="16" s="19" customFormat="1" ht="33" customHeight="1" spans="1:7">
      <c r="A16" s="53"/>
      <c r="B16" s="53"/>
      <c r="C16" s="53"/>
      <c r="D16" s="53"/>
      <c r="E16" s="53"/>
      <c r="F16" s="53"/>
      <c r="G16" s="53"/>
    </row>
  </sheetData>
  <mergeCells count="7">
    <mergeCell ref="A2:G2"/>
    <mergeCell ref="F3:G3"/>
    <mergeCell ref="B4:D4"/>
    <mergeCell ref="E4:G4"/>
    <mergeCell ref="A9:G9"/>
    <mergeCell ref="A10:G10"/>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F15" sqref="F15"/>
    </sheetView>
  </sheetViews>
  <sheetFormatPr defaultColWidth="10" defaultRowHeight="13.5" outlineLevelCol="6"/>
  <cols>
    <col min="1" max="1" width="62.25" style="19" customWidth="1"/>
    <col min="2" max="3" width="28.6333333333333" style="19" customWidth="1"/>
    <col min="4" max="4" width="9.76666666666667" style="19" customWidth="1"/>
    <col min="5" max="16384" width="10" style="19"/>
  </cols>
  <sheetData>
    <row r="1" s="19" customFormat="1" ht="23" customHeight="1"/>
    <row r="2" s="19" customFormat="1" ht="14.3" customHeight="1" spans="1:1">
      <c r="A2" s="48"/>
    </row>
    <row r="3" s="19" customFormat="1" ht="28.6" customHeight="1" spans="1:3">
      <c r="A3" s="43" t="s">
        <v>3167</v>
      </c>
      <c r="B3" s="43"/>
      <c r="C3" s="43"/>
    </row>
    <row r="4" s="19" customFormat="1" ht="27" customHeight="1" spans="1:3">
      <c r="A4" s="53"/>
      <c r="B4" s="53"/>
      <c r="C4" s="54" t="s">
        <v>3150</v>
      </c>
    </row>
    <row r="5" s="56" customFormat="1" ht="24" customHeight="1" spans="1:3">
      <c r="A5" s="58" t="s">
        <v>3168</v>
      </c>
      <c r="B5" s="58" t="s">
        <v>3113</v>
      </c>
      <c r="C5" s="58" t="s">
        <v>3169</v>
      </c>
    </row>
    <row r="6" s="56" customFormat="1" ht="32" customHeight="1" spans="1:3">
      <c r="A6" s="59" t="s">
        <v>3170</v>
      </c>
      <c r="B6" s="55"/>
      <c r="C6" s="55">
        <v>16.11</v>
      </c>
    </row>
    <row r="7" s="56" customFormat="1" ht="32" customHeight="1" spans="1:3">
      <c r="A7" s="59" t="s">
        <v>3171</v>
      </c>
      <c r="B7" s="55"/>
      <c r="C7" s="55">
        <v>16.34</v>
      </c>
    </row>
    <row r="8" s="56" customFormat="1" ht="32" customHeight="1" spans="1:3">
      <c r="A8" s="59" t="s">
        <v>3172</v>
      </c>
      <c r="B8" s="55"/>
      <c r="C8" s="55">
        <v>1.94</v>
      </c>
    </row>
    <row r="9" s="56" customFormat="1" ht="30" customHeight="1" spans="1:3">
      <c r="A9" s="60" t="s">
        <v>3173</v>
      </c>
      <c r="B9" s="55"/>
      <c r="C9" s="55">
        <v>0</v>
      </c>
    </row>
    <row r="10" s="56" customFormat="1" ht="32" customHeight="1" spans="1:3">
      <c r="A10" s="60" t="s">
        <v>3174</v>
      </c>
      <c r="B10" s="55"/>
      <c r="C10" s="55">
        <v>1.94</v>
      </c>
    </row>
    <row r="11" s="56" customFormat="1" ht="32" customHeight="1" spans="1:3">
      <c r="A11" s="59" t="s">
        <v>3175</v>
      </c>
      <c r="B11" s="55"/>
      <c r="C11" s="55">
        <v>2.08</v>
      </c>
    </row>
    <row r="12" s="56" customFormat="1" ht="32" customHeight="1" spans="1:3">
      <c r="A12" s="59" t="s">
        <v>3176</v>
      </c>
      <c r="B12" s="55"/>
      <c r="C12" s="55">
        <v>15.96</v>
      </c>
    </row>
    <row r="13" s="56" customFormat="1" ht="32" customHeight="1" spans="1:3">
      <c r="A13" s="59" t="s">
        <v>3177</v>
      </c>
      <c r="B13" s="55"/>
      <c r="C13" s="55"/>
    </row>
    <row r="14" s="56" customFormat="1" ht="32" customHeight="1" spans="1:3">
      <c r="A14" s="59" t="s">
        <v>3178</v>
      </c>
      <c r="B14" s="55"/>
      <c r="C14" s="55"/>
    </row>
    <row r="15" s="57" customFormat="1" ht="69" customHeight="1" spans="1:7">
      <c r="A15" s="61" t="s">
        <v>3179</v>
      </c>
      <c r="B15" s="61"/>
      <c r="C15" s="61"/>
      <c r="D15" s="62"/>
      <c r="E15" s="62"/>
      <c r="F15" s="62"/>
      <c r="G15" s="62"/>
    </row>
    <row r="16" s="19" customFormat="1" spans="1:3">
      <c r="A16" s="53"/>
      <c r="B16" s="53"/>
      <c r="C16" s="53"/>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D16" sqref="D16"/>
    </sheetView>
  </sheetViews>
  <sheetFormatPr defaultColWidth="10" defaultRowHeight="13.5" outlineLevelCol="6"/>
  <cols>
    <col min="1" max="1" width="60" style="19" customWidth="1"/>
    <col min="2" max="3" width="25.6333333333333" style="19" customWidth="1"/>
    <col min="4" max="4" width="9.76666666666667" style="19" customWidth="1"/>
    <col min="5" max="16384" width="10" style="19"/>
  </cols>
  <sheetData>
    <row r="1" s="19" customFormat="1" ht="23" customHeight="1"/>
    <row r="2" s="19" customFormat="1" ht="14.3" customHeight="1" spans="1:1">
      <c r="A2" s="48"/>
    </row>
    <row r="3" s="19" customFormat="1" ht="28.6" customHeight="1" spans="1:3">
      <c r="A3" s="43" t="s">
        <v>3180</v>
      </c>
      <c r="B3" s="43"/>
      <c r="C3" s="43"/>
    </row>
    <row r="4" s="19" customFormat="1" ht="27" customHeight="1" spans="1:3">
      <c r="A4" s="53"/>
      <c r="B4" s="53"/>
      <c r="C4" s="54" t="s">
        <v>3150</v>
      </c>
    </row>
    <row r="5" s="19" customFormat="1" ht="24" customHeight="1" spans="1:3">
      <c r="A5" s="26" t="s">
        <v>3168</v>
      </c>
      <c r="B5" s="26" t="s">
        <v>3113</v>
      </c>
      <c r="C5" s="26" t="s">
        <v>3169</v>
      </c>
    </row>
    <row r="6" s="19" customFormat="1" ht="32" customHeight="1" spans="1:3">
      <c r="A6" s="50" t="s">
        <v>3170</v>
      </c>
      <c r="B6" s="55"/>
      <c r="C6" s="55">
        <v>16.11</v>
      </c>
    </row>
    <row r="7" s="19" customFormat="1" ht="32" customHeight="1" spans="1:3">
      <c r="A7" s="50" t="s">
        <v>3171</v>
      </c>
      <c r="B7" s="55"/>
      <c r="C7" s="55">
        <v>16.34</v>
      </c>
    </row>
    <row r="8" s="19" customFormat="1" ht="32" customHeight="1" spans="1:3">
      <c r="A8" s="50" t="s">
        <v>3172</v>
      </c>
      <c r="B8" s="55"/>
      <c r="C8" s="55">
        <v>1.94</v>
      </c>
    </row>
    <row r="9" s="19" customFormat="1" ht="32" customHeight="1" spans="1:3">
      <c r="A9" s="50" t="s">
        <v>3181</v>
      </c>
      <c r="B9" s="55"/>
      <c r="C9" s="55">
        <v>0</v>
      </c>
    </row>
    <row r="10" s="19" customFormat="1" ht="32" customHeight="1" spans="1:3">
      <c r="A10" s="50" t="s">
        <v>3182</v>
      </c>
      <c r="B10" s="55"/>
      <c r="C10" s="55">
        <v>1.94</v>
      </c>
    </row>
    <row r="11" s="19" customFormat="1" ht="32" customHeight="1" spans="1:3">
      <c r="A11" s="50" t="s">
        <v>3175</v>
      </c>
      <c r="B11" s="55"/>
      <c r="C11" s="55">
        <v>2.08</v>
      </c>
    </row>
    <row r="12" s="19" customFormat="1" ht="32" customHeight="1" spans="1:3">
      <c r="A12" s="50" t="s">
        <v>3176</v>
      </c>
      <c r="B12" s="55"/>
      <c r="C12" s="55">
        <v>15.96</v>
      </c>
    </row>
    <row r="13" s="19" customFormat="1" ht="32" customHeight="1" spans="1:3">
      <c r="A13" s="50" t="s">
        <v>3177</v>
      </c>
      <c r="B13" s="55"/>
      <c r="C13" s="55"/>
    </row>
    <row r="14" s="19" customFormat="1" ht="32" customHeight="1" spans="1:3">
      <c r="A14" s="50" t="s">
        <v>3178</v>
      </c>
      <c r="B14" s="55"/>
      <c r="C14" s="55"/>
    </row>
    <row r="15" s="21" customFormat="1" ht="69" customHeight="1" spans="1:7">
      <c r="A15" s="31" t="s">
        <v>3183</v>
      </c>
      <c r="B15" s="31"/>
      <c r="C15" s="31"/>
      <c r="D15" s="47"/>
      <c r="E15" s="47"/>
      <c r="F15" s="47"/>
      <c r="G15" s="47"/>
    </row>
    <row r="16" s="19" customFormat="1" spans="1:3">
      <c r="A16" s="53"/>
      <c r="B16" s="53"/>
      <c r="C16" s="53"/>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B16" sqref="B16"/>
    </sheetView>
  </sheetViews>
  <sheetFormatPr defaultColWidth="10" defaultRowHeight="13.5" outlineLevelCol="2"/>
  <cols>
    <col min="1" max="1" width="60.5" style="19" customWidth="1"/>
    <col min="2" max="3" width="25.6333333333333" style="19" customWidth="1"/>
    <col min="4" max="4" width="9.76666666666667" style="19" customWidth="1"/>
    <col min="5" max="16384" width="10" style="19"/>
  </cols>
  <sheetData>
    <row r="1" s="19" customFormat="1" ht="24" customHeight="1"/>
    <row r="2" s="19" customFormat="1" ht="14.3" customHeight="1" spans="1:1">
      <c r="A2" s="48"/>
    </row>
    <row r="3" s="19" customFormat="1" ht="28.6" customHeight="1" spans="1:3">
      <c r="A3" s="43" t="s">
        <v>3184</v>
      </c>
      <c r="B3" s="43"/>
      <c r="C3" s="43"/>
    </row>
    <row r="4" s="19" customFormat="1" ht="25" customHeight="1" spans="1:3">
      <c r="A4" s="53"/>
      <c r="B4" s="53"/>
      <c r="C4" s="54" t="s">
        <v>3150</v>
      </c>
    </row>
    <row r="5" s="19" customFormat="1" ht="32" customHeight="1" spans="1:3">
      <c r="A5" s="26" t="s">
        <v>3168</v>
      </c>
      <c r="B5" s="26" t="s">
        <v>3113</v>
      </c>
      <c r="C5" s="26" t="s">
        <v>3169</v>
      </c>
    </row>
    <row r="6" s="19" customFormat="1" ht="32" customHeight="1" spans="1:3">
      <c r="A6" s="50" t="s">
        <v>3185</v>
      </c>
      <c r="B6" s="51"/>
      <c r="C6" s="51">
        <v>42.41</v>
      </c>
    </row>
    <row r="7" s="19" customFormat="1" ht="32" customHeight="1" spans="1:3">
      <c r="A7" s="50" t="s">
        <v>3186</v>
      </c>
      <c r="B7" s="51"/>
      <c r="C7" s="51">
        <v>52.28</v>
      </c>
    </row>
    <row r="8" s="19" customFormat="1" ht="32" customHeight="1" spans="1:3">
      <c r="A8" s="50" t="s">
        <v>3187</v>
      </c>
      <c r="B8" s="51"/>
      <c r="C8" s="51">
        <v>10.1</v>
      </c>
    </row>
    <row r="9" s="19" customFormat="1" ht="32" customHeight="1" spans="1:3">
      <c r="A9" s="50" t="s">
        <v>3188</v>
      </c>
      <c r="B9" s="51"/>
      <c r="C9" s="51">
        <v>0.32</v>
      </c>
    </row>
    <row r="10" s="19" customFormat="1" ht="32" customHeight="1" spans="1:3">
      <c r="A10" s="50" t="s">
        <v>3189</v>
      </c>
      <c r="B10" s="51"/>
      <c r="C10" s="51">
        <v>52.19</v>
      </c>
    </row>
    <row r="11" s="19" customFormat="1" ht="32" customHeight="1" spans="1:3">
      <c r="A11" s="50" t="s">
        <v>3190</v>
      </c>
      <c r="B11" s="51"/>
      <c r="C11" s="51"/>
    </row>
    <row r="12" s="19" customFormat="1" ht="32" customHeight="1" spans="1:3">
      <c r="A12" s="50" t="s">
        <v>3191</v>
      </c>
      <c r="B12" s="51"/>
      <c r="C12" s="51"/>
    </row>
    <row r="13" s="21" customFormat="1" ht="72" customHeight="1" spans="1:3">
      <c r="A13" s="31" t="s">
        <v>3192</v>
      </c>
      <c r="B13" s="31"/>
      <c r="C13" s="31"/>
    </row>
    <row r="14" s="19" customFormat="1" ht="31" customHeight="1" spans="1:3">
      <c r="A14" s="52"/>
      <c r="B14" s="52"/>
      <c r="C14" s="52"/>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E13" sqref="E13"/>
    </sheetView>
  </sheetViews>
  <sheetFormatPr defaultColWidth="10" defaultRowHeight="13.5" outlineLevelCol="2"/>
  <cols>
    <col min="1" max="1" width="59.3833333333333" style="19" customWidth="1"/>
    <col min="2" max="3" width="25.6333333333333" style="19" customWidth="1"/>
    <col min="4" max="4" width="9.76666666666667" style="19" customWidth="1"/>
    <col min="5" max="16384" width="10" style="19"/>
  </cols>
  <sheetData>
    <row r="1" s="19" customFormat="1" ht="24" customHeight="1"/>
    <row r="2" s="19" customFormat="1" ht="14.3" customHeight="1" spans="1:1">
      <c r="A2" s="48"/>
    </row>
    <row r="3" s="19" customFormat="1" ht="28.6" customHeight="1" spans="1:3">
      <c r="A3" s="43" t="s">
        <v>3193</v>
      </c>
      <c r="B3" s="43"/>
      <c r="C3" s="43"/>
    </row>
    <row r="4" s="20" customFormat="1" ht="25" customHeight="1" spans="1:3">
      <c r="A4" s="49"/>
      <c r="B4" s="49"/>
      <c r="C4" s="35" t="s">
        <v>3150</v>
      </c>
    </row>
    <row r="5" s="20" customFormat="1" ht="32" customHeight="1" spans="1:3">
      <c r="A5" s="26" t="s">
        <v>3168</v>
      </c>
      <c r="B5" s="26" t="s">
        <v>3113</v>
      </c>
      <c r="C5" s="26" t="s">
        <v>3169</v>
      </c>
    </row>
    <row r="6" s="20" customFormat="1" ht="32" customHeight="1" spans="1:3">
      <c r="A6" s="50" t="s">
        <v>3185</v>
      </c>
      <c r="B6" s="51"/>
      <c r="C6" s="51">
        <v>42.41</v>
      </c>
    </row>
    <row r="7" s="20" customFormat="1" ht="32" customHeight="1" spans="1:3">
      <c r="A7" s="50" t="s">
        <v>3186</v>
      </c>
      <c r="B7" s="51"/>
      <c r="C7" s="51">
        <v>52.28</v>
      </c>
    </row>
    <row r="8" s="20" customFormat="1" ht="32" customHeight="1" spans="1:3">
      <c r="A8" s="50" t="s">
        <v>3187</v>
      </c>
      <c r="B8" s="51"/>
      <c r="C8" s="51">
        <v>10.1</v>
      </c>
    </row>
    <row r="9" s="20" customFormat="1" ht="32" customHeight="1" spans="1:3">
      <c r="A9" s="50" t="s">
        <v>3188</v>
      </c>
      <c r="B9" s="51"/>
      <c r="C9" s="51">
        <v>0.32</v>
      </c>
    </row>
    <row r="10" s="20" customFormat="1" ht="32" customHeight="1" spans="1:3">
      <c r="A10" s="50" t="s">
        <v>3189</v>
      </c>
      <c r="B10" s="51"/>
      <c r="C10" s="51">
        <v>52.19</v>
      </c>
    </row>
    <row r="11" s="20" customFormat="1" ht="32" customHeight="1" spans="1:3">
      <c r="A11" s="50" t="s">
        <v>3194</v>
      </c>
      <c r="B11" s="51"/>
      <c r="C11" s="51"/>
    </row>
    <row r="12" s="20" customFormat="1" ht="32" customHeight="1" spans="1:3">
      <c r="A12" s="50" t="s">
        <v>3195</v>
      </c>
      <c r="B12" s="51"/>
      <c r="C12" s="51"/>
    </row>
    <row r="13" s="21" customFormat="1" ht="65" customHeight="1" spans="1:3">
      <c r="A13" s="31" t="s">
        <v>3196</v>
      </c>
      <c r="B13" s="31"/>
      <c r="C13" s="31"/>
    </row>
    <row r="14" s="19" customFormat="1" ht="31" customHeight="1" spans="1:3">
      <c r="A14" s="52"/>
      <c r="B14" s="52"/>
      <c r="C14" s="52"/>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H25" sqref="H25"/>
    </sheetView>
  </sheetViews>
  <sheetFormatPr defaultColWidth="10" defaultRowHeight="13.5" outlineLevelCol="3"/>
  <cols>
    <col min="1" max="1" width="36" style="19" customWidth="1"/>
    <col min="2" max="4" width="15.6333333333333" style="19" customWidth="1"/>
    <col min="5" max="5" width="9.76666666666667" style="19" customWidth="1"/>
    <col min="6" max="16384" width="10" style="19"/>
  </cols>
  <sheetData>
    <row r="1" s="19" customFormat="1" ht="22" customHeight="1"/>
    <row r="2" s="19" customFormat="1" ht="14.3" customHeight="1" spans="1:1">
      <c r="A2" s="42"/>
    </row>
    <row r="3" s="19" customFormat="1" ht="63" customHeight="1" spans="1:4">
      <c r="A3" s="43" t="s">
        <v>3197</v>
      </c>
      <c r="B3" s="43"/>
      <c r="C3" s="43"/>
      <c r="D3" s="43"/>
    </row>
    <row r="4" s="20" customFormat="1" ht="30" customHeight="1" spans="4:4">
      <c r="D4" s="35" t="s">
        <v>3150</v>
      </c>
    </row>
    <row r="5" s="20" customFormat="1" ht="25" customHeight="1" spans="1:4">
      <c r="A5" s="26" t="s">
        <v>3168</v>
      </c>
      <c r="B5" s="26" t="s">
        <v>3198</v>
      </c>
      <c r="C5" s="26" t="s">
        <v>3199</v>
      </c>
      <c r="D5" s="26" t="s">
        <v>3200</v>
      </c>
    </row>
    <row r="6" s="20" customFormat="1" ht="25" customHeight="1" spans="1:4">
      <c r="A6" s="44" t="s">
        <v>3201</v>
      </c>
      <c r="B6" s="28" t="s">
        <v>3202</v>
      </c>
      <c r="C6" s="45">
        <f>SUM(C7,C9)</f>
        <v>12.04</v>
      </c>
      <c r="D6" s="45">
        <f>SUM(D7,D9)</f>
        <v>12.04</v>
      </c>
    </row>
    <row r="7" s="20" customFormat="1" ht="25" customHeight="1" spans="1:4">
      <c r="A7" s="46" t="s">
        <v>3203</v>
      </c>
      <c r="B7" s="28" t="s">
        <v>3158</v>
      </c>
      <c r="C7" s="45">
        <v>1.94</v>
      </c>
      <c r="D7" s="45">
        <v>1.94</v>
      </c>
    </row>
    <row r="8" s="20" customFormat="1" ht="25" customHeight="1" spans="1:4">
      <c r="A8" s="46" t="s">
        <v>3204</v>
      </c>
      <c r="B8" s="28" t="s">
        <v>3159</v>
      </c>
      <c r="C8" s="45">
        <v>1.94</v>
      </c>
      <c r="D8" s="45">
        <v>1.94</v>
      </c>
    </row>
    <row r="9" s="20" customFormat="1" ht="25" customHeight="1" spans="1:4">
      <c r="A9" s="46" t="s">
        <v>3205</v>
      </c>
      <c r="B9" s="28" t="s">
        <v>3206</v>
      </c>
      <c r="C9" s="45">
        <v>10.1</v>
      </c>
      <c r="D9" s="45">
        <v>10.1</v>
      </c>
    </row>
    <row r="10" s="20" customFormat="1" ht="25" customHeight="1" spans="1:4">
      <c r="A10" s="46" t="s">
        <v>3204</v>
      </c>
      <c r="B10" s="28" t="s">
        <v>3161</v>
      </c>
      <c r="C10" s="45">
        <v>8.37</v>
      </c>
      <c r="D10" s="45">
        <v>8.37</v>
      </c>
    </row>
    <row r="11" s="20" customFormat="1" ht="25" customHeight="1" spans="1:4">
      <c r="A11" s="44" t="s">
        <v>3207</v>
      </c>
      <c r="B11" s="28" t="s">
        <v>3208</v>
      </c>
      <c r="C11" s="45">
        <f>SUM(C12:C13)</f>
        <v>2.4</v>
      </c>
      <c r="D11" s="45">
        <f>SUM(D12:D13)</f>
        <v>2.4</v>
      </c>
    </row>
    <row r="12" s="20" customFormat="1" ht="25" customHeight="1" spans="1:4">
      <c r="A12" s="46" t="s">
        <v>3203</v>
      </c>
      <c r="B12" s="28" t="s">
        <v>3209</v>
      </c>
      <c r="C12" s="45">
        <v>2.08</v>
      </c>
      <c r="D12" s="45">
        <v>2.08</v>
      </c>
    </row>
    <row r="13" s="20" customFormat="1" ht="25" customHeight="1" spans="1:4">
      <c r="A13" s="46" t="s">
        <v>3205</v>
      </c>
      <c r="B13" s="28" t="s">
        <v>3210</v>
      </c>
      <c r="C13" s="45">
        <v>0.32</v>
      </c>
      <c r="D13" s="45">
        <v>0.32</v>
      </c>
    </row>
    <row r="14" s="20" customFormat="1" ht="25" customHeight="1" spans="1:4">
      <c r="A14" s="44" t="s">
        <v>3211</v>
      </c>
      <c r="B14" s="28" t="s">
        <v>3212</v>
      </c>
      <c r="C14" s="45">
        <f>SUM(C15:C16)</f>
        <v>1.84</v>
      </c>
      <c r="D14" s="45">
        <f>SUM(D15:D16)</f>
        <v>1.84</v>
      </c>
    </row>
    <row r="15" s="20" customFormat="1" ht="25" customHeight="1" spans="1:4">
      <c r="A15" s="46" t="s">
        <v>3203</v>
      </c>
      <c r="B15" s="28" t="s">
        <v>3213</v>
      </c>
      <c r="C15" s="45">
        <v>0.5</v>
      </c>
      <c r="D15" s="45">
        <v>0.5</v>
      </c>
    </row>
    <row r="16" s="20" customFormat="1" ht="25" customHeight="1" spans="1:4">
      <c r="A16" s="46" t="s">
        <v>3205</v>
      </c>
      <c r="B16" s="28" t="s">
        <v>3214</v>
      </c>
      <c r="C16" s="45">
        <v>1.34</v>
      </c>
      <c r="D16" s="45">
        <v>1.34</v>
      </c>
    </row>
    <row r="17" s="20" customFormat="1" ht="25" customHeight="1" spans="1:4">
      <c r="A17" s="44" t="s">
        <v>3215</v>
      </c>
      <c r="B17" s="28" t="s">
        <v>3216</v>
      </c>
      <c r="C17" s="45">
        <f>SUM(C21,C18)</f>
        <v>2.66</v>
      </c>
      <c r="D17" s="45">
        <f>SUM(D21,D18)</f>
        <v>2.66</v>
      </c>
    </row>
    <row r="18" s="20" customFormat="1" ht="25" customHeight="1" spans="1:4">
      <c r="A18" s="46" t="s">
        <v>3203</v>
      </c>
      <c r="B18" s="28" t="s">
        <v>3217</v>
      </c>
      <c r="C18" s="45">
        <v>1.87</v>
      </c>
      <c r="D18" s="45">
        <v>1.87</v>
      </c>
    </row>
    <row r="19" s="20" customFormat="1" ht="25" customHeight="1" spans="1:4">
      <c r="A19" s="46" t="s">
        <v>3218</v>
      </c>
      <c r="B19" s="28"/>
      <c r="C19" s="45">
        <v>1.64</v>
      </c>
      <c r="D19" s="45">
        <v>1.64</v>
      </c>
    </row>
    <row r="20" s="20" customFormat="1" ht="25" customHeight="1" spans="1:4">
      <c r="A20" s="46" t="s">
        <v>3219</v>
      </c>
      <c r="B20" s="28" t="s">
        <v>3220</v>
      </c>
      <c r="C20" s="45">
        <v>0.23</v>
      </c>
      <c r="D20" s="45">
        <v>0.23</v>
      </c>
    </row>
    <row r="21" s="20" customFormat="1" ht="25" customHeight="1" spans="1:4">
      <c r="A21" s="46" t="s">
        <v>3205</v>
      </c>
      <c r="B21" s="28" t="s">
        <v>3221</v>
      </c>
      <c r="C21" s="45">
        <v>0.79</v>
      </c>
      <c r="D21" s="45">
        <v>0.79</v>
      </c>
    </row>
    <row r="22" s="20" customFormat="1" ht="25" customHeight="1" spans="1:4">
      <c r="A22" s="46" t="s">
        <v>3218</v>
      </c>
      <c r="B22" s="28"/>
      <c r="C22" s="45">
        <v>0.69</v>
      </c>
      <c r="D22" s="45">
        <v>0.69</v>
      </c>
    </row>
    <row r="23" s="20" customFormat="1" ht="25" customHeight="1" spans="1:4">
      <c r="A23" s="46" t="s">
        <v>3222</v>
      </c>
      <c r="B23" s="28" t="s">
        <v>3223</v>
      </c>
      <c r="C23" s="45">
        <v>0.1</v>
      </c>
      <c r="D23" s="45">
        <v>0.1</v>
      </c>
    </row>
    <row r="24" s="20" customFormat="1" ht="25" customHeight="1" spans="1:4">
      <c r="A24" s="44" t="s">
        <v>3224</v>
      </c>
      <c r="B24" s="28" t="s">
        <v>3225</v>
      </c>
      <c r="C24" s="45">
        <f>SUM(C25:C26)</f>
        <v>2.14</v>
      </c>
      <c r="D24" s="45">
        <f>SUM(D25:D26)</f>
        <v>2.14</v>
      </c>
    </row>
    <row r="25" s="20" customFormat="1" ht="25" customHeight="1" spans="1:4">
      <c r="A25" s="46" t="s">
        <v>3203</v>
      </c>
      <c r="B25" s="28" t="s">
        <v>3226</v>
      </c>
      <c r="C25" s="45">
        <v>0.53</v>
      </c>
      <c r="D25" s="45">
        <v>0.53</v>
      </c>
    </row>
    <row r="26" s="20" customFormat="1" ht="25" customHeight="1" spans="1:4">
      <c r="A26" s="46" t="s">
        <v>3205</v>
      </c>
      <c r="B26" s="28" t="s">
        <v>3227</v>
      </c>
      <c r="C26" s="45">
        <v>1.61</v>
      </c>
      <c r="D26" s="45">
        <v>1.61</v>
      </c>
    </row>
    <row r="27" s="21" customFormat="1" ht="70" customHeight="1" spans="1:4">
      <c r="A27" s="47" t="s">
        <v>3228</v>
      </c>
      <c r="B27" s="47"/>
      <c r="C27" s="47"/>
      <c r="D27" s="47"/>
    </row>
    <row r="28" s="19" customFormat="1" ht="25" customHeight="1" spans="1:4">
      <c r="A28" s="48"/>
      <c r="B28" s="48"/>
      <c r="C28" s="48"/>
      <c r="D28" s="48"/>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45"/>
  <sheetViews>
    <sheetView showGridLines="0" showZeros="0" view="pageBreakPreview" zoomScaleNormal="90" workbookViewId="0">
      <pane ySplit="3" topLeftCell="A27" activePane="bottomLeft" state="frozen"/>
      <selection/>
      <selection pane="bottomLeft" activeCell="E46" sqref="E46"/>
    </sheetView>
  </sheetViews>
  <sheetFormatPr defaultColWidth="9" defaultRowHeight="14.25" outlineLevelCol="5"/>
  <cols>
    <col min="1" max="1" width="14.5" style="123" customWidth="1"/>
    <col min="2" max="2" width="50.75" style="123" customWidth="1"/>
    <col min="3" max="5" width="20.6333333333333" style="123" customWidth="1"/>
    <col min="6" max="6" width="9" style="221" hidden="1" customWidth="1"/>
    <col min="7" max="16384" width="9" style="221"/>
  </cols>
  <sheetData>
    <row r="1" s="414" customFormat="1" ht="45" customHeight="1" spans="1:6">
      <c r="A1" s="417"/>
      <c r="B1" s="417" t="s">
        <v>130</v>
      </c>
      <c r="C1" s="417"/>
      <c r="D1" s="417"/>
      <c r="E1" s="417"/>
      <c r="F1" s="419"/>
    </row>
    <row r="2" ht="18.95" customHeight="1" spans="2:5">
      <c r="B2" s="462"/>
      <c r="C2" s="354"/>
      <c r="D2" s="354"/>
      <c r="E2" s="463" t="s">
        <v>1</v>
      </c>
    </row>
    <row r="3" s="459" customFormat="1" ht="45" customHeight="1" spans="1:6">
      <c r="A3" s="464" t="s">
        <v>2</v>
      </c>
      <c r="B3" s="425" t="s">
        <v>131</v>
      </c>
      <c r="C3" s="141" t="s">
        <v>132</v>
      </c>
      <c r="D3" s="141" t="s">
        <v>5</v>
      </c>
      <c r="E3" s="141" t="s">
        <v>133</v>
      </c>
      <c r="F3" s="227"/>
    </row>
    <row r="4" ht="32.1" customHeight="1" spans="1:6">
      <c r="A4" s="465" t="s">
        <v>7</v>
      </c>
      <c r="B4" s="466" t="s">
        <v>8</v>
      </c>
      <c r="C4" s="467">
        <f>SUM(C5:C19)</f>
        <v>60475</v>
      </c>
      <c r="D4" s="467">
        <f>SUM(D5:D19)</f>
        <v>59000</v>
      </c>
      <c r="E4" s="318">
        <f>IF(C4&gt;0,(D4-C4)/C4)</f>
        <v>-0.024</v>
      </c>
      <c r="F4" s="231"/>
    </row>
    <row r="5" ht="32.1" customHeight="1" spans="1:6">
      <c r="A5" s="326" t="s">
        <v>9</v>
      </c>
      <c r="B5" s="468" t="s">
        <v>10</v>
      </c>
      <c r="C5" s="430">
        <v>15375</v>
      </c>
      <c r="D5" s="469">
        <v>15220</v>
      </c>
      <c r="E5" s="320">
        <f t="shared" ref="E5:E41" si="0">IF(C5&gt;0,(D5-C5)/C5)</f>
        <v>-0.01</v>
      </c>
      <c r="F5" s="231"/>
    </row>
    <row r="6" ht="32.1" customHeight="1" spans="1:6">
      <c r="A6" s="326" t="s">
        <v>11</v>
      </c>
      <c r="B6" s="468" t="s">
        <v>12</v>
      </c>
      <c r="C6" s="430">
        <v>800</v>
      </c>
      <c r="D6" s="469">
        <v>1000</v>
      </c>
      <c r="E6" s="320">
        <f t="shared" si="0"/>
        <v>0.25</v>
      </c>
      <c r="F6" s="231"/>
    </row>
    <row r="7" ht="32.1" customHeight="1" spans="1:6">
      <c r="A7" s="326" t="s">
        <v>13</v>
      </c>
      <c r="B7" s="468" t="s">
        <v>14</v>
      </c>
      <c r="C7" s="430">
        <v>896</v>
      </c>
      <c r="D7" s="469">
        <v>800</v>
      </c>
      <c r="E7" s="320">
        <f t="shared" si="0"/>
        <v>-0.107</v>
      </c>
      <c r="F7" s="231"/>
    </row>
    <row r="8" customFormat="1" ht="32.1" customHeight="1" spans="1:6">
      <c r="A8" s="470" t="s">
        <v>15</v>
      </c>
      <c r="B8" s="471" t="s">
        <v>16</v>
      </c>
      <c r="C8" s="430">
        <v>6400</v>
      </c>
      <c r="D8" s="469">
        <v>2960</v>
      </c>
      <c r="E8" s="320">
        <f t="shared" si="0"/>
        <v>-0.538</v>
      </c>
      <c r="F8" s="231" t="str">
        <f>IF(LEN(A8)=3,"是",IF(B8&lt;&gt;"",IF(SUM(C8:D8)&lt;&gt;0,"是","否"),"是"))</f>
        <v>是</v>
      </c>
    </row>
    <row r="9" ht="32.1" customHeight="1" spans="1:6">
      <c r="A9" s="326" t="s">
        <v>17</v>
      </c>
      <c r="B9" s="468" t="s">
        <v>18</v>
      </c>
      <c r="C9" s="430">
        <v>2254</v>
      </c>
      <c r="D9" s="469">
        <v>1400</v>
      </c>
      <c r="E9" s="320">
        <f t="shared" si="0"/>
        <v>-0.379</v>
      </c>
      <c r="F9" s="231"/>
    </row>
    <row r="10" customFormat="1" ht="32.1" customHeight="1" spans="1:6">
      <c r="A10" s="470" t="s">
        <v>19</v>
      </c>
      <c r="B10" s="471" t="s">
        <v>20</v>
      </c>
      <c r="C10" s="430">
        <v>1400</v>
      </c>
      <c r="D10" s="469">
        <v>2100</v>
      </c>
      <c r="E10" s="320">
        <f t="shared" si="0"/>
        <v>0.5</v>
      </c>
      <c r="F10" s="231" t="str">
        <f>IF(LEN(A10)=3,"是",IF(B10&lt;&gt;"",IF(SUM(C10:D10)&lt;&gt;0,"是","否"),"是"))</f>
        <v>是</v>
      </c>
    </row>
    <row r="11" customFormat="1" ht="32.1" customHeight="1" spans="1:6">
      <c r="A11" s="470" t="s">
        <v>21</v>
      </c>
      <c r="B11" s="471" t="s">
        <v>22</v>
      </c>
      <c r="C11" s="430">
        <v>550</v>
      </c>
      <c r="D11" s="469">
        <v>600</v>
      </c>
      <c r="E11" s="320">
        <f t="shared" si="0"/>
        <v>0.091</v>
      </c>
      <c r="F11" s="231" t="str">
        <f>IF(LEN(A11)=3,"是",IF(B11&lt;&gt;"",IF(SUM(C11:D11)&lt;&gt;0,"是","否"),"是"))</f>
        <v>是</v>
      </c>
    </row>
    <row r="12" customFormat="1" ht="32.1" customHeight="1" spans="1:6">
      <c r="A12" s="470" t="s">
        <v>23</v>
      </c>
      <c r="B12" s="471" t="s">
        <v>24</v>
      </c>
      <c r="C12" s="430">
        <v>1300</v>
      </c>
      <c r="D12" s="469">
        <v>1360</v>
      </c>
      <c r="E12" s="320">
        <f t="shared" si="0"/>
        <v>0.046</v>
      </c>
      <c r="F12" s="231" t="str">
        <f>IF(LEN(A12)=3,"是",IF(B12&lt;&gt;"",IF(SUM(C12:D12)&lt;&gt;0,"是","否"),"是"))</f>
        <v>是</v>
      </c>
    </row>
    <row r="13" customFormat="1" ht="32.1" customHeight="1" spans="1:6">
      <c r="A13" s="470" t="s">
        <v>25</v>
      </c>
      <c r="B13" s="471" t="s">
        <v>26</v>
      </c>
      <c r="C13" s="430">
        <v>1600</v>
      </c>
      <c r="D13" s="469">
        <v>3000</v>
      </c>
      <c r="E13" s="320">
        <f t="shared" si="0"/>
        <v>0.875</v>
      </c>
      <c r="F13" s="231" t="str">
        <f>IF(LEN(A13)=3,"是",IF(B13&lt;&gt;"",IF(SUM(C13:D13)&lt;&gt;0,"是","否"),"是"))</f>
        <v>是</v>
      </c>
    </row>
    <row r="14" customFormat="1" ht="32.1" customHeight="1" spans="1:6">
      <c r="A14" s="470" t="s">
        <v>27</v>
      </c>
      <c r="B14" s="471" t="s">
        <v>28</v>
      </c>
      <c r="C14" s="430">
        <v>2100</v>
      </c>
      <c r="D14" s="469">
        <v>2100</v>
      </c>
      <c r="E14" s="320">
        <f t="shared" si="0"/>
        <v>0</v>
      </c>
      <c r="F14" s="231" t="str">
        <f>IF(LEN(A14)=3,"是",IF(B14&lt;&gt;"",IF(SUM(C14:D14)&lt;&gt;0,"是","否"),"是"))</f>
        <v>是</v>
      </c>
    </row>
    <row r="15" ht="32.1" customHeight="1" spans="1:6">
      <c r="A15" s="326" t="s">
        <v>29</v>
      </c>
      <c r="B15" s="468" t="s">
        <v>30</v>
      </c>
      <c r="C15" s="430">
        <v>1120</v>
      </c>
      <c r="D15" s="469">
        <v>2240</v>
      </c>
      <c r="E15" s="320">
        <f t="shared" si="0"/>
        <v>1</v>
      </c>
      <c r="F15" s="231"/>
    </row>
    <row r="16" customFormat="1" ht="32.1" customHeight="1" spans="1:6">
      <c r="A16" s="470" t="s">
        <v>31</v>
      </c>
      <c r="B16" s="471" t="s">
        <v>32</v>
      </c>
      <c r="C16" s="430">
        <v>3000</v>
      </c>
      <c r="D16" s="469">
        <v>3300</v>
      </c>
      <c r="E16" s="320">
        <f t="shared" si="0"/>
        <v>0.1</v>
      </c>
      <c r="F16" s="231" t="str">
        <f>IF(LEN(A16)=3,"是",IF(B16&lt;&gt;"",IF(SUM(C16:D16)&lt;&gt;0,"是","否"),"是"))</f>
        <v>是</v>
      </c>
    </row>
    <row r="17" customFormat="1" ht="32.1" customHeight="1" spans="1:6">
      <c r="A17" s="470" t="s">
        <v>33</v>
      </c>
      <c r="B17" s="471" t="s">
        <v>34</v>
      </c>
      <c r="C17" s="430">
        <v>23400</v>
      </c>
      <c r="D17" s="469">
        <v>22500</v>
      </c>
      <c r="E17" s="320">
        <f t="shared" si="0"/>
        <v>-0.038</v>
      </c>
      <c r="F17" s="231" t="str">
        <f>IF(LEN(A17)=3,"是",IF(B17&lt;&gt;"",IF(SUM(C17:D17)&lt;&gt;0,"是","否"),"是"))</f>
        <v>是</v>
      </c>
    </row>
    <row r="18" customFormat="1" ht="32.1" customHeight="1" spans="1:6">
      <c r="A18" s="470" t="s">
        <v>35</v>
      </c>
      <c r="B18" s="471" t="s">
        <v>36</v>
      </c>
      <c r="C18" s="430">
        <v>280</v>
      </c>
      <c r="D18" s="469">
        <v>420</v>
      </c>
      <c r="E18" s="320">
        <f t="shared" si="0"/>
        <v>0.5</v>
      </c>
      <c r="F18" s="231" t="str">
        <f>IF(LEN(A18)=3,"是",IF(B18&lt;&gt;"",IF(SUM(C18:D18)&lt;&gt;0,"是","否"),"是"))</f>
        <v>是</v>
      </c>
    </row>
    <row r="19" customFormat="1" ht="32.1" customHeight="1" spans="1:6">
      <c r="A19" s="528" t="s">
        <v>134</v>
      </c>
      <c r="B19" s="471" t="s">
        <v>38</v>
      </c>
      <c r="C19" s="472"/>
      <c r="D19" s="472"/>
      <c r="E19" s="318"/>
      <c r="F19" s="231" t="str">
        <f>IF(LEN(A19)=3,"是",IF(B19&lt;&gt;"",IF(SUM(C19:D19)&lt;&gt;0,"是","否"),"是"))</f>
        <v>否</v>
      </c>
    </row>
    <row r="20" ht="32.1" customHeight="1" spans="1:6">
      <c r="A20" s="323" t="s">
        <v>39</v>
      </c>
      <c r="B20" s="466" t="s">
        <v>40</v>
      </c>
      <c r="C20" s="467">
        <f>SUM(C21:C28)</f>
        <v>37185</v>
      </c>
      <c r="D20" s="467">
        <f>SUM(D21:D28)</f>
        <v>21800</v>
      </c>
      <c r="E20" s="318">
        <f t="shared" si="0"/>
        <v>-0.414</v>
      </c>
      <c r="F20" s="231"/>
    </row>
    <row r="21" ht="32.1" customHeight="1" spans="1:6">
      <c r="A21" s="473" t="s">
        <v>41</v>
      </c>
      <c r="B21" s="468" t="s">
        <v>42</v>
      </c>
      <c r="C21" s="430">
        <v>4630</v>
      </c>
      <c r="D21" s="469">
        <v>1400</v>
      </c>
      <c r="E21" s="474">
        <f t="shared" si="0"/>
        <v>-0.698</v>
      </c>
      <c r="F21" s="231"/>
    </row>
    <row r="22" ht="32.1" customHeight="1" spans="1:6">
      <c r="A22" s="326" t="s">
        <v>43</v>
      </c>
      <c r="B22" s="475" t="s">
        <v>44</v>
      </c>
      <c r="C22" s="430">
        <v>23255</v>
      </c>
      <c r="D22" s="469">
        <v>5500</v>
      </c>
      <c r="E22" s="474">
        <f t="shared" si="0"/>
        <v>-0.763</v>
      </c>
      <c r="F22" s="231"/>
    </row>
    <row r="23" ht="32.1" customHeight="1" spans="1:6">
      <c r="A23" s="326" t="s">
        <v>45</v>
      </c>
      <c r="B23" s="468" t="s">
        <v>46</v>
      </c>
      <c r="C23" s="430">
        <v>6000</v>
      </c>
      <c r="D23" s="469">
        <v>7700</v>
      </c>
      <c r="E23" s="474">
        <f t="shared" si="0"/>
        <v>0.283</v>
      </c>
      <c r="F23" s="231"/>
    </row>
    <row r="24" ht="32.1" customHeight="1" spans="1:6">
      <c r="A24" s="326" t="s">
        <v>47</v>
      </c>
      <c r="B24" s="468" t="s">
        <v>48</v>
      </c>
      <c r="C24" s="472"/>
      <c r="D24" s="472"/>
      <c r="E24" s="474"/>
      <c r="F24" s="231"/>
    </row>
    <row r="25" ht="32.1" customHeight="1" spans="1:6">
      <c r="A25" s="326" t="s">
        <v>49</v>
      </c>
      <c r="B25" s="468" t="s">
        <v>50</v>
      </c>
      <c r="C25" s="430">
        <v>3000</v>
      </c>
      <c r="D25" s="469">
        <v>6900</v>
      </c>
      <c r="E25" s="474">
        <f t="shared" si="0"/>
        <v>1.3</v>
      </c>
      <c r="F25" s="231"/>
    </row>
    <row r="26" customFormat="1" ht="32.1" customHeight="1" spans="1:6">
      <c r="A26" s="470" t="s">
        <v>51</v>
      </c>
      <c r="B26" s="471" t="s">
        <v>52</v>
      </c>
      <c r="C26" s="472"/>
      <c r="D26" s="472"/>
      <c r="E26" s="474"/>
      <c r="F26" s="231" t="str">
        <f>IF(LEN(A26)=3,"是",IF(B26&lt;&gt;"",IF(SUM(C26:D26)&lt;&gt;0,"是","否"),"是"))</f>
        <v>否</v>
      </c>
    </row>
    <row r="27" ht="32.1" customHeight="1" spans="1:6">
      <c r="A27" s="326" t="s">
        <v>53</v>
      </c>
      <c r="B27" s="468" t="s">
        <v>54</v>
      </c>
      <c r="C27" s="476">
        <v>200</v>
      </c>
      <c r="D27" s="477">
        <v>100</v>
      </c>
      <c r="E27" s="474">
        <f t="shared" si="0"/>
        <v>-0.5</v>
      </c>
      <c r="F27" s="231"/>
    </row>
    <row r="28" ht="32.1" customHeight="1" spans="1:6">
      <c r="A28" s="326" t="s">
        <v>55</v>
      </c>
      <c r="B28" s="468" t="s">
        <v>56</v>
      </c>
      <c r="C28" s="476">
        <v>100</v>
      </c>
      <c r="D28" s="477">
        <v>200</v>
      </c>
      <c r="E28" s="474">
        <f t="shared" si="0"/>
        <v>1</v>
      </c>
      <c r="F28" s="231"/>
    </row>
    <row r="29" ht="32.1" customHeight="1" spans="1:6">
      <c r="A29" s="326"/>
      <c r="B29" s="468"/>
      <c r="C29" s="478"/>
      <c r="D29" s="478"/>
      <c r="E29" s="318"/>
      <c r="F29" s="231"/>
    </row>
    <row r="30" s="308" customFormat="1" ht="32.1" customHeight="1" spans="1:6">
      <c r="A30" s="479"/>
      <c r="B30" s="480" t="s">
        <v>135</v>
      </c>
      <c r="C30" s="467">
        <f>C4+C20</f>
        <v>97660</v>
      </c>
      <c r="D30" s="467">
        <f>D4+D20</f>
        <v>80800</v>
      </c>
      <c r="E30" s="318">
        <f t="shared" si="0"/>
        <v>-0.173</v>
      </c>
      <c r="F30" s="231"/>
    </row>
    <row r="31" ht="32.1" customHeight="1" spans="1:6">
      <c r="A31" s="323">
        <v>105</v>
      </c>
      <c r="B31" s="152" t="s">
        <v>58</v>
      </c>
      <c r="C31" s="467"/>
      <c r="D31" s="467"/>
      <c r="E31" s="318"/>
      <c r="F31" s="231"/>
    </row>
    <row r="32" ht="32.1" customHeight="1" spans="1:6">
      <c r="A32" s="481">
        <v>110</v>
      </c>
      <c r="B32" s="482" t="s">
        <v>59</v>
      </c>
      <c r="C32" s="442">
        <f>SUM(C33:C40)</f>
        <v>315390</v>
      </c>
      <c r="D32" s="442">
        <f>SUM(D33:D40)</f>
        <v>311343.19</v>
      </c>
      <c r="E32" s="318">
        <f t="shared" si="0"/>
        <v>-0.013</v>
      </c>
      <c r="F32" s="231"/>
    </row>
    <row r="33" ht="32.1" customHeight="1" spans="1:6">
      <c r="A33" s="362">
        <v>11001</v>
      </c>
      <c r="B33" s="292" t="s">
        <v>60</v>
      </c>
      <c r="C33" s="445">
        <v>967</v>
      </c>
      <c r="D33" s="478">
        <v>1033</v>
      </c>
      <c r="E33" s="320">
        <f t="shared" si="0"/>
        <v>0.068</v>
      </c>
      <c r="F33" s="231"/>
    </row>
    <row r="34" ht="32.1" customHeight="1" spans="1:6">
      <c r="A34" s="362"/>
      <c r="B34" s="292" t="s">
        <v>136</v>
      </c>
      <c r="C34" s="445">
        <v>285448</v>
      </c>
      <c r="D34" s="478">
        <v>281753.12</v>
      </c>
      <c r="E34" s="320">
        <f t="shared" si="0"/>
        <v>-0.013</v>
      </c>
      <c r="F34" s="231"/>
    </row>
    <row r="35" ht="32.1" customHeight="1" spans="1:6">
      <c r="A35" s="362">
        <v>11006</v>
      </c>
      <c r="B35" s="292" t="s">
        <v>137</v>
      </c>
      <c r="C35" s="478"/>
      <c r="D35" s="478"/>
      <c r="E35" s="320"/>
      <c r="F35" s="231"/>
    </row>
    <row r="36" ht="32.1" customHeight="1" spans="1:6">
      <c r="A36" s="362">
        <v>11008</v>
      </c>
      <c r="B36" s="292" t="s">
        <v>63</v>
      </c>
      <c r="C36" s="445">
        <v>18975</v>
      </c>
      <c r="D36" s="478"/>
      <c r="E36" s="320">
        <f>IF(C36&gt;0,(D36-C36)/C36)</f>
        <v>-1</v>
      </c>
      <c r="F36" s="231"/>
    </row>
    <row r="37" ht="32.1" customHeight="1" spans="1:6">
      <c r="A37" s="362">
        <v>11009</v>
      </c>
      <c r="B37" s="292" t="s">
        <v>64</v>
      </c>
      <c r="C37" s="445">
        <v>10000</v>
      </c>
      <c r="D37" s="478">
        <v>12157.07</v>
      </c>
      <c r="E37" s="320">
        <f>IF(C37&gt;0,(D37-C37)/C37)</f>
        <v>0.216</v>
      </c>
      <c r="F37" s="231"/>
    </row>
    <row r="38" customFormat="1" ht="32.1" customHeight="1" spans="1:6">
      <c r="A38" s="362"/>
      <c r="B38" s="292" t="s">
        <v>138</v>
      </c>
      <c r="C38" s="445"/>
      <c r="D38" s="478">
        <v>16400</v>
      </c>
      <c r="E38" s="320"/>
      <c r="F38" s="231"/>
    </row>
    <row r="39" s="460" customFormat="1" ht="32.1" customHeight="1" spans="1:6">
      <c r="A39" s="483">
        <v>11013</v>
      </c>
      <c r="B39" s="484" t="s">
        <v>66</v>
      </c>
      <c r="C39" s="478"/>
      <c r="D39" s="478"/>
      <c r="E39" s="320"/>
      <c r="F39" s="231" t="str">
        <f>IF(LEN(A39)=3,"是",IF(B39&lt;&gt;"",IF(SUM(C39:D39)&lt;&gt;0,"是","否"),"是"))</f>
        <v>否</v>
      </c>
    </row>
    <row r="40" s="461" customFormat="1" ht="32.1" customHeight="1" spans="1:6">
      <c r="A40" s="362">
        <v>11015</v>
      </c>
      <c r="B40" s="485" t="s">
        <v>67</v>
      </c>
      <c r="C40" s="478"/>
      <c r="D40" s="478"/>
      <c r="E40" s="320"/>
      <c r="F40" s="231"/>
    </row>
    <row r="41" ht="32.1" customHeight="1" spans="1:6">
      <c r="A41" s="486"/>
      <c r="B41" s="487" t="s">
        <v>68</v>
      </c>
      <c r="C41" s="467">
        <f>C30+C31+C32</f>
        <v>413050</v>
      </c>
      <c r="D41" s="467">
        <f>D30+D31+D32</f>
        <v>392143.19</v>
      </c>
      <c r="E41" s="318">
        <f t="shared" si="0"/>
        <v>-0.051</v>
      </c>
      <c r="F41" s="231"/>
    </row>
    <row r="42" spans="4:4">
      <c r="D42" s="488"/>
    </row>
    <row r="43" spans="4:4">
      <c r="D43" s="488"/>
    </row>
    <row r="44" spans="4:4">
      <c r="D44" s="488"/>
    </row>
    <row r="45" spans="4:4">
      <c r="D45" s="488"/>
    </row>
  </sheetData>
  <mergeCells count="1">
    <mergeCell ref="B1:E1"/>
  </mergeCells>
  <conditionalFormatting sqref="E2">
    <cfRule type="cellIs" dxfId="0" priority="61" stopIfTrue="1" operator="lessThanOrEqual">
      <formula>-1</formula>
    </cfRule>
  </conditionalFormatting>
  <conditionalFormatting sqref="A31:B31">
    <cfRule type="expression" dxfId="1" priority="67" stopIfTrue="1">
      <formula>"len($A:$A)=3"</formula>
    </cfRule>
  </conditionalFormatting>
  <conditionalFormatting sqref="C31">
    <cfRule type="expression" dxfId="1" priority="21" stopIfTrue="1">
      <formula>"len($A:$A)=3"</formula>
    </cfRule>
  </conditionalFormatting>
  <conditionalFormatting sqref="D31">
    <cfRule type="expression" dxfId="1" priority="11" stopIfTrue="1">
      <formula>"len($A:$A)=3"</formula>
    </cfRule>
    <cfRule type="expression" dxfId="1" priority="16" stopIfTrue="1">
      <formula>"len($A:$A)=3"</formula>
    </cfRule>
  </conditionalFormatting>
  <conditionalFormatting sqref="C32:D32">
    <cfRule type="expression" dxfId="1" priority="3" stopIfTrue="1">
      <formula>"len($A:$A)=3"</formula>
    </cfRule>
    <cfRule type="expression" dxfId="1" priority="2" stopIfTrue="1">
      <formula>"len($A:$A)=3"</formula>
    </cfRule>
  </conditionalFormatting>
  <conditionalFormatting sqref="C35">
    <cfRule type="expression" dxfId="1" priority="28" stopIfTrue="1">
      <formula>"len($A:$A)=3"</formula>
    </cfRule>
  </conditionalFormatting>
  <conditionalFormatting sqref="C37">
    <cfRule type="expression" dxfId="1" priority="1" stopIfTrue="1">
      <formula>"len($A:$A)=3"</formula>
    </cfRule>
  </conditionalFormatting>
  <conditionalFormatting sqref="D40">
    <cfRule type="expression" dxfId="1" priority="4" stopIfTrue="1">
      <formula>"len($A:$A)=3"</formula>
    </cfRule>
  </conditionalFormatting>
  <conditionalFormatting sqref="B4:B6">
    <cfRule type="expression" dxfId="1" priority="60" stopIfTrue="1">
      <formula>"len($A:$A)=3"</formula>
    </cfRule>
  </conditionalFormatting>
  <conditionalFormatting sqref="B7:B8">
    <cfRule type="expression" dxfId="1" priority="59" stopIfTrue="1">
      <formula>"len($A:$A)=3"</formula>
    </cfRule>
  </conditionalFormatting>
  <conditionalFormatting sqref="B39:B40">
    <cfRule type="expression" dxfId="1" priority="35" stopIfTrue="1">
      <formula>"len($A:$A)=3"</formula>
    </cfRule>
    <cfRule type="expression" dxfId="1" priority="36" stopIfTrue="1">
      <formula>"len($A:$A)=3"</formula>
    </cfRule>
  </conditionalFormatting>
  <conditionalFormatting sqref="C7:C8">
    <cfRule type="expression" dxfId="1" priority="23" stopIfTrue="1">
      <formula>"len($A:$A)=3"</formula>
    </cfRule>
  </conditionalFormatting>
  <conditionalFormatting sqref="C33:C34">
    <cfRule type="expression" dxfId="1" priority="19" stopIfTrue="1">
      <formula>"len($A:$A)=3"</formula>
    </cfRule>
    <cfRule type="expression" dxfId="1" priority="20" stopIfTrue="1">
      <formula>"len($A:$A)=3"</formula>
    </cfRule>
  </conditionalFormatting>
  <conditionalFormatting sqref="D5:D6">
    <cfRule type="expression" dxfId="1" priority="15" stopIfTrue="1">
      <formula>"len($A:$A)=3"</formula>
    </cfRule>
  </conditionalFormatting>
  <conditionalFormatting sqref="D7:D8">
    <cfRule type="expression" dxfId="1" priority="13" stopIfTrue="1">
      <formula>"len($A:$A)=3"</formula>
    </cfRule>
  </conditionalFormatting>
  <conditionalFormatting sqref="D39:D40">
    <cfRule type="expression" dxfId="1" priority="5" stopIfTrue="1">
      <formula>"len($A:$A)=3"</formula>
    </cfRule>
  </conditionalFormatting>
  <conditionalFormatting sqref="F4:F59">
    <cfRule type="cellIs" dxfId="2" priority="51" stopIfTrue="1" operator="lessThan">
      <formula>0</formula>
    </cfRule>
  </conditionalFormatting>
  <conditionalFormatting sqref="A4:B28">
    <cfRule type="expression" dxfId="1" priority="57" stopIfTrue="1">
      <formula>"len($A:$A)=3"</formula>
    </cfRule>
  </conditionalFormatting>
  <conditionalFormatting sqref="C4:C6 D4">
    <cfRule type="expression" dxfId="1" priority="25" stopIfTrue="1">
      <formula>"len($A:$A)=3"</formula>
    </cfRule>
  </conditionalFormatting>
  <conditionalFormatting sqref="C4:C29 D4 D20">
    <cfRule type="expression" dxfId="1" priority="22" stopIfTrue="1">
      <formula>"len($A:$A)=3"</formula>
    </cfRule>
  </conditionalFormatting>
  <conditionalFormatting sqref="D5:D19 D21:D29">
    <cfRule type="expression" dxfId="1" priority="12" stopIfTrue="1">
      <formula>"len($A:$A)=3"</formula>
    </cfRule>
  </conditionalFormatting>
  <conditionalFormatting sqref="A29:B29 B41 D42:D45 B42:C59">
    <cfRule type="expression" dxfId="1" priority="68" stopIfTrue="1">
      <formula>"len($A:$A)=3"</formula>
    </cfRule>
  </conditionalFormatting>
  <conditionalFormatting sqref="B29 B31">
    <cfRule type="expression" dxfId="1" priority="80" stopIfTrue="1">
      <formula>"len($A:$A)=3"</formula>
    </cfRule>
  </conditionalFormatting>
  <conditionalFormatting sqref="C31 C33:C34">
    <cfRule type="expression" dxfId="1" priority="26" stopIfTrue="1">
      <formula>"len($A:$A)=3"</formula>
    </cfRule>
  </conditionalFormatting>
  <conditionalFormatting sqref="A32:B32 A35:B35">
    <cfRule type="expression" dxfId="1" priority="40" stopIfTrue="1">
      <formula>"len($A:$A)=3"</formula>
    </cfRule>
  </conditionalFormatting>
  <conditionalFormatting sqref="B32:B34 B40">
    <cfRule type="expression" dxfId="1" priority="41" stopIfTrue="1">
      <formula>"len($A:$A)=3"</formula>
    </cfRule>
  </conditionalFormatting>
  <conditionalFormatting sqref="A33:B34">
    <cfRule type="expression" dxfId="1" priority="39" stopIfTrue="1">
      <formula>"len($A:$A)=3"</formula>
    </cfRule>
  </conditionalFormatting>
  <conditionalFormatting sqref="C35:C36 C38">
    <cfRule type="expression" dxfId="1" priority="18" stopIfTrue="1">
      <formula>"len($A:$A)=3"</formula>
    </cfRule>
  </conditionalFormatting>
  <conditionalFormatting sqref="A36:B45">
    <cfRule type="expression" dxfId="1" priority="37" stopIfTrue="1">
      <formula>"len($A:$A)=3"</formula>
    </cfRule>
  </conditionalFormatting>
  <conditionalFormatting sqref="A39:B40">
    <cfRule type="expression" dxfId="1" priority="34" stopIfTrue="1">
      <formula>"len($A:$A)=3"</formula>
    </cfRule>
  </conditionalFormatting>
  <conditionalFormatting sqref="C39:C41 D41">
    <cfRule type="expression" dxfId="1" priority="7" stopIfTrue="1">
      <formula>"len($A:$A)=3"</formula>
    </cfRule>
  </conditionalFormatting>
  <conditionalFormatting sqref="C40:C41 D41">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C4:D4" formulaRange="1" unlockedFormula="1"/>
    <ignoredError sqref="E30:E34 E36:E37 C41:E41 D32 C30:D30 E20:E28 C20:D20 E4:E18" unlockedFormula="1"/>
  </ignoredError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G20" sqref="G20"/>
    </sheetView>
  </sheetViews>
  <sheetFormatPr defaultColWidth="8.88333333333333" defaultRowHeight="13.5" outlineLevelCol="5"/>
  <cols>
    <col min="1" max="1" width="8.88333333333333" style="19"/>
    <col min="2" max="2" width="49.3833333333333" style="19" customWidth="1"/>
    <col min="3" max="6" width="20.6333333333333" style="19" customWidth="1"/>
    <col min="7" max="16384" width="8.88333333333333" style="19"/>
  </cols>
  <sheetData>
    <row r="1" s="19" customFormat="1" spans="1:1">
      <c r="A1" s="33"/>
    </row>
    <row r="2" s="19" customFormat="1" ht="45" customHeight="1" spans="1:6">
      <c r="A2" s="22" t="s">
        <v>3229</v>
      </c>
      <c r="B2" s="22"/>
      <c r="C2" s="22"/>
      <c r="D2" s="22"/>
      <c r="E2" s="22"/>
      <c r="F2" s="22"/>
    </row>
    <row r="3" s="20" customFormat="1" ht="18" customHeight="1" spans="2:6">
      <c r="B3" s="34" t="s">
        <v>3150</v>
      </c>
      <c r="C3" s="35"/>
      <c r="D3" s="35"/>
      <c r="E3" s="35"/>
      <c r="F3" s="35"/>
    </row>
    <row r="4" s="20" customFormat="1" ht="30" customHeight="1" spans="1:6">
      <c r="A4" s="25" t="s">
        <v>3</v>
      </c>
      <c r="B4" s="25"/>
      <c r="C4" s="26" t="s">
        <v>3156</v>
      </c>
      <c r="D4" s="26" t="s">
        <v>3199</v>
      </c>
      <c r="E4" s="26" t="s">
        <v>3200</v>
      </c>
      <c r="F4" s="26" t="s">
        <v>3230</v>
      </c>
    </row>
    <row r="5" s="20" customFormat="1" ht="30" customHeight="1" spans="1:6">
      <c r="A5" s="36" t="s">
        <v>3231</v>
      </c>
      <c r="B5" s="36"/>
      <c r="C5" s="28" t="s">
        <v>3157</v>
      </c>
      <c r="D5" s="37">
        <f t="shared" ref="D5:F5" si="0">SUM(D6:D7)</f>
        <v>68.62</v>
      </c>
      <c r="E5" s="37">
        <f t="shared" si="0"/>
        <v>68.62</v>
      </c>
      <c r="F5" s="37">
        <f t="shared" si="0"/>
        <v>0</v>
      </c>
    </row>
    <row r="6" s="20" customFormat="1" ht="30" customHeight="1" spans="1:6">
      <c r="A6" s="38" t="s">
        <v>3232</v>
      </c>
      <c r="B6" s="38"/>
      <c r="C6" s="28" t="s">
        <v>3158</v>
      </c>
      <c r="D6" s="37">
        <v>16.34</v>
      </c>
      <c r="E6" s="37">
        <v>16.34</v>
      </c>
      <c r="F6" s="37">
        <v>0</v>
      </c>
    </row>
    <row r="7" s="20" customFormat="1" ht="30" customHeight="1" spans="1:6">
      <c r="A7" s="38" t="s">
        <v>3233</v>
      </c>
      <c r="B7" s="38"/>
      <c r="C7" s="28" t="s">
        <v>3159</v>
      </c>
      <c r="D7" s="37">
        <v>52.28</v>
      </c>
      <c r="E7" s="37">
        <v>52.28</v>
      </c>
      <c r="F7" s="37">
        <v>0</v>
      </c>
    </row>
    <row r="8" s="20" customFormat="1" ht="30" customHeight="1" spans="1:6">
      <c r="A8" s="39" t="s">
        <v>3234</v>
      </c>
      <c r="B8" s="39"/>
      <c r="C8" s="28" t="s">
        <v>3160</v>
      </c>
      <c r="D8" s="37">
        <f t="shared" ref="D8:F8" si="1">SUM(D9:D10)</f>
        <v>0</v>
      </c>
      <c r="E8" s="37">
        <f t="shared" si="1"/>
        <v>0</v>
      </c>
      <c r="F8" s="37">
        <f t="shared" si="1"/>
        <v>0</v>
      </c>
    </row>
    <row r="9" s="20" customFormat="1" ht="30" customHeight="1" spans="1:6">
      <c r="A9" s="38" t="s">
        <v>3232</v>
      </c>
      <c r="B9" s="38"/>
      <c r="C9" s="28" t="s">
        <v>3161</v>
      </c>
      <c r="D9" s="37">
        <v>0</v>
      </c>
      <c r="E9" s="37">
        <v>0</v>
      </c>
      <c r="F9" s="37">
        <v>0</v>
      </c>
    </row>
    <row r="10" s="20" customFormat="1" ht="30" customHeight="1" spans="1:6">
      <c r="A10" s="38" t="s">
        <v>3233</v>
      </c>
      <c r="B10" s="38"/>
      <c r="C10" s="28" t="s">
        <v>3162</v>
      </c>
      <c r="D10" s="37">
        <v>0</v>
      </c>
      <c r="E10" s="37">
        <v>0</v>
      </c>
      <c r="F10" s="37">
        <v>0</v>
      </c>
    </row>
    <row r="11" s="21" customFormat="1" ht="41" customHeight="1" spans="1:6">
      <c r="A11" s="31" t="s">
        <v>3235</v>
      </c>
      <c r="B11" s="31"/>
      <c r="C11" s="31"/>
      <c r="D11" s="31"/>
      <c r="E11" s="31"/>
      <c r="F11" s="31"/>
    </row>
    <row r="14" s="19" customFormat="1" ht="19.5" spans="1:1">
      <c r="A14" s="40"/>
    </row>
    <row r="15" s="19" customFormat="1" ht="19" customHeight="1" spans="1:1">
      <c r="A15" s="41"/>
    </row>
    <row r="16" s="19" customFormat="1" ht="29" customHeight="1"/>
    <row r="17" s="19" customFormat="1" ht="29" customHeight="1"/>
    <row r="18" s="19" customFormat="1" ht="29" customHeight="1"/>
    <row r="19" s="19" customFormat="1" ht="29" customHeight="1"/>
    <row r="20" s="19" customFormat="1" ht="30" customHeight="1" spans="1:1">
      <c r="A20" s="41"/>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10"/>
  <sheetViews>
    <sheetView workbookViewId="0">
      <selection activeCell="H21" sqref="H21"/>
    </sheetView>
  </sheetViews>
  <sheetFormatPr defaultColWidth="8.88333333333333" defaultRowHeight="13.5" outlineLevelCol="5"/>
  <cols>
    <col min="1" max="1" width="8.88333333333333" style="19"/>
    <col min="2" max="6" width="24.2166666666667" style="19" customWidth="1"/>
    <col min="7" max="16384" width="8.88333333333333" style="19"/>
  </cols>
  <sheetData>
    <row r="1" s="19" customFormat="1" ht="24" customHeight="1"/>
    <row r="2" s="19" customFormat="1" ht="27" spans="1:6">
      <c r="A2" s="22" t="s">
        <v>3236</v>
      </c>
      <c r="B2" s="23"/>
      <c r="C2" s="23"/>
      <c r="D2" s="23"/>
      <c r="E2" s="23"/>
      <c r="F2" s="23"/>
    </row>
    <row r="3" s="19" customFormat="1" ht="23" customHeight="1" spans="1:6">
      <c r="A3" s="24" t="s">
        <v>3150</v>
      </c>
      <c r="B3" s="24"/>
      <c r="C3" s="24"/>
      <c r="D3" s="24"/>
      <c r="E3" s="24"/>
      <c r="F3" s="24"/>
    </row>
    <row r="4" s="20" customFormat="1" ht="30" customHeight="1" spans="1:6">
      <c r="A4" s="25" t="s">
        <v>3237</v>
      </c>
      <c r="B4" s="26" t="s">
        <v>3117</v>
      </c>
      <c r="C4" s="26" t="s">
        <v>3238</v>
      </c>
      <c r="D4" s="26" t="s">
        <v>3239</v>
      </c>
      <c r="E4" s="26" t="s">
        <v>3240</v>
      </c>
      <c r="F4" s="26" t="s">
        <v>3241</v>
      </c>
    </row>
    <row r="5" s="20" customFormat="1" ht="45" customHeight="1" spans="1:6">
      <c r="A5" s="27"/>
      <c r="B5" s="28"/>
      <c r="C5" s="29"/>
      <c r="D5" s="30"/>
      <c r="E5" s="30"/>
      <c r="F5" s="30"/>
    </row>
    <row r="6" s="20" customFormat="1" ht="45" customHeight="1" spans="1:6">
      <c r="A6" s="27"/>
      <c r="B6" s="28"/>
      <c r="C6" s="29"/>
      <c r="D6" s="30"/>
      <c r="E6" s="30"/>
      <c r="F6" s="30"/>
    </row>
    <row r="7" s="20" customFormat="1" ht="45" customHeight="1" spans="1:6">
      <c r="A7" s="27"/>
      <c r="B7" s="28"/>
      <c r="C7" s="29"/>
      <c r="D7" s="30"/>
      <c r="E7" s="30"/>
      <c r="F7" s="30"/>
    </row>
    <row r="8" s="21" customFormat="1" ht="33" customHeight="1" spans="1:6">
      <c r="A8" s="31" t="s">
        <v>3242</v>
      </c>
      <c r="B8" s="31"/>
      <c r="C8" s="31"/>
      <c r="D8" s="31"/>
      <c r="E8" s="31"/>
      <c r="F8" s="31"/>
    </row>
    <row r="10" spans="1:3">
      <c r="A10" s="32" t="s">
        <v>3243</v>
      </c>
      <c r="B10" s="32"/>
      <c r="C10" s="32"/>
    </row>
  </sheetData>
  <mergeCells count="9">
    <mergeCell ref="A2:F2"/>
    <mergeCell ref="A3:F3"/>
    <mergeCell ref="A8:F8"/>
    <mergeCell ref="A10:C10"/>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13"/>
  <sheetViews>
    <sheetView workbookViewId="0">
      <selection activeCell="A2" sqref="A2:J2"/>
    </sheetView>
  </sheetViews>
  <sheetFormatPr defaultColWidth="8" defaultRowHeight="12"/>
  <cols>
    <col min="1" max="1" width="25.3833333333333" style="9"/>
    <col min="2" max="2" width="23.775" style="9" customWidth="1"/>
    <col min="3" max="5" width="20.6333333333333" style="9" customWidth="1"/>
    <col min="6" max="6" width="14.3333333333333" style="9" customWidth="1"/>
    <col min="7" max="7" width="20.6333333333333" style="9" customWidth="1"/>
    <col min="8" max="9" width="13.3333333333333" style="9" customWidth="1"/>
    <col min="10" max="10" width="15.4416666666667" style="9" customWidth="1"/>
    <col min="11" max="16384" width="8" style="9"/>
  </cols>
  <sheetData>
    <row r="2" s="9" customFormat="1" ht="39" customHeight="1" spans="1:10">
      <c r="A2" s="12" t="s">
        <v>3244</v>
      </c>
      <c r="B2" s="12"/>
      <c r="C2" s="12"/>
      <c r="D2" s="12"/>
      <c r="E2" s="12"/>
      <c r="F2" s="12"/>
      <c r="G2" s="12"/>
      <c r="H2" s="12"/>
      <c r="I2" s="12"/>
      <c r="J2" s="12"/>
    </row>
    <row r="3" s="9" customFormat="1" ht="23" customHeight="1" spans="1:1">
      <c r="A3" s="13"/>
    </row>
    <row r="4" s="10" customFormat="1" ht="44.25" customHeight="1" spans="1:10">
      <c r="A4" s="14" t="s">
        <v>3245</v>
      </c>
      <c r="B4" s="14" t="s">
        <v>3246</v>
      </c>
      <c r="C4" s="14" t="s">
        <v>3247</v>
      </c>
      <c r="D4" s="14" t="s">
        <v>3248</v>
      </c>
      <c r="E4" s="14" t="s">
        <v>3249</v>
      </c>
      <c r="F4" s="14" t="s">
        <v>3250</v>
      </c>
      <c r="G4" s="14" t="s">
        <v>3251</v>
      </c>
      <c r="H4" s="14" t="s">
        <v>3252</v>
      </c>
      <c r="I4" s="14" t="s">
        <v>3253</v>
      </c>
      <c r="J4" s="14" t="s">
        <v>3254</v>
      </c>
    </row>
    <row r="5" s="9" customFormat="1" ht="18.75" spans="1:10">
      <c r="A5" s="15">
        <v>1</v>
      </c>
      <c r="B5" s="15">
        <v>2</v>
      </c>
      <c r="C5" s="15">
        <v>3</v>
      </c>
      <c r="D5" s="15">
        <v>4</v>
      </c>
      <c r="E5" s="15">
        <v>5</v>
      </c>
      <c r="F5" s="15">
        <v>6</v>
      </c>
      <c r="G5" s="15">
        <v>7</v>
      </c>
      <c r="H5" s="15">
        <v>8</v>
      </c>
      <c r="I5" s="15">
        <v>9</v>
      </c>
      <c r="J5" s="15">
        <v>10</v>
      </c>
    </row>
    <row r="6" s="9" customFormat="1" ht="35" customHeight="1" spans="1:10">
      <c r="A6" s="16"/>
      <c r="B6" s="16"/>
      <c r="C6" s="16"/>
      <c r="D6" s="16"/>
      <c r="E6" s="15"/>
      <c r="F6" s="15"/>
      <c r="G6" s="15"/>
      <c r="H6" s="15"/>
      <c r="I6" s="15"/>
      <c r="J6" s="15"/>
    </row>
    <row r="7" s="9" customFormat="1" ht="35" customHeight="1" spans="1:10">
      <c r="A7" s="17"/>
      <c r="B7" s="17"/>
      <c r="C7" s="17"/>
      <c r="D7" s="17"/>
      <c r="E7" s="15"/>
      <c r="F7" s="15"/>
      <c r="G7" s="15"/>
      <c r="H7" s="15"/>
      <c r="I7" s="15"/>
      <c r="J7" s="15"/>
    </row>
    <row r="8" s="9" customFormat="1" ht="35" customHeight="1" spans="1:10">
      <c r="A8" s="17"/>
      <c r="B8" s="17"/>
      <c r="C8" s="17"/>
      <c r="D8" s="17"/>
      <c r="E8" s="15"/>
      <c r="F8" s="15"/>
      <c r="G8" s="15"/>
      <c r="H8" s="15"/>
      <c r="I8" s="15"/>
      <c r="J8" s="15"/>
    </row>
    <row r="9" s="11" customFormat="1" ht="35" customHeight="1" spans="1:10">
      <c r="A9" s="17"/>
      <c r="B9" s="17"/>
      <c r="C9" s="17"/>
      <c r="D9" s="17"/>
      <c r="E9" s="15"/>
      <c r="F9" s="15"/>
      <c r="G9" s="15"/>
      <c r="H9" s="15"/>
      <c r="I9" s="15"/>
      <c r="J9" s="15"/>
    </row>
    <row r="10" s="9" customFormat="1" ht="35" customHeight="1" spans="1:10">
      <c r="A10" s="17"/>
      <c r="B10" s="17"/>
      <c r="C10" s="17"/>
      <c r="D10" s="17"/>
      <c r="E10" s="15"/>
      <c r="F10" s="15"/>
      <c r="G10" s="15"/>
      <c r="H10" s="15"/>
      <c r="I10" s="15"/>
      <c r="J10" s="15"/>
    </row>
    <row r="11" s="9" customFormat="1" ht="35" customHeight="1" spans="1:10">
      <c r="A11" s="17"/>
      <c r="B11" s="17"/>
      <c r="C11" s="17"/>
      <c r="D11" s="17"/>
      <c r="E11" s="15"/>
      <c r="F11" s="15"/>
      <c r="G11" s="15"/>
      <c r="H11" s="15"/>
      <c r="I11" s="15"/>
      <c r="J11" s="15"/>
    </row>
    <row r="12" s="9" customFormat="1" ht="35" customHeight="1" spans="1:10">
      <c r="A12" s="18"/>
      <c r="B12" s="18"/>
      <c r="C12" s="18"/>
      <c r="D12" s="18"/>
      <c r="E12" s="18"/>
      <c r="F12" s="18"/>
      <c r="G12" s="18"/>
      <c r="H12" s="18"/>
      <c r="I12" s="18"/>
      <c r="J12" s="18"/>
    </row>
    <row r="13" spans="1:1">
      <c r="A13" s="9" t="s">
        <v>3255</v>
      </c>
    </row>
  </sheetData>
  <mergeCells count="1">
    <mergeCell ref="A2:J2"/>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4"/>
  <sheetViews>
    <sheetView workbookViewId="0">
      <selection activeCell="B4" sqref="B4"/>
    </sheetView>
  </sheetViews>
  <sheetFormatPr defaultColWidth="9" defaultRowHeight="13.5" outlineLevelCol="1"/>
  <cols>
    <col min="1" max="1" width="20.25" style="1" customWidth="1"/>
    <col min="2" max="2" width="94.75" style="1" customWidth="1"/>
    <col min="3" max="16384" width="9" style="1"/>
  </cols>
  <sheetData>
    <row r="1" ht="32" customHeight="1" spans="1:2">
      <c r="A1" s="2" t="s">
        <v>3256</v>
      </c>
      <c r="B1" s="2"/>
    </row>
    <row r="3" ht="40" customHeight="1" spans="1:2">
      <c r="A3" s="3" t="s">
        <v>3257</v>
      </c>
      <c r="B3" s="4" t="s">
        <v>3258</v>
      </c>
    </row>
    <row r="4" ht="40" customHeight="1" spans="1:2">
      <c r="A4" s="5" t="s">
        <v>3259</v>
      </c>
      <c r="B4" s="6" t="s">
        <v>3260</v>
      </c>
    </row>
    <row r="5" ht="115" customHeight="1" spans="1:2">
      <c r="A5" s="5" t="s">
        <v>3261</v>
      </c>
      <c r="B5" s="6" t="s">
        <v>3262</v>
      </c>
    </row>
    <row r="6" ht="45" customHeight="1" spans="1:2">
      <c r="A6" s="5" t="s">
        <v>3263</v>
      </c>
      <c r="B6" s="6" t="s">
        <v>3264</v>
      </c>
    </row>
    <row r="7" ht="121.5" spans="1:2">
      <c r="A7" s="5" t="s">
        <v>3265</v>
      </c>
      <c r="B7" s="6" t="s">
        <v>3266</v>
      </c>
    </row>
    <row r="8" ht="156" customHeight="1" spans="1:2">
      <c r="A8" s="5" t="s">
        <v>3267</v>
      </c>
      <c r="B8" s="7" t="s">
        <v>3268</v>
      </c>
    </row>
    <row r="9" ht="45" customHeight="1" spans="1:2">
      <c r="A9" s="8"/>
      <c r="B9" s="8"/>
    </row>
    <row r="10" ht="45" customHeight="1" spans="1:2">
      <c r="A10" s="8"/>
      <c r="B10" s="8"/>
    </row>
    <row r="11" ht="45" customHeight="1" spans="1:2">
      <c r="A11" s="8"/>
      <c r="B11" s="8"/>
    </row>
    <row r="12" ht="45" customHeight="1" spans="1:2">
      <c r="A12" s="8"/>
      <c r="B12" s="8"/>
    </row>
    <row r="13" ht="45" customHeight="1" spans="1:2">
      <c r="A13" s="8"/>
      <c r="B13" s="8"/>
    </row>
    <row r="14" ht="45" customHeight="1" spans="1:2">
      <c r="A14" s="8"/>
      <c r="B14" s="8"/>
    </row>
  </sheetData>
  <mergeCells count="1">
    <mergeCell ref="A1:B1"/>
  </mergeCells>
  <conditionalFormatting sqref="A4">
    <cfRule type="expression" dxfId="1" priority="2" stopIfTrue="1">
      <formula>"len($A:$A)=3"</formula>
    </cfRule>
  </conditionalFormatting>
  <conditionalFormatting sqref="A7">
    <cfRule type="expression" dxfId="1" priority="3" stopIfTrue="1">
      <formula>"len($A:$A)=3"</formula>
    </cfRule>
  </conditionalFormatting>
  <conditionalFormatting sqref="A8">
    <cfRule type="expression" dxfId="1" priority="1" stopIfTrue="1">
      <formula>"len($A:$A)=3"</formula>
    </cfRule>
  </conditionalFormatting>
  <conditionalFormatting sqref="A5:A6">
    <cfRule type="expression" dxfId="1" priority="4"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C1376"/>
  <sheetViews>
    <sheetView showGridLines="0" showZeros="0" tabSelected="1" view="pageBreakPreview" zoomScaleNormal="100" workbookViewId="0">
      <pane xSplit="1" ySplit="3" topLeftCell="B58" activePane="bottomRight" state="frozen"/>
      <selection/>
      <selection pane="topRight"/>
      <selection pane="bottomLeft"/>
      <selection pane="bottomRight" activeCell="C68" sqref="C68"/>
    </sheetView>
  </sheetViews>
  <sheetFormatPr defaultColWidth="9" defaultRowHeight="14.25"/>
  <cols>
    <col min="1" max="1" width="11.875" style="121" hidden="1" customWidth="1"/>
    <col min="2" max="2" width="53.375" style="121" customWidth="1"/>
    <col min="3" max="4" width="20.6333333333333" style="416" customWidth="1"/>
    <col min="5" max="5" width="20.6333333333333" style="306" customWidth="1"/>
    <col min="6" max="6" width="4" style="121" hidden="1" customWidth="1"/>
    <col min="7" max="7" width="9" style="121" hidden="1" customWidth="1"/>
    <col min="8" max="16383" width="9" style="121"/>
  </cols>
  <sheetData>
    <row r="1" s="414" customFormat="1" ht="45" customHeight="1" spans="1:6">
      <c r="A1" s="417"/>
      <c r="B1" s="417" t="s">
        <v>139</v>
      </c>
      <c r="C1" s="418"/>
      <c r="D1" s="418"/>
      <c r="E1" s="417"/>
      <c r="F1" s="419"/>
    </row>
    <row r="2" s="186" customFormat="1" ht="20.1" customHeight="1" spans="1:5">
      <c r="A2" s="420"/>
      <c r="B2" s="421"/>
      <c r="C2" s="422"/>
      <c r="D2" s="423"/>
      <c r="E2" s="424" t="s">
        <v>1</v>
      </c>
    </row>
    <row r="3" s="122" customFormat="1" ht="45" customHeight="1" spans="1:7">
      <c r="A3" s="425" t="s">
        <v>2</v>
      </c>
      <c r="B3" s="425" t="s">
        <v>131</v>
      </c>
      <c r="C3" s="426" t="s">
        <v>132</v>
      </c>
      <c r="D3" s="426" t="s">
        <v>5</v>
      </c>
      <c r="E3" s="425" t="s">
        <v>133</v>
      </c>
      <c r="F3" s="395" t="s">
        <v>140</v>
      </c>
      <c r="G3" s="122" t="s">
        <v>141</v>
      </c>
    </row>
    <row r="4" ht="36" customHeight="1" spans="1:7">
      <c r="A4" s="427" t="s">
        <v>70</v>
      </c>
      <c r="B4" s="264" t="s">
        <v>71</v>
      </c>
      <c r="C4" s="428">
        <f>C5+C17+C26+C37+C48+C59+C70+C83+C92+C105+C115+C124+C135+C148+C155+C163+C169+C176+C183+C190+C197+C204+C212+C218+C224+C231+C246+C253+C259</f>
        <v>21879</v>
      </c>
      <c r="D4" s="428">
        <f>D5+D17+D26+D37+D48+D59+D70+D83+D92+D105+D115+D124+D135+D148+D155+D163+D169+D176+D183+D190+D197+D204+D212+D218+D224+D231+D246+D253+D259</f>
        <v>20950.39</v>
      </c>
      <c r="E4" s="316">
        <f>IF(C4&gt;0,D4/C4-1," ")</f>
        <v>-0.042</v>
      </c>
      <c r="F4" s="233" t="str">
        <f t="shared" ref="F4:F67" si="0">IF(LEN(A4)=3,"是",IF(B4&lt;&gt;"",IF(SUM(C4:D4)&lt;&gt;0,"是","否"),"是"))</f>
        <v>是</v>
      </c>
      <c r="G4" s="121" t="str">
        <f t="shared" ref="G4:G67" si="1">IF(LEN(A4)=3,"类",IF(LEN(A4)=5,"款","项"))</f>
        <v>类</v>
      </c>
    </row>
    <row r="5" ht="36" customHeight="1" spans="1:7">
      <c r="A5" s="427" t="s">
        <v>142</v>
      </c>
      <c r="B5" s="264" t="s">
        <v>143</v>
      </c>
      <c r="C5" s="428">
        <f>SUM(C6:C16)</f>
        <v>1143</v>
      </c>
      <c r="D5" s="428">
        <f>SUM(D6:D16)</f>
        <v>1128.67</v>
      </c>
      <c r="E5" s="316">
        <f>IF(C5&gt;0,D5/C5-1," ")</f>
        <v>-0.013</v>
      </c>
      <c r="F5" s="233" t="str">
        <f t="shared" si="0"/>
        <v>是</v>
      </c>
      <c r="G5" s="121" t="str">
        <f t="shared" si="1"/>
        <v>款</v>
      </c>
    </row>
    <row r="6" ht="36" customHeight="1" spans="1:7">
      <c r="A6" s="429" t="s">
        <v>144</v>
      </c>
      <c r="B6" s="269" t="s">
        <v>145</v>
      </c>
      <c r="C6" s="430">
        <v>827</v>
      </c>
      <c r="D6" s="430">
        <v>851.59</v>
      </c>
      <c r="E6" s="340">
        <f>IF(C6&gt;0,D6/C6-1," ")</f>
        <v>0.03</v>
      </c>
      <c r="F6" s="233" t="str">
        <f t="shared" si="0"/>
        <v>是</v>
      </c>
      <c r="G6" s="121" t="str">
        <f t="shared" si="1"/>
        <v>项</v>
      </c>
    </row>
    <row r="7" ht="36" customHeight="1" spans="1:7">
      <c r="A7" s="429" t="s">
        <v>146</v>
      </c>
      <c r="B7" s="269" t="s">
        <v>147</v>
      </c>
      <c r="C7" s="431"/>
      <c r="D7" s="430">
        <v>40</v>
      </c>
      <c r="E7" s="340" t="str">
        <f>IF(C7&gt;0,D7/C7-1," ")</f>
        <v> </v>
      </c>
      <c r="F7" s="233" t="str">
        <f t="shared" si="0"/>
        <v>是</v>
      </c>
      <c r="G7" s="121" t="str">
        <f t="shared" si="1"/>
        <v>项</v>
      </c>
    </row>
    <row r="8" ht="36" customHeight="1" spans="1:7">
      <c r="A8" s="429" t="s">
        <v>148</v>
      </c>
      <c r="B8" s="269" t="s">
        <v>149</v>
      </c>
      <c r="C8" s="431"/>
      <c r="D8" s="430"/>
      <c r="E8" s="340" t="str">
        <f>IF(C8&gt;0,D8/C8-1," ")</f>
        <v> </v>
      </c>
      <c r="F8" s="233" t="str">
        <f t="shared" si="0"/>
        <v>否</v>
      </c>
      <c r="G8" s="121" t="str">
        <f t="shared" si="1"/>
        <v>项</v>
      </c>
    </row>
    <row r="9" ht="36" customHeight="1" spans="1:7">
      <c r="A9" s="429" t="s">
        <v>150</v>
      </c>
      <c r="B9" s="269" t="s">
        <v>151</v>
      </c>
      <c r="C9" s="430">
        <v>50</v>
      </c>
      <c r="D9" s="430">
        <v>50</v>
      </c>
      <c r="E9" s="340">
        <f t="shared" ref="E9:E72" si="2">IF(C9&gt;0,D9/C9-1," ")</f>
        <v>0</v>
      </c>
      <c r="F9" s="233" t="str">
        <f t="shared" si="0"/>
        <v>是</v>
      </c>
      <c r="G9" s="121" t="str">
        <f t="shared" si="1"/>
        <v>项</v>
      </c>
    </row>
    <row r="10" ht="36" customHeight="1" spans="1:7">
      <c r="A10" s="429" t="s">
        <v>152</v>
      </c>
      <c r="B10" s="269" t="s">
        <v>153</v>
      </c>
      <c r="C10" s="431"/>
      <c r="D10" s="430"/>
      <c r="E10" s="340" t="str">
        <f t="shared" si="2"/>
        <v> </v>
      </c>
      <c r="F10" s="233" t="str">
        <f t="shared" si="0"/>
        <v>否</v>
      </c>
      <c r="G10" s="121" t="str">
        <f t="shared" si="1"/>
        <v>项</v>
      </c>
    </row>
    <row r="11" ht="36" customHeight="1" spans="1:7">
      <c r="A11" s="429" t="s">
        <v>154</v>
      </c>
      <c r="B11" s="269" t="s">
        <v>155</v>
      </c>
      <c r="C11" s="430">
        <v>10</v>
      </c>
      <c r="D11" s="430"/>
      <c r="E11" s="340">
        <f t="shared" si="2"/>
        <v>-1</v>
      </c>
      <c r="F11" s="233" t="str">
        <f t="shared" si="0"/>
        <v>是</v>
      </c>
      <c r="G11" s="121" t="str">
        <f t="shared" si="1"/>
        <v>项</v>
      </c>
    </row>
    <row r="12" ht="36" customHeight="1" spans="1:7">
      <c r="A12" s="429" t="s">
        <v>156</v>
      </c>
      <c r="B12" s="269" t="s">
        <v>157</v>
      </c>
      <c r="C12" s="430">
        <v>45</v>
      </c>
      <c r="D12" s="430">
        <v>26</v>
      </c>
      <c r="E12" s="340">
        <f t="shared" si="2"/>
        <v>-0.422</v>
      </c>
      <c r="F12" s="233" t="str">
        <f t="shared" si="0"/>
        <v>是</v>
      </c>
      <c r="G12" s="121" t="str">
        <f t="shared" si="1"/>
        <v>项</v>
      </c>
    </row>
    <row r="13" ht="36" customHeight="1" spans="1:7">
      <c r="A13" s="429" t="s">
        <v>158</v>
      </c>
      <c r="B13" s="269" t="s">
        <v>159</v>
      </c>
      <c r="C13" s="430">
        <v>46</v>
      </c>
      <c r="D13" s="430"/>
      <c r="E13" s="340">
        <f t="shared" si="2"/>
        <v>-1</v>
      </c>
      <c r="F13" s="233" t="str">
        <f t="shared" si="0"/>
        <v>是</v>
      </c>
      <c r="G13" s="121" t="str">
        <f t="shared" si="1"/>
        <v>项</v>
      </c>
    </row>
    <row r="14" ht="36" customHeight="1" spans="1:7">
      <c r="A14" s="429" t="s">
        <v>160</v>
      </c>
      <c r="B14" s="269" t="s">
        <v>161</v>
      </c>
      <c r="C14" s="431"/>
      <c r="D14" s="430"/>
      <c r="E14" s="340" t="str">
        <f t="shared" si="2"/>
        <v> </v>
      </c>
      <c r="F14" s="233" t="str">
        <f t="shared" si="0"/>
        <v>否</v>
      </c>
      <c r="G14" s="121" t="str">
        <f t="shared" si="1"/>
        <v>项</v>
      </c>
    </row>
    <row r="15" ht="36" customHeight="1" spans="1:7">
      <c r="A15" s="429" t="s">
        <v>162</v>
      </c>
      <c r="B15" s="269" t="s">
        <v>163</v>
      </c>
      <c r="C15" s="431"/>
      <c r="D15" s="430"/>
      <c r="E15" s="340" t="str">
        <f t="shared" si="2"/>
        <v> </v>
      </c>
      <c r="F15" s="233" t="str">
        <f t="shared" si="0"/>
        <v>否</v>
      </c>
      <c r="G15" s="121" t="str">
        <f t="shared" si="1"/>
        <v>项</v>
      </c>
    </row>
    <row r="16" ht="36" customHeight="1" spans="1:7">
      <c r="A16" s="429" t="s">
        <v>164</v>
      </c>
      <c r="B16" s="269" t="s">
        <v>165</v>
      </c>
      <c r="C16" s="431">
        <v>165</v>
      </c>
      <c r="D16" s="430">
        <v>161.08</v>
      </c>
      <c r="E16" s="340">
        <f t="shared" si="2"/>
        <v>-0.024</v>
      </c>
      <c r="F16" s="233" t="str">
        <f t="shared" si="0"/>
        <v>是</v>
      </c>
      <c r="G16" s="121" t="str">
        <f t="shared" si="1"/>
        <v>项</v>
      </c>
    </row>
    <row r="17" ht="36" customHeight="1" spans="1:7">
      <c r="A17" s="427" t="s">
        <v>166</v>
      </c>
      <c r="B17" s="264" t="s">
        <v>167</v>
      </c>
      <c r="C17" s="428">
        <f>SUM(C18:C25)</f>
        <v>728</v>
      </c>
      <c r="D17" s="428">
        <f>SUM(D18:D25)</f>
        <v>782.19</v>
      </c>
      <c r="E17" s="316">
        <f t="shared" si="2"/>
        <v>0.074</v>
      </c>
      <c r="F17" s="233" t="str">
        <f t="shared" si="0"/>
        <v>是</v>
      </c>
      <c r="G17" s="121" t="str">
        <f t="shared" si="1"/>
        <v>款</v>
      </c>
    </row>
    <row r="18" ht="36" customHeight="1" spans="1:7">
      <c r="A18" s="429" t="s">
        <v>168</v>
      </c>
      <c r="B18" s="269" t="s">
        <v>145</v>
      </c>
      <c r="C18" s="431">
        <v>539</v>
      </c>
      <c r="D18" s="431">
        <v>601.19</v>
      </c>
      <c r="E18" s="340">
        <f t="shared" si="2"/>
        <v>0.115</v>
      </c>
      <c r="F18" s="233" t="str">
        <f t="shared" si="0"/>
        <v>是</v>
      </c>
      <c r="G18" s="121" t="str">
        <f t="shared" si="1"/>
        <v>项</v>
      </c>
    </row>
    <row r="19" ht="36" customHeight="1" spans="1:7">
      <c r="A19" s="429" t="s">
        <v>169</v>
      </c>
      <c r="B19" s="269" t="s">
        <v>147</v>
      </c>
      <c r="C19" s="431">
        <v>18</v>
      </c>
      <c r="D19" s="431">
        <v>40</v>
      </c>
      <c r="E19" s="340">
        <f t="shared" si="2"/>
        <v>1.222</v>
      </c>
      <c r="F19" s="233" t="str">
        <f t="shared" si="0"/>
        <v>是</v>
      </c>
      <c r="G19" s="121" t="str">
        <f t="shared" si="1"/>
        <v>项</v>
      </c>
    </row>
    <row r="20" ht="36" customHeight="1" spans="1:7">
      <c r="A20" s="429" t="s">
        <v>170</v>
      </c>
      <c r="B20" s="269" t="s">
        <v>149</v>
      </c>
      <c r="C20" s="431"/>
      <c r="D20" s="431"/>
      <c r="E20" s="340" t="str">
        <f t="shared" si="2"/>
        <v> </v>
      </c>
      <c r="F20" s="233" t="str">
        <f t="shared" si="0"/>
        <v>否</v>
      </c>
      <c r="G20" s="121" t="str">
        <f t="shared" si="1"/>
        <v>项</v>
      </c>
    </row>
    <row r="21" ht="36" customHeight="1" spans="1:7">
      <c r="A21" s="429" t="s">
        <v>171</v>
      </c>
      <c r="B21" s="269" t="s">
        <v>172</v>
      </c>
      <c r="C21" s="431">
        <v>50</v>
      </c>
      <c r="D21" s="431">
        <v>50</v>
      </c>
      <c r="E21" s="340">
        <f t="shared" si="2"/>
        <v>0</v>
      </c>
      <c r="F21" s="233" t="str">
        <f t="shared" si="0"/>
        <v>是</v>
      </c>
      <c r="G21" s="121" t="str">
        <f t="shared" si="1"/>
        <v>项</v>
      </c>
    </row>
    <row r="22" ht="36" customHeight="1" spans="1:7">
      <c r="A22" s="429" t="s">
        <v>173</v>
      </c>
      <c r="B22" s="269" t="s">
        <v>174</v>
      </c>
      <c r="C22" s="431">
        <v>71</v>
      </c>
      <c r="D22" s="431">
        <v>65</v>
      </c>
      <c r="E22" s="340">
        <f t="shared" si="2"/>
        <v>-0.085</v>
      </c>
      <c r="F22" s="233" t="str">
        <f t="shared" si="0"/>
        <v>是</v>
      </c>
      <c r="G22" s="121" t="str">
        <f t="shared" si="1"/>
        <v>项</v>
      </c>
    </row>
    <row r="23" ht="36" customHeight="1" spans="1:7">
      <c r="A23" s="429" t="s">
        <v>175</v>
      </c>
      <c r="B23" s="269" t="s">
        <v>176</v>
      </c>
      <c r="C23" s="431">
        <v>19</v>
      </c>
      <c r="D23" s="431"/>
      <c r="E23" s="340">
        <f t="shared" si="2"/>
        <v>-1</v>
      </c>
      <c r="F23" s="233" t="str">
        <f t="shared" si="0"/>
        <v>是</v>
      </c>
      <c r="G23" s="121" t="str">
        <f t="shared" si="1"/>
        <v>项</v>
      </c>
    </row>
    <row r="24" ht="36" customHeight="1" spans="1:7">
      <c r="A24" s="429" t="s">
        <v>177</v>
      </c>
      <c r="B24" s="269" t="s">
        <v>163</v>
      </c>
      <c r="C24" s="431"/>
      <c r="D24" s="431"/>
      <c r="E24" s="340" t="str">
        <f t="shared" si="2"/>
        <v> </v>
      </c>
      <c r="F24" s="233" t="str">
        <f t="shared" si="0"/>
        <v>否</v>
      </c>
      <c r="G24" s="121" t="str">
        <f t="shared" si="1"/>
        <v>项</v>
      </c>
    </row>
    <row r="25" ht="36" customHeight="1" spans="1:7">
      <c r="A25" s="429" t="s">
        <v>178</v>
      </c>
      <c r="B25" s="269" t="s">
        <v>179</v>
      </c>
      <c r="C25" s="431">
        <v>31</v>
      </c>
      <c r="D25" s="431">
        <v>26</v>
      </c>
      <c r="E25" s="340">
        <f t="shared" si="2"/>
        <v>-0.161</v>
      </c>
      <c r="F25" s="233" t="str">
        <f t="shared" si="0"/>
        <v>是</v>
      </c>
      <c r="G25" s="121" t="str">
        <f t="shared" si="1"/>
        <v>项</v>
      </c>
    </row>
    <row r="26" ht="36" customHeight="1" spans="1:7">
      <c r="A26" s="427" t="s">
        <v>180</v>
      </c>
      <c r="B26" s="264" t="s">
        <v>181</v>
      </c>
      <c r="C26" s="428">
        <f>SUM(C27:C36)</f>
        <v>6651</v>
      </c>
      <c r="D26" s="428">
        <f>SUM(D27:D36)</f>
        <v>6498.32</v>
      </c>
      <c r="E26" s="316">
        <f t="shared" si="2"/>
        <v>-0.023</v>
      </c>
      <c r="F26" s="233" t="str">
        <f t="shared" si="0"/>
        <v>是</v>
      </c>
      <c r="G26" s="121" t="str">
        <f t="shared" si="1"/>
        <v>款</v>
      </c>
    </row>
    <row r="27" ht="36" customHeight="1" spans="1:7">
      <c r="A27" s="429" t="s">
        <v>182</v>
      </c>
      <c r="B27" s="269" t="s">
        <v>145</v>
      </c>
      <c r="C27" s="431">
        <v>5787</v>
      </c>
      <c r="D27" s="432">
        <v>6104.32</v>
      </c>
      <c r="E27" s="340">
        <f t="shared" si="2"/>
        <v>0.055</v>
      </c>
      <c r="F27" s="233" t="str">
        <f t="shared" si="0"/>
        <v>是</v>
      </c>
      <c r="G27" s="121" t="str">
        <f t="shared" si="1"/>
        <v>项</v>
      </c>
    </row>
    <row r="28" ht="36" customHeight="1" spans="1:7">
      <c r="A28" s="429" t="s">
        <v>183</v>
      </c>
      <c r="B28" s="269" t="s">
        <v>147</v>
      </c>
      <c r="C28" s="431">
        <v>305</v>
      </c>
      <c r="D28" s="432">
        <v>190</v>
      </c>
      <c r="E28" s="340">
        <f t="shared" si="2"/>
        <v>-0.377</v>
      </c>
      <c r="F28" s="233" t="str">
        <f t="shared" si="0"/>
        <v>是</v>
      </c>
      <c r="G28" s="121" t="str">
        <f t="shared" si="1"/>
        <v>项</v>
      </c>
    </row>
    <row r="29" ht="36" customHeight="1" spans="1:7">
      <c r="A29" s="429" t="s">
        <v>184</v>
      </c>
      <c r="B29" s="269" t="s">
        <v>149</v>
      </c>
      <c r="C29" s="431">
        <v>402</v>
      </c>
      <c r="D29" s="432">
        <v>147</v>
      </c>
      <c r="E29" s="340">
        <f t="shared" si="2"/>
        <v>-0.634</v>
      </c>
      <c r="F29" s="233" t="str">
        <f t="shared" si="0"/>
        <v>是</v>
      </c>
      <c r="G29" s="121" t="str">
        <f t="shared" si="1"/>
        <v>项</v>
      </c>
    </row>
    <row r="30" ht="36" customHeight="1" spans="1:7">
      <c r="A30" s="429" t="s">
        <v>185</v>
      </c>
      <c r="B30" s="269" t="s">
        <v>186</v>
      </c>
      <c r="C30" s="431"/>
      <c r="D30" s="432"/>
      <c r="E30" s="340" t="str">
        <f t="shared" si="2"/>
        <v> </v>
      </c>
      <c r="F30" s="233" t="str">
        <f t="shared" si="0"/>
        <v>否</v>
      </c>
      <c r="G30" s="121" t="str">
        <f t="shared" si="1"/>
        <v>项</v>
      </c>
    </row>
    <row r="31" ht="36" customHeight="1" spans="1:7">
      <c r="A31" s="429" t="s">
        <v>187</v>
      </c>
      <c r="B31" s="269" t="s">
        <v>188</v>
      </c>
      <c r="C31" s="431"/>
      <c r="D31" s="432"/>
      <c r="E31" s="340" t="str">
        <f t="shared" si="2"/>
        <v> </v>
      </c>
      <c r="F31" s="233" t="str">
        <f t="shared" si="0"/>
        <v>否</v>
      </c>
      <c r="G31" s="121" t="str">
        <f t="shared" si="1"/>
        <v>项</v>
      </c>
    </row>
    <row r="32" ht="36" customHeight="1" spans="1:7">
      <c r="A32" s="429" t="s">
        <v>189</v>
      </c>
      <c r="B32" s="269" t="s">
        <v>190</v>
      </c>
      <c r="C32" s="431">
        <v>70</v>
      </c>
      <c r="D32" s="432"/>
      <c r="E32" s="340">
        <f t="shared" si="2"/>
        <v>-1</v>
      </c>
      <c r="F32" s="233" t="str">
        <f t="shared" si="0"/>
        <v>是</v>
      </c>
      <c r="G32" s="121" t="str">
        <f t="shared" si="1"/>
        <v>项</v>
      </c>
    </row>
    <row r="33" ht="36" customHeight="1" spans="1:7">
      <c r="A33" s="429" t="s">
        <v>191</v>
      </c>
      <c r="B33" s="269" t="s">
        <v>192</v>
      </c>
      <c r="C33" s="431"/>
      <c r="D33" s="432"/>
      <c r="E33" s="340" t="str">
        <f t="shared" si="2"/>
        <v> </v>
      </c>
      <c r="F33" s="233" t="str">
        <f t="shared" si="0"/>
        <v>否</v>
      </c>
      <c r="G33" s="121" t="str">
        <f t="shared" si="1"/>
        <v>项</v>
      </c>
    </row>
    <row r="34" ht="36" customHeight="1" spans="1:7">
      <c r="A34" s="429" t="s">
        <v>193</v>
      </c>
      <c r="B34" s="269" t="s">
        <v>194</v>
      </c>
      <c r="C34" s="431"/>
      <c r="D34" s="432"/>
      <c r="E34" s="340" t="str">
        <f t="shared" si="2"/>
        <v> </v>
      </c>
      <c r="F34" s="233" t="str">
        <f t="shared" si="0"/>
        <v>否</v>
      </c>
      <c r="G34" s="121" t="str">
        <f t="shared" si="1"/>
        <v>项</v>
      </c>
    </row>
    <row r="35" ht="36" customHeight="1" spans="1:7">
      <c r="A35" s="429" t="s">
        <v>195</v>
      </c>
      <c r="B35" s="269" t="s">
        <v>163</v>
      </c>
      <c r="C35" s="431"/>
      <c r="D35" s="432"/>
      <c r="E35" s="340" t="str">
        <f t="shared" si="2"/>
        <v> </v>
      </c>
      <c r="F35" s="233" t="str">
        <f t="shared" si="0"/>
        <v>否</v>
      </c>
      <c r="G35" s="121" t="str">
        <f t="shared" si="1"/>
        <v>项</v>
      </c>
    </row>
    <row r="36" ht="36" customHeight="1" spans="1:7">
      <c r="A36" s="433" t="s">
        <v>196</v>
      </c>
      <c r="B36" s="269" t="s">
        <v>197</v>
      </c>
      <c r="C36" s="431">
        <v>87</v>
      </c>
      <c r="D36" s="432">
        <v>57</v>
      </c>
      <c r="E36" s="340">
        <f t="shared" si="2"/>
        <v>-0.345</v>
      </c>
      <c r="F36" s="233" t="str">
        <f t="shared" si="0"/>
        <v>是</v>
      </c>
      <c r="G36" s="121" t="str">
        <f t="shared" si="1"/>
        <v>项</v>
      </c>
    </row>
    <row r="37" ht="36" customHeight="1" spans="1:7">
      <c r="A37" s="427" t="s">
        <v>198</v>
      </c>
      <c r="B37" s="264" t="s">
        <v>199</v>
      </c>
      <c r="C37" s="428">
        <f>SUM(C38:C47)</f>
        <v>1091</v>
      </c>
      <c r="D37" s="428">
        <f>SUM(D38:D47)</f>
        <v>844.37</v>
      </c>
      <c r="E37" s="316">
        <f t="shared" si="2"/>
        <v>-0.226</v>
      </c>
      <c r="F37" s="233" t="str">
        <f t="shared" si="0"/>
        <v>是</v>
      </c>
      <c r="G37" s="121" t="str">
        <f t="shared" si="1"/>
        <v>款</v>
      </c>
    </row>
    <row r="38" ht="36" customHeight="1" spans="1:7">
      <c r="A38" s="429" t="s">
        <v>200</v>
      </c>
      <c r="B38" s="269" t="s">
        <v>145</v>
      </c>
      <c r="C38" s="432">
        <v>591</v>
      </c>
      <c r="D38" s="432">
        <v>644.37</v>
      </c>
      <c r="E38" s="340">
        <f t="shared" si="2"/>
        <v>0.09</v>
      </c>
      <c r="F38" s="233" t="str">
        <f t="shared" si="0"/>
        <v>是</v>
      </c>
      <c r="G38" s="121" t="str">
        <f t="shared" si="1"/>
        <v>项</v>
      </c>
    </row>
    <row r="39" ht="36" customHeight="1" spans="1:7">
      <c r="A39" s="429" t="s">
        <v>201</v>
      </c>
      <c r="B39" s="269" t="s">
        <v>147</v>
      </c>
      <c r="C39" s="432"/>
      <c r="D39" s="432"/>
      <c r="E39" s="340" t="str">
        <f t="shared" si="2"/>
        <v> </v>
      </c>
      <c r="F39" s="233" t="str">
        <f t="shared" si="0"/>
        <v>否</v>
      </c>
      <c r="G39" s="121" t="str">
        <f t="shared" si="1"/>
        <v>项</v>
      </c>
    </row>
    <row r="40" ht="36" customHeight="1" spans="1:7">
      <c r="A40" s="429" t="s">
        <v>202</v>
      </c>
      <c r="B40" s="269" t="s">
        <v>149</v>
      </c>
      <c r="C40" s="432"/>
      <c r="D40" s="432"/>
      <c r="E40" s="340" t="str">
        <f t="shared" si="2"/>
        <v> </v>
      </c>
      <c r="F40" s="233" t="str">
        <f t="shared" si="0"/>
        <v>否</v>
      </c>
      <c r="G40" s="121" t="str">
        <f t="shared" si="1"/>
        <v>项</v>
      </c>
    </row>
    <row r="41" ht="36" customHeight="1" spans="1:7">
      <c r="A41" s="429" t="s">
        <v>203</v>
      </c>
      <c r="B41" s="269" t="s">
        <v>204</v>
      </c>
      <c r="C41" s="432"/>
      <c r="D41" s="432"/>
      <c r="E41" s="340" t="str">
        <f t="shared" si="2"/>
        <v> </v>
      </c>
      <c r="F41" s="233" t="str">
        <f t="shared" si="0"/>
        <v>否</v>
      </c>
      <c r="G41" s="121" t="str">
        <f t="shared" si="1"/>
        <v>项</v>
      </c>
    </row>
    <row r="42" ht="36" customHeight="1" spans="1:7">
      <c r="A42" s="429" t="s">
        <v>205</v>
      </c>
      <c r="B42" s="269" t="s">
        <v>206</v>
      </c>
      <c r="C42" s="432"/>
      <c r="D42" s="432"/>
      <c r="E42" s="340" t="str">
        <f t="shared" si="2"/>
        <v> </v>
      </c>
      <c r="F42" s="233" t="str">
        <f t="shared" si="0"/>
        <v>否</v>
      </c>
      <c r="G42" s="121" t="str">
        <f t="shared" si="1"/>
        <v>项</v>
      </c>
    </row>
    <row r="43" ht="36" customHeight="1" spans="1:7">
      <c r="A43" s="429" t="s">
        <v>207</v>
      </c>
      <c r="B43" s="269" t="s">
        <v>208</v>
      </c>
      <c r="C43" s="432"/>
      <c r="D43" s="432"/>
      <c r="E43" s="340" t="str">
        <f t="shared" si="2"/>
        <v> </v>
      </c>
      <c r="F43" s="233" t="str">
        <f t="shared" si="0"/>
        <v>否</v>
      </c>
      <c r="G43" s="121" t="str">
        <f t="shared" si="1"/>
        <v>项</v>
      </c>
    </row>
    <row r="44" ht="36" customHeight="1" spans="1:7">
      <c r="A44" s="429" t="s">
        <v>209</v>
      </c>
      <c r="B44" s="269" t="s">
        <v>210</v>
      </c>
      <c r="C44" s="432"/>
      <c r="D44" s="432"/>
      <c r="E44" s="340" t="str">
        <f t="shared" si="2"/>
        <v> </v>
      </c>
      <c r="F44" s="233" t="str">
        <f t="shared" si="0"/>
        <v>否</v>
      </c>
      <c r="G44" s="121" t="str">
        <f t="shared" si="1"/>
        <v>项</v>
      </c>
    </row>
    <row r="45" ht="36" customHeight="1" spans="1:7">
      <c r="A45" s="429" t="s">
        <v>211</v>
      </c>
      <c r="B45" s="269" t="s">
        <v>212</v>
      </c>
      <c r="C45" s="432"/>
      <c r="D45" s="432"/>
      <c r="E45" s="340" t="str">
        <f t="shared" si="2"/>
        <v> </v>
      </c>
      <c r="F45" s="233" t="str">
        <f t="shared" si="0"/>
        <v>否</v>
      </c>
      <c r="G45" s="121" t="str">
        <f t="shared" si="1"/>
        <v>项</v>
      </c>
    </row>
    <row r="46" ht="36" customHeight="1" spans="1:7">
      <c r="A46" s="429" t="s">
        <v>213</v>
      </c>
      <c r="B46" s="269" t="s">
        <v>163</v>
      </c>
      <c r="C46" s="432"/>
      <c r="D46" s="432"/>
      <c r="E46" s="340" t="str">
        <f t="shared" si="2"/>
        <v> </v>
      </c>
      <c r="F46" s="233" t="str">
        <f t="shared" si="0"/>
        <v>否</v>
      </c>
      <c r="G46" s="121" t="str">
        <f t="shared" si="1"/>
        <v>项</v>
      </c>
    </row>
    <row r="47" ht="36" customHeight="1" spans="1:7">
      <c r="A47" s="429" t="s">
        <v>214</v>
      </c>
      <c r="B47" s="269" t="s">
        <v>215</v>
      </c>
      <c r="C47" s="432">
        <v>500</v>
      </c>
      <c r="D47" s="432">
        <v>200</v>
      </c>
      <c r="E47" s="340">
        <f t="shared" si="2"/>
        <v>-0.6</v>
      </c>
      <c r="F47" s="233" t="str">
        <f t="shared" si="0"/>
        <v>是</v>
      </c>
      <c r="G47" s="121" t="str">
        <f t="shared" si="1"/>
        <v>项</v>
      </c>
    </row>
    <row r="48" ht="36" customHeight="1" spans="1:7">
      <c r="A48" s="427" t="s">
        <v>216</v>
      </c>
      <c r="B48" s="264" t="s">
        <v>217</v>
      </c>
      <c r="C48" s="428">
        <f>SUM(C49:C58)</f>
        <v>412</v>
      </c>
      <c r="D48" s="428">
        <f>SUM(D49:D58)</f>
        <v>261.68</v>
      </c>
      <c r="E48" s="316">
        <f t="shared" si="2"/>
        <v>-0.365</v>
      </c>
      <c r="F48" s="233" t="str">
        <f t="shared" si="0"/>
        <v>是</v>
      </c>
      <c r="G48" s="121" t="str">
        <f t="shared" si="1"/>
        <v>款</v>
      </c>
    </row>
    <row r="49" ht="36" customHeight="1" spans="1:7">
      <c r="A49" s="429" t="s">
        <v>218</v>
      </c>
      <c r="B49" s="269" t="s">
        <v>145</v>
      </c>
      <c r="C49" s="432">
        <v>252</v>
      </c>
      <c r="D49" s="432">
        <v>241.68</v>
      </c>
      <c r="E49" s="340">
        <f t="shared" si="2"/>
        <v>-0.041</v>
      </c>
      <c r="F49" s="233" t="str">
        <f t="shared" si="0"/>
        <v>是</v>
      </c>
      <c r="G49" s="121" t="str">
        <f t="shared" si="1"/>
        <v>项</v>
      </c>
    </row>
    <row r="50" ht="36" customHeight="1" spans="1:7">
      <c r="A50" s="429" t="s">
        <v>219</v>
      </c>
      <c r="B50" s="269" t="s">
        <v>147</v>
      </c>
      <c r="C50" s="432">
        <v>20</v>
      </c>
      <c r="D50" s="432">
        <v>20</v>
      </c>
      <c r="E50" s="340">
        <f t="shared" si="2"/>
        <v>0</v>
      </c>
      <c r="F50" s="233" t="str">
        <f t="shared" si="0"/>
        <v>是</v>
      </c>
      <c r="G50" s="121" t="str">
        <f t="shared" si="1"/>
        <v>项</v>
      </c>
    </row>
    <row r="51" ht="36" customHeight="1" spans="1:7">
      <c r="A51" s="429" t="s">
        <v>220</v>
      </c>
      <c r="B51" s="269" t="s">
        <v>149</v>
      </c>
      <c r="C51" s="432"/>
      <c r="D51" s="432"/>
      <c r="E51" s="340" t="str">
        <f t="shared" si="2"/>
        <v> </v>
      </c>
      <c r="F51" s="233" t="str">
        <f t="shared" si="0"/>
        <v>否</v>
      </c>
      <c r="G51" s="121" t="str">
        <f t="shared" si="1"/>
        <v>项</v>
      </c>
    </row>
    <row r="52" ht="36" customHeight="1" spans="1:7">
      <c r="A52" s="429" t="s">
        <v>221</v>
      </c>
      <c r="B52" s="269" t="s">
        <v>222</v>
      </c>
      <c r="C52" s="432"/>
      <c r="D52" s="432">
        <v>0</v>
      </c>
      <c r="E52" s="340" t="str">
        <f t="shared" si="2"/>
        <v> </v>
      </c>
      <c r="F52" s="233" t="str">
        <f t="shared" si="0"/>
        <v>否</v>
      </c>
      <c r="G52" s="121" t="str">
        <f t="shared" si="1"/>
        <v>项</v>
      </c>
    </row>
    <row r="53" ht="36" customHeight="1" spans="1:7">
      <c r="A53" s="429" t="s">
        <v>223</v>
      </c>
      <c r="B53" s="269" t="s">
        <v>224</v>
      </c>
      <c r="C53" s="432">
        <v>0</v>
      </c>
      <c r="D53" s="432">
        <v>0</v>
      </c>
      <c r="E53" s="340" t="str">
        <f t="shared" si="2"/>
        <v> </v>
      </c>
      <c r="F53" s="233" t="str">
        <f t="shared" si="0"/>
        <v>否</v>
      </c>
      <c r="G53" s="121" t="str">
        <f t="shared" si="1"/>
        <v>项</v>
      </c>
    </row>
    <row r="54" ht="36" customHeight="1" spans="1:7">
      <c r="A54" s="429" t="s">
        <v>225</v>
      </c>
      <c r="B54" s="269" t="s">
        <v>226</v>
      </c>
      <c r="C54" s="432">
        <v>0</v>
      </c>
      <c r="D54" s="432">
        <v>0</v>
      </c>
      <c r="E54" s="340" t="str">
        <f t="shared" si="2"/>
        <v> </v>
      </c>
      <c r="F54" s="233" t="str">
        <f t="shared" si="0"/>
        <v>否</v>
      </c>
      <c r="G54" s="121" t="str">
        <f t="shared" si="1"/>
        <v>项</v>
      </c>
    </row>
    <row r="55" ht="36" customHeight="1" spans="1:7">
      <c r="A55" s="429" t="s">
        <v>227</v>
      </c>
      <c r="B55" s="269" t="s">
        <v>228</v>
      </c>
      <c r="C55" s="432">
        <v>80</v>
      </c>
      <c r="D55" s="432"/>
      <c r="E55" s="340">
        <f t="shared" si="2"/>
        <v>-1</v>
      </c>
      <c r="F55" s="233" t="str">
        <f t="shared" si="0"/>
        <v>是</v>
      </c>
      <c r="G55" s="121" t="str">
        <f t="shared" si="1"/>
        <v>项</v>
      </c>
    </row>
    <row r="56" ht="36" customHeight="1" spans="1:7">
      <c r="A56" s="429" t="s">
        <v>229</v>
      </c>
      <c r="B56" s="269" t="s">
        <v>230</v>
      </c>
      <c r="C56" s="432">
        <v>60</v>
      </c>
      <c r="D56" s="432"/>
      <c r="E56" s="340">
        <f t="shared" si="2"/>
        <v>-1</v>
      </c>
      <c r="F56" s="233" t="str">
        <f t="shared" si="0"/>
        <v>是</v>
      </c>
      <c r="G56" s="121" t="str">
        <f t="shared" si="1"/>
        <v>项</v>
      </c>
    </row>
    <row r="57" ht="36" customHeight="1" spans="1:7">
      <c r="A57" s="429" t="s">
        <v>231</v>
      </c>
      <c r="B57" s="269" t="s">
        <v>163</v>
      </c>
      <c r="C57" s="432"/>
      <c r="D57" s="432"/>
      <c r="E57" s="340" t="str">
        <f t="shared" si="2"/>
        <v> </v>
      </c>
      <c r="F57" s="233" t="str">
        <f t="shared" si="0"/>
        <v>否</v>
      </c>
      <c r="G57" s="121" t="str">
        <f t="shared" si="1"/>
        <v>项</v>
      </c>
    </row>
    <row r="58" ht="36" customHeight="1" spans="1:7">
      <c r="A58" s="429" t="s">
        <v>232</v>
      </c>
      <c r="B58" s="269" t="s">
        <v>233</v>
      </c>
      <c r="C58" s="432"/>
      <c r="D58" s="432"/>
      <c r="E58" s="340" t="str">
        <f t="shared" si="2"/>
        <v> </v>
      </c>
      <c r="F58" s="233" t="str">
        <f t="shared" si="0"/>
        <v>否</v>
      </c>
      <c r="G58" s="121" t="str">
        <f t="shared" si="1"/>
        <v>项</v>
      </c>
    </row>
    <row r="59" ht="36" customHeight="1" spans="1:7">
      <c r="A59" s="427" t="s">
        <v>234</v>
      </c>
      <c r="B59" s="264" t="s">
        <v>235</v>
      </c>
      <c r="C59" s="428">
        <f>SUM(C60:C69)</f>
        <v>1469</v>
      </c>
      <c r="D59" s="428">
        <f>SUM(D60:D69)</f>
        <v>1243.43</v>
      </c>
      <c r="E59" s="316">
        <f t="shared" si="2"/>
        <v>-0.154</v>
      </c>
      <c r="F59" s="233" t="str">
        <f t="shared" si="0"/>
        <v>是</v>
      </c>
      <c r="G59" s="121" t="str">
        <f t="shared" si="1"/>
        <v>款</v>
      </c>
    </row>
    <row r="60" ht="36" customHeight="1" spans="1:7">
      <c r="A60" s="429" t="s">
        <v>236</v>
      </c>
      <c r="B60" s="269" t="s">
        <v>145</v>
      </c>
      <c r="C60" s="432">
        <v>1299</v>
      </c>
      <c r="D60" s="432">
        <v>1203.43</v>
      </c>
      <c r="E60" s="340">
        <f t="shared" si="2"/>
        <v>-0.074</v>
      </c>
      <c r="F60" s="233" t="str">
        <f t="shared" si="0"/>
        <v>是</v>
      </c>
      <c r="G60" s="121" t="str">
        <f t="shared" si="1"/>
        <v>项</v>
      </c>
    </row>
    <row r="61" ht="36" customHeight="1" spans="1:7">
      <c r="A61" s="429" t="s">
        <v>237</v>
      </c>
      <c r="B61" s="269" t="s">
        <v>147</v>
      </c>
      <c r="C61" s="432">
        <v>20</v>
      </c>
      <c r="D61" s="432">
        <v>40</v>
      </c>
      <c r="E61" s="340">
        <f t="shared" si="2"/>
        <v>1</v>
      </c>
      <c r="F61" s="233" t="str">
        <f t="shared" si="0"/>
        <v>是</v>
      </c>
      <c r="G61" s="121" t="str">
        <f t="shared" si="1"/>
        <v>项</v>
      </c>
    </row>
    <row r="62" ht="36" customHeight="1" spans="1:7">
      <c r="A62" s="429" t="s">
        <v>238</v>
      </c>
      <c r="B62" s="269" t="s">
        <v>149</v>
      </c>
      <c r="C62" s="432"/>
      <c r="D62" s="432"/>
      <c r="E62" s="340" t="str">
        <f t="shared" si="2"/>
        <v> </v>
      </c>
      <c r="F62" s="233" t="str">
        <f t="shared" si="0"/>
        <v>否</v>
      </c>
      <c r="G62" s="121" t="str">
        <f t="shared" si="1"/>
        <v>项</v>
      </c>
    </row>
    <row r="63" ht="36" customHeight="1" spans="1:7">
      <c r="A63" s="429" t="s">
        <v>239</v>
      </c>
      <c r="B63" s="269" t="s">
        <v>240</v>
      </c>
      <c r="C63" s="432"/>
      <c r="D63" s="432"/>
      <c r="E63" s="340" t="str">
        <f t="shared" si="2"/>
        <v> </v>
      </c>
      <c r="F63" s="233" t="str">
        <f t="shared" si="0"/>
        <v>否</v>
      </c>
      <c r="G63" s="121" t="str">
        <f t="shared" si="1"/>
        <v>项</v>
      </c>
    </row>
    <row r="64" ht="36" customHeight="1" spans="1:7">
      <c r="A64" s="429" t="s">
        <v>241</v>
      </c>
      <c r="B64" s="269" t="s">
        <v>242</v>
      </c>
      <c r="C64" s="432"/>
      <c r="D64" s="432"/>
      <c r="E64" s="340" t="str">
        <f t="shared" si="2"/>
        <v> </v>
      </c>
      <c r="F64" s="233" t="str">
        <f t="shared" si="0"/>
        <v>否</v>
      </c>
      <c r="G64" s="121" t="str">
        <f t="shared" si="1"/>
        <v>项</v>
      </c>
    </row>
    <row r="65" ht="36" customHeight="1" spans="1:7">
      <c r="A65" s="429" t="s">
        <v>243</v>
      </c>
      <c r="B65" s="269" t="s">
        <v>244</v>
      </c>
      <c r="C65" s="432"/>
      <c r="D65" s="432"/>
      <c r="E65" s="340" t="str">
        <f t="shared" si="2"/>
        <v> </v>
      </c>
      <c r="F65" s="233" t="str">
        <f t="shared" si="0"/>
        <v>否</v>
      </c>
      <c r="G65" s="121" t="str">
        <f t="shared" si="1"/>
        <v>项</v>
      </c>
    </row>
    <row r="66" ht="36" customHeight="1" spans="1:7">
      <c r="A66" s="429" t="s">
        <v>245</v>
      </c>
      <c r="B66" s="269" t="s">
        <v>246</v>
      </c>
      <c r="C66" s="432">
        <v>150</v>
      </c>
      <c r="D66" s="432"/>
      <c r="E66" s="340">
        <f t="shared" si="2"/>
        <v>-1</v>
      </c>
      <c r="F66" s="233" t="str">
        <f t="shared" si="0"/>
        <v>是</v>
      </c>
      <c r="G66" s="121" t="str">
        <f t="shared" si="1"/>
        <v>项</v>
      </c>
    </row>
    <row r="67" ht="36" customHeight="1" spans="1:7">
      <c r="A67" s="429" t="s">
        <v>247</v>
      </c>
      <c r="B67" s="269" t="s">
        <v>248</v>
      </c>
      <c r="C67" s="432"/>
      <c r="D67" s="432"/>
      <c r="E67" s="340" t="str">
        <f t="shared" si="2"/>
        <v> </v>
      </c>
      <c r="F67" s="233" t="str">
        <f t="shared" si="0"/>
        <v>否</v>
      </c>
      <c r="G67" s="121" t="str">
        <f t="shared" si="1"/>
        <v>项</v>
      </c>
    </row>
    <row r="68" ht="36" customHeight="1" spans="1:7">
      <c r="A68" s="429" t="s">
        <v>249</v>
      </c>
      <c r="B68" s="269" t="s">
        <v>163</v>
      </c>
      <c r="C68" s="432"/>
      <c r="D68" s="432"/>
      <c r="E68" s="340" t="str">
        <f t="shared" si="2"/>
        <v> </v>
      </c>
      <c r="F68" s="233" t="str">
        <f t="shared" ref="F68:F131" si="3">IF(LEN(A68)=3,"是",IF(B68&lt;&gt;"",IF(SUM(C68:D68)&lt;&gt;0,"是","否"),"是"))</f>
        <v>否</v>
      </c>
      <c r="G68" s="121" t="str">
        <f t="shared" ref="G68:G131" si="4">IF(LEN(A68)=3,"类",IF(LEN(A68)=5,"款","项"))</f>
        <v>项</v>
      </c>
    </row>
    <row r="69" ht="36" customHeight="1" spans="1:7">
      <c r="A69" s="429" t="s">
        <v>250</v>
      </c>
      <c r="B69" s="269" t="s">
        <v>251</v>
      </c>
      <c r="C69" s="432"/>
      <c r="D69" s="432"/>
      <c r="E69" s="340" t="str">
        <f t="shared" si="2"/>
        <v> </v>
      </c>
      <c r="F69" s="233" t="str">
        <f t="shared" si="3"/>
        <v>否</v>
      </c>
      <c r="G69" s="121" t="str">
        <f t="shared" si="4"/>
        <v>项</v>
      </c>
    </row>
    <row r="70" ht="36" customHeight="1" spans="1:7">
      <c r="A70" s="427" t="s">
        <v>252</v>
      </c>
      <c r="B70" s="264" t="s">
        <v>253</v>
      </c>
      <c r="C70" s="428">
        <f>SUM(C71:C82)</f>
        <v>150</v>
      </c>
      <c r="D70" s="428">
        <f>SUM(D71:D82)</f>
        <v>0</v>
      </c>
      <c r="E70" s="316">
        <f t="shared" si="2"/>
        <v>-1</v>
      </c>
      <c r="F70" s="233" t="str">
        <f t="shared" si="3"/>
        <v>是</v>
      </c>
      <c r="G70" s="121" t="str">
        <f t="shared" si="4"/>
        <v>款</v>
      </c>
    </row>
    <row r="71" ht="36" customHeight="1" spans="1:7">
      <c r="A71" s="429" t="s">
        <v>254</v>
      </c>
      <c r="B71" s="269" t="s">
        <v>145</v>
      </c>
      <c r="C71" s="432">
        <v>150</v>
      </c>
      <c r="D71" s="432"/>
      <c r="E71" s="340">
        <f t="shared" si="2"/>
        <v>-1</v>
      </c>
      <c r="F71" s="233" t="str">
        <f t="shared" si="3"/>
        <v>是</v>
      </c>
      <c r="G71" s="121" t="str">
        <f t="shared" si="4"/>
        <v>项</v>
      </c>
    </row>
    <row r="72" ht="36" customHeight="1" spans="1:7">
      <c r="A72" s="429" t="s">
        <v>255</v>
      </c>
      <c r="B72" s="269" t="s">
        <v>147</v>
      </c>
      <c r="C72" s="432">
        <v>0</v>
      </c>
      <c r="D72" s="432">
        <v>0</v>
      </c>
      <c r="E72" s="340" t="str">
        <f t="shared" si="2"/>
        <v> </v>
      </c>
      <c r="F72" s="233" t="str">
        <f t="shared" si="3"/>
        <v>否</v>
      </c>
      <c r="G72" s="121" t="str">
        <f t="shared" si="4"/>
        <v>项</v>
      </c>
    </row>
    <row r="73" ht="36" customHeight="1" spans="1:7">
      <c r="A73" s="429" t="s">
        <v>256</v>
      </c>
      <c r="B73" s="269" t="s">
        <v>149</v>
      </c>
      <c r="C73" s="432">
        <v>0</v>
      </c>
      <c r="D73" s="432">
        <v>0</v>
      </c>
      <c r="E73" s="340" t="str">
        <f t="shared" ref="E73:E136" si="5">IF(C73&gt;0,D73/C73-1," ")</f>
        <v> </v>
      </c>
      <c r="F73" s="233" t="str">
        <f t="shared" si="3"/>
        <v>否</v>
      </c>
      <c r="G73" s="121" t="str">
        <f t="shared" si="4"/>
        <v>项</v>
      </c>
    </row>
    <row r="74" ht="36" customHeight="1" spans="1:7">
      <c r="A74" s="429" t="s">
        <v>257</v>
      </c>
      <c r="B74" s="269" t="s">
        <v>258</v>
      </c>
      <c r="C74" s="432">
        <v>0</v>
      </c>
      <c r="D74" s="432">
        <v>0</v>
      </c>
      <c r="E74" s="340" t="str">
        <f t="shared" si="5"/>
        <v> </v>
      </c>
      <c r="F74" s="233" t="str">
        <f t="shared" si="3"/>
        <v>否</v>
      </c>
      <c r="G74" s="121" t="str">
        <f t="shared" si="4"/>
        <v>项</v>
      </c>
    </row>
    <row r="75" ht="36" customHeight="1" spans="1:7">
      <c r="A75" s="429" t="s">
        <v>259</v>
      </c>
      <c r="B75" s="269" t="s">
        <v>260</v>
      </c>
      <c r="C75" s="432">
        <v>0</v>
      </c>
      <c r="D75" s="432">
        <v>0</v>
      </c>
      <c r="E75" s="340" t="str">
        <f t="shared" si="5"/>
        <v> </v>
      </c>
      <c r="F75" s="233" t="str">
        <f t="shared" si="3"/>
        <v>否</v>
      </c>
      <c r="G75" s="121" t="str">
        <f t="shared" si="4"/>
        <v>项</v>
      </c>
    </row>
    <row r="76" ht="36" customHeight="1" spans="1:7">
      <c r="A76" s="429" t="s">
        <v>261</v>
      </c>
      <c r="B76" s="269" t="s">
        <v>262</v>
      </c>
      <c r="C76" s="432"/>
      <c r="D76" s="432"/>
      <c r="E76" s="340" t="str">
        <f t="shared" si="5"/>
        <v> </v>
      </c>
      <c r="F76" s="233" t="str">
        <f t="shared" si="3"/>
        <v>否</v>
      </c>
      <c r="G76" s="121" t="str">
        <f t="shared" si="4"/>
        <v>项</v>
      </c>
    </row>
    <row r="77" ht="36" customHeight="1" spans="1:7">
      <c r="A77" s="429" t="s">
        <v>263</v>
      </c>
      <c r="B77" s="269" t="s">
        <v>264</v>
      </c>
      <c r="C77" s="432">
        <v>0</v>
      </c>
      <c r="D77" s="432">
        <v>0</v>
      </c>
      <c r="E77" s="340" t="str">
        <f t="shared" si="5"/>
        <v> </v>
      </c>
      <c r="F77" s="233" t="str">
        <f t="shared" si="3"/>
        <v>否</v>
      </c>
      <c r="G77" s="121" t="str">
        <f t="shared" si="4"/>
        <v>项</v>
      </c>
    </row>
    <row r="78" ht="36" customHeight="1" spans="1:7">
      <c r="A78" s="429" t="s">
        <v>265</v>
      </c>
      <c r="B78" s="269" t="s">
        <v>266</v>
      </c>
      <c r="C78" s="432">
        <v>0</v>
      </c>
      <c r="D78" s="432">
        <v>0</v>
      </c>
      <c r="E78" s="340" t="str">
        <f t="shared" si="5"/>
        <v> </v>
      </c>
      <c r="F78" s="233" t="str">
        <f t="shared" si="3"/>
        <v>否</v>
      </c>
      <c r="G78" s="121" t="str">
        <f t="shared" si="4"/>
        <v>项</v>
      </c>
    </row>
    <row r="79" ht="36" customHeight="1" spans="1:7">
      <c r="A79" s="429" t="s">
        <v>267</v>
      </c>
      <c r="B79" s="269" t="s">
        <v>246</v>
      </c>
      <c r="C79" s="432">
        <v>0</v>
      </c>
      <c r="D79" s="432">
        <v>0</v>
      </c>
      <c r="E79" s="340" t="str">
        <f t="shared" si="5"/>
        <v> </v>
      </c>
      <c r="F79" s="233" t="str">
        <f t="shared" si="3"/>
        <v>否</v>
      </c>
      <c r="G79" s="121" t="str">
        <f t="shared" si="4"/>
        <v>项</v>
      </c>
    </row>
    <row r="80" ht="36" customHeight="1" spans="1:7">
      <c r="A80" s="434">
        <v>2010710</v>
      </c>
      <c r="B80" s="269" t="s">
        <v>268</v>
      </c>
      <c r="C80" s="432">
        <v>0</v>
      </c>
      <c r="D80" s="432">
        <v>0</v>
      </c>
      <c r="E80" s="340" t="str">
        <f t="shared" si="5"/>
        <v> </v>
      </c>
      <c r="F80" s="233" t="str">
        <f t="shared" si="3"/>
        <v>否</v>
      </c>
      <c r="G80" s="121" t="str">
        <f t="shared" si="4"/>
        <v>项</v>
      </c>
    </row>
    <row r="81" ht="36" customHeight="1" spans="1:7">
      <c r="A81" s="429" t="s">
        <v>269</v>
      </c>
      <c r="B81" s="269" t="s">
        <v>163</v>
      </c>
      <c r="C81" s="432"/>
      <c r="D81" s="432"/>
      <c r="E81" s="340" t="str">
        <f t="shared" si="5"/>
        <v> </v>
      </c>
      <c r="F81" s="233" t="str">
        <f t="shared" si="3"/>
        <v>否</v>
      </c>
      <c r="G81" s="121" t="str">
        <f t="shared" si="4"/>
        <v>项</v>
      </c>
    </row>
    <row r="82" ht="36" customHeight="1" spans="1:7">
      <c r="A82" s="429" t="s">
        <v>270</v>
      </c>
      <c r="B82" s="269" t="s">
        <v>271</v>
      </c>
      <c r="C82" s="432">
        <v>0</v>
      </c>
      <c r="D82" s="432">
        <v>0</v>
      </c>
      <c r="E82" s="340" t="str">
        <f t="shared" si="5"/>
        <v> </v>
      </c>
      <c r="F82" s="233" t="str">
        <f t="shared" si="3"/>
        <v>否</v>
      </c>
      <c r="G82" s="121" t="str">
        <f t="shared" si="4"/>
        <v>项</v>
      </c>
    </row>
    <row r="83" ht="36" customHeight="1" spans="1:7">
      <c r="A83" s="427" t="s">
        <v>272</v>
      </c>
      <c r="B83" s="264" t="s">
        <v>273</v>
      </c>
      <c r="C83" s="428"/>
      <c r="D83" s="428"/>
      <c r="E83" s="316" t="str">
        <f t="shared" si="5"/>
        <v> </v>
      </c>
      <c r="F83" s="233" t="str">
        <f t="shared" si="3"/>
        <v>否</v>
      </c>
      <c r="G83" s="121" t="str">
        <f t="shared" si="4"/>
        <v>款</v>
      </c>
    </row>
    <row r="84" ht="36" customHeight="1" spans="1:7">
      <c r="A84" s="429" t="s">
        <v>274</v>
      </c>
      <c r="B84" s="269" t="s">
        <v>145</v>
      </c>
      <c r="C84" s="432"/>
      <c r="D84" s="432"/>
      <c r="E84" s="340" t="str">
        <f t="shared" si="5"/>
        <v> </v>
      </c>
      <c r="F84" s="233" t="str">
        <f t="shared" si="3"/>
        <v>否</v>
      </c>
      <c r="G84" s="121" t="str">
        <f t="shared" si="4"/>
        <v>项</v>
      </c>
    </row>
    <row r="85" ht="36" customHeight="1" spans="1:7">
      <c r="A85" s="429" t="s">
        <v>275</v>
      </c>
      <c r="B85" s="269" t="s">
        <v>147</v>
      </c>
      <c r="C85" s="432">
        <v>0</v>
      </c>
      <c r="D85" s="432">
        <v>0</v>
      </c>
      <c r="E85" s="340" t="str">
        <f t="shared" si="5"/>
        <v> </v>
      </c>
      <c r="F85" s="233" t="str">
        <f t="shared" si="3"/>
        <v>否</v>
      </c>
      <c r="G85" s="121" t="str">
        <f t="shared" si="4"/>
        <v>项</v>
      </c>
    </row>
    <row r="86" ht="36" customHeight="1" spans="1:7">
      <c r="A86" s="429" t="s">
        <v>276</v>
      </c>
      <c r="B86" s="269" t="s">
        <v>149</v>
      </c>
      <c r="C86" s="432"/>
      <c r="D86" s="432"/>
      <c r="E86" s="340" t="str">
        <f t="shared" si="5"/>
        <v> </v>
      </c>
      <c r="F86" s="233" t="str">
        <f t="shared" si="3"/>
        <v>否</v>
      </c>
      <c r="G86" s="121" t="str">
        <f t="shared" si="4"/>
        <v>项</v>
      </c>
    </row>
    <row r="87" ht="36" customHeight="1" spans="1:7">
      <c r="A87" s="429" t="s">
        <v>277</v>
      </c>
      <c r="B87" s="269" t="s">
        <v>278</v>
      </c>
      <c r="C87" s="432"/>
      <c r="D87" s="432"/>
      <c r="E87" s="340" t="str">
        <f t="shared" si="5"/>
        <v> </v>
      </c>
      <c r="F87" s="233" t="str">
        <f t="shared" si="3"/>
        <v>否</v>
      </c>
      <c r="G87" s="121" t="str">
        <f t="shared" si="4"/>
        <v>项</v>
      </c>
    </row>
    <row r="88" ht="36" customHeight="1" spans="1:7">
      <c r="A88" s="429" t="s">
        <v>279</v>
      </c>
      <c r="B88" s="269" t="s">
        <v>280</v>
      </c>
      <c r="C88" s="432"/>
      <c r="D88" s="432"/>
      <c r="E88" s="340" t="str">
        <f t="shared" si="5"/>
        <v> </v>
      </c>
      <c r="F88" s="233" t="str">
        <f t="shared" si="3"/>
        <v>否</v>
      </c>
      <c r="G88" s="121" t="str">
        <f t="shared" si="4"/>
        <v>项</v>
      </c>
    </row>
    <row r="89" ht="36" customHeight="1" spans="1:7">
      <c r="A89" s="429" t="s">
        <v>281</v>
      </c>
      <c r="B89" s="269" t="s">
        <v>246</v>
      </c>
      <c r="C89" s="432">
        <v>0</v>
      </c>
      <c r="D89" s="432">
        <v>0</v>
      </c>
      <c r="E89" s="340" t="str">
        <f t="shared" si="5"/>
        <v> </v>
      </c>
      <c r="F89" s="233" t="str">
        <f t="shared" si="3"/>
        <v>否</v>
      </c>
      <c r="G89" s="121" t="str">
        <f t="shared" si="4"/>
        <v>项</v>
      </c>
    </row>
    <row r="90" ht="36" customHeight="1" spans="1:7">
      <c r="A90" s="429" t="s">
        <v>282</v>
      </c>
      <c r="B90" s="269" t="s">
        <v>163</v>
      </c>
      <c r="C90" s="432"/>
      <c r="D90" s="432"/>
      <c r="E90" s="340" t="str">
        <f t="shared" si="5"/>
        <v> </v>
      </c>
      <c r="F90" s="233" t="str">
        <f t="shared" si="3"/>
        <v>否</v>
      </c>
      <c r="G90" s="121" t="str">
        <f t="shared" si="4"/>
        <v>项</v>
      </c>
    </row>
    <row r="91" ht="36" customHeight="1" spans="1:7">
      <c r="A91" s="429" t="s">
        <v>283</v>
      </c>
      <c r="B91" s="269" t="s">
        <v>284</v>
      </c>
      <c r="C91" s="432"/>
      <c r="D91" s="432"/>
      <c r="E91" s="340" t="str">
        <f t="shared" si="5"/>
        <v> </v>
      </c>
      <c r="F91" s="233" t="str">
        <f t="shared" si="3"/>
        <v>否</v>
      </c>
      <c r="G91" s="121" t="str">
        <f t="shared" si="4"/>
        <v>项</v>
      </c>
    </row>
    <row r="92" ht="36" customHeight="1" spans="1:7">
      <c r="A92" s="427" t="s">
        <v>285</v>
      </c>
      <c r="B92" s="264" t="s">
        <v>286</v>
      </c>
      <c r="C92" s="428"/>
      <c r="D92" s="428"/>
      <c r="E92" s="316" t="str">
        <f t="shared" si="5"/>
        <v> </v>
      </c>
      <c r="F92" s="233" t="str">
        <f t="shared" si="3"/>
        <v>否</v>
      </c>
      <c r="G92" s="121" t="str">
        <f t="shared" si="4"/>
        <v>款</v>
      </c>
    </row>
    <row r="93" ht="36" customHeight="1" spans="1:7">
      <c r="A93" s="429" t="s">
        <v>287</v>
      </c>
      <c r="B93" s="269" t="s">
        <v>145</v>
      </c>
      <c r="C93" s="432">
        <v>0</v>
      </c>
      <c r="D93" s="432">
        <v>0</v>
      </c>
      <c r="E93" s="340" t="str">
        <f t="shared" si="5"/>
        <v> </v>
      </c>
      <c r="F93" s="233" t="str">
        <f t="shared" si="3"/>
        <v>否</v>
      </c>
      <c r="G93" s="121" t="str">
        <f t="shared" si="4"/>
        <v>项</v>
      </c>
    </row>
    <row r="94" ht="36" customHeight="1" spans="1:7">
      <c r="A94" s="429" t="s">
        <v>288</v>
      </c>
      <c r="B94" s="269" t="s">
        <v>147</v>
      </c>
      <c r="C94" s="432">
        <v>0</v>
      </c>
      <c r="D94" s="432">
        <v>0</v>
      </c>
      <c r="E94" s="340" t="str">
        <f t="shared" si="5"/>
        <v> </v>
      </c>
      <c r="F94" s="233" t="str">
        <f t="shared" si="3"/>
        <v>否</v>
      </c>
      <c r="G94" s="121" t="str">
        <f t="shared" si="4"/>
        <v>项</v>
      </c>
    </row>
    <row r="95" ht="36" customHeight="1" spans="1:7">
      <c r="A95" s="429" t="s">
        <v>289</v>
      </c>
      <c r="B95" s="269" t="s">
        <v>149</v>
      </c>
      <c r="C95" s="432">
        <v>0</v>
      </c>
      <c r="D95" s="432">
        <v>0</v>
      </c>
      <c r="E95" s="340" t="str">
        <f t="shared" si="5"/>
        <v> </v>
      </c>
      <c r="F95" s="233" t="str">
        <f t="shared" si="3"/>
        <v>否</v>
      </c>
      <c r="G95" s="121" t="str">
        <f t="shared" si="4"/>
        <v>项</v>
      </c>
    </row>
    <row r="96" ht="36" customHeight="1" spans="1:7">
      <c r="A96" s="429" t="s">
        <v>290</v>
      </c>
      <c r="B96" s="269" t="s">
        <v>291</v>
      </c>
      <c r="C96" s="432"/>
      <c r="D96" s="432"/>
      <c r="E96" s="340" t="str">
        <f t="shared" si="5"/>
        <v> </v>
      </c>
      <c r="F96" s="233" t="str">
        <f t="shared" si="3"/>
        <v>否</v>
      </c>
      <c r="G96" s="121" t="str">
        <f t="shared" si="4"/>
        <v>项</v>
      </c>
    </row>
    <row r="97" ht="36" customHeight="1" spans="1:7">
      <c r="A97" s="429" t="s">
        <v>292</v>
      </c>
      <c r="B97" s="269" t="s">
        <v>293</v>
      </c>
      <c r="C97" s="432">
        <v>0</v>
      </c>
      <c r="D97" s="432">
        <v>0</v>
      </c>
      <c r="E97" s="340" t="str">
        <f t="shared" si="5"/>
        <v> </v>
      </c>
      <c r="F97" s="233" t="str">
        <f t="shared" si="3"/>
        <v>否</v>
      </c>
      <c r="G97" s="121" t="str">
        <f t="shared" si="4"/>
        <v>项</v>
      </c>
    </row>
    <row r="98" ht="36" customHeight="1" spans="1:7">
      <c r="A98" s="429" t="s">
        <v>294</v>
      </c>
      <c r="B98" s="269" t="s">
        <v>246</v>
      </c>
      <c r="C98" s="432">
        <v>0</v>
      </c>
      <c r="D98" s="432">
        <v>0</v>
      </c>
      <c r="E98" s="340" t="str">
        <f t="shared" si="5"/>
        <v> </v>
      </c>
      <c r="F98" s="233" t="str">
        <f t="shared" si="3"/>
        <v>否</v>
      </c>
      <c r="G98" s="121" t="str">
        <f t="shared" si="4"/>
        <v>项</v>
      </c>
    </row>
    <row r="99" ht="36" customHeight="1" spans="1:7">
      <c r="A99" s="429" t="s">
        <v>295</v>
      </c>
      <c r="B99" s="269" t="s">
        <v>296</v>
      </c>
      <c r="C99" s="432">
        <v>0</v>
      </c>
      <c r="D99" s="432">
        <v>0</v>
      </c>
      <c r="E99" s="340" t="str">
        <f t="shared" si="5"/>
        <v> </v>
      </c>
      <c r="F99" s="233" t="str">
        <f t="shared" si="3"/>
        <v>否</v>
      </c>
      <c r="G99" s="121" t="str">
        <f t="shared" si="4"/>
        <v>项</v>
      </c>
    </row>
    <row r="100" ht="36" customHeight="1" spans="1:7">
      <c r="A100" s="429" t="s">
        <v>297</v>
      </c>
      <c r="B100" s="269" t="s">
        <v>298</v>
      </c>
      <c r="C100" s="432">
        <v>0</v>
      </c>
      <c r="D100" s="432">
        <v>0</v>
      </c>
      <c r="E100" s="340" t="str">
        <f t="shared" si="5"/>
        <v> </v>
      </c>
      <c r="F100" s="233" t="str">
        <f t="shared" si="3"/>
        <v>否</v>
      </c>
      <c r="G100" s="121" t="str">
        <f t="shared" si="4"/>
        <v>项</v>
      </c>
    </row>
    <row r="101" ht="36" customHeight="1" spans="1:7">
      <c r="A101" s="429" t="s">
        <v>299</v>
      </c>
      <c r="B101" s="269" t="s">
        <v>300</v>
      </c>
      <c r="C101" s="432">
        <v>0</v>
      </c>
      <c r="D101" s="432">
        <v>0</v>
      </c>
      <c r="E101" s="340" t="str">
        <f t="shared" si="5"/>
        <v> </v>
      </c>
      <c r="F101" s="233" t="str">
        <f t="shared" si="3"/>
        <v>否</v>
      </c>
      <c r="G101" s="121" t="str">
        <f t="shared" si="4"/>
        <v>项</v>
      </c>
    </row>
    <row r="102" ht="36" customHeight="1" spans="1:7">
      <c r="A102" s="429" t="s">
        <v>301</v>
      </c>
      <c r="B102" s="269" t="s">
        <v>302</v>
      </c>
      <c r="C102" s="432">
        <v>0</v>
      </c>
      <c r="D102" s="432">
        <v>0</v>
      </c>
      <c r="E102" s="340" t="str">
        <f t="shared" si="5"/>
        <v> </v>
      </c>
      <c r="F102" s="233" t="str">
        <f t="shared" si="3"/>
        <v>否</v>
      </c>
      <c r="G102" s="121" t="str">
        <f t="shared" si="4"/>
        <v>项</v>
      </c>
    </row>
    <row r="103" ht="36" customHeight="1" spans="1:7">
      <c r="A103" s="429" t="s">
        <v>303</v>
      </c>
      <c r="B103" s="269" t="s">
        <v>163</v>
      </c>
      <c r="C103" s="432">
        <v>0</v>
      </c>
      <c r="D103" s="432">
        <v>0</v>
      </c>
      <c r="E103" s="340" t="str">
        <f t="shared" si="5"/>
        <v> </v>
      </c>
      <c r="F103" s="233" t="str">
        <f t="shared" si="3"/>
        <v>否</v>
      </c>
      <c r="G103" s="121" t="str">
        <f t="shared" si="4"/>
        <v>项</v>
      </c>
    </row>
    <row r="104" ht="36" customHeight="1" spans="1:7">
      <c r="A104" s="429" t="s">
        <v>304</v>
      </c>
      <c r="B104" s="269" t="s">
        <v>305</v>
      </c>
      <c r="C104" s="432"/>
      <c r="D104" s="432"/>
      <c r="E104" s="340" t="str">
        <f t="shared" si="5"/>
        <v> </v>
      </c>
      <c r="F104" s="233" t="str">
        <f t="shared" si="3"/>
        <v>否</v>
      </c>
      <c r="G104" s="121" t="str">
        <f t="shared" si="4"/>
        <v>项</v>
      </c>
    </row>
    <row r="105" ht="36" customHeight="1" spans="1:7">
      <c r="A105" s="427" t="s">
        <v>306</v>
      </c>
      <c r="B105" s="264" t="s">
        <v>307</v>
      </c>
      <c r="C105" s="428"/>
      <c r="D105" s="428"/>
      <c r="E105" s="316" t="str">
        <f t="shared" si="5"/>
        <v> </v>
      </c>
      <c r="F105" s="233" t="str">
        <f t="shared" si="3"/>
        <v>否</v>
      </c>
      <c r="G105" s="121" t="str">
        <f t="shared" si="4"/>
        <v>款</v>
      </c>
    </row>
    <row r="106" ht="36" customHeight="1" spans="1:7">
      <c r="A106" s="429" t="s">
        <v>308</v>
      </c>
      <c r="B106" s="269" t="s">
        <v>145</v>
      </c>
      <c r="C106" s="432"/>
      <c r="D106" s="432"/>
      <c r="E106" s="340" t="str">
        <f t="shared" si="5"/>
        <v> </v>
      </c>
      <c r="F106" s="233" t="str">
        <f t="shared" si="3"/>
        <v>否</v>
      </c>
      <c r="G106" s="121" t="str">
        <f t="shared" si="4"/>
        <v>项</v>
      </c>
    </row>
    <row r="107" ht="36" customHeight="1" spans="1:7">
      <c r="A107" s="429" t="s">
        <v>309</v>
      </c>
      <c r="B107" s="269" t="s">
        <v>147</v>
      </c>
      <c r="C107" s="432">
        <v>0</v>
      </c>
      <c r="D107" s="432">
        <v>0</v>
      </c>
      <c r="E107" s="340" t="str">
        <f t="shared" si="5"/>
        <v> </v>
      </c>
      <c r="F107" s="233" t="str">
        <f t="shared" si="3"/>
        <v>否</v>
      </c>
      <c r="G107" s="121" t="str">
        <f t="shared" si="4"/>
        <v>项</v>
      </c>
    </row>
    <row r="108" ht="36" customHeight="1" spans="1:7">
      <c r="A108" s="429" t="s">
        <v>310</v>
      </c>
      <c r="B108" s="269" t="s">
        <v>149</v>
      </c>
      <c r="C108" s="432">
        <v>0</v>
      </c>
      <c r="D108" s="432">
        <v>0</v>
      </c>
      <c r="E108" s="340" t="str">
        <f t="shared" si="5"/>
        <v> </v>
      </c>
      <c r="F108" s="233" t="str">
        <f t="shared" si="3"/>
        <v>否</v>
      </c>
      <c r="G108" s="121" t="str">
        <f t="shared" si="4"/>
        <v>项</v>
      </c>
    </row>
    <row r="109" ht="36" customHeight="1" spans="1:7">
      <c r="A109" s="429" t="s">
        <v>311</v>
      </c>
      <c r="B109" s="269" t="s">
        <v>312</v>
      </c>
      <c r="C109" s="432">
        <v>0</v>
      </c>
      <c r="D109" s="432">
        <v>0</v>
      </c>
      <c r="E109" s="340" t="str">
        <f t="shared" si="5"/>
        <v> </v>
      </c>
      <c r="F109" s="233" t="str">
        <f t="shared" si="3"/>
        <v>否</v>
      </c>
      <c r="G109" s="121" t="str">
        <f t="shared" si="4"/>
        <v>项</v>
      </c>
    </row>
    <row r="110" ht="36" customHeight="1" spans="1:7">
      <c r="A110" s="429" t="s">
        <v>313</v>
      </c>
      <c r="B110" s="269" t="s">
        <v>314</v>
      </c>
      <c r="C110" s="432">
        <v>0</v>
      </c>
      <c r="D110" s="432">
        <v>0</v>
      </c>
      <c r="E110" s="340" t="str">
        <f t="shared" si="5"/>
        <v> </v>
      </c>
      <c r="F110" s="233" t="str">
        <f t="shared" si="3"/>
        <v>否</v>
      </c>
      <c r="G110" s="121" t="str">
        <f t="shared" si="4"/>
        <v>项</v>
      </c>
    </row>
    <row r="111" ht="36" customHeight="1" spans="1:7">
      <c r="A111" s="429" t="s">
        <v>315</v>
      </c>
      <c r="B111" s="269" t="s">
        <v>316</v>
      </c>
      <c r="C111" s="432">
        <v>0</v>
      </c>
      <c r="D111" s="432">
        <v>0</v>
      </c>
      <c r="E111" s="340" t="str">
        <f t="shared" si="5"/>
        <v> </v>
      </c>
      <c r="F111" s="233" t="str">
        <f t="shared" si="3"/>
        <v>否</v>
      </c>
      <c r="G111" s="121" t="str">
        <f t="shared" si="4"/>
        <v>项</v>
      </c>
    </row>
    <row r="112" ht="36" customHeight="1" spans="1:7">
      <c r="A112" s="429" t="s">
        <v>317</v>
      </c>
      <c r="B112" s="269" t="s">
        <v>318</v>
      </c>
      <c r="C112" s="432"/>
      <c r="D112" s="432"/>
      <c r="E112" s="340" t="str">
        <f t="shared" si="5"/>
        <v> </v>
      </c>
      <c r="F112" s="233" t="str">
        <f t="shared" si="3"/>
        <v>否</v>
      </c>
      <c r="G112" s="121" t="str">
        <f t="shared" si="4"/>
        <v>项</v>
      </c>
    </row>
    <row r="113" ht="36" customHeight="1" spans="1:7">
      <c r="A113" s="429" t="s">
        <v>319</v>
      </c>
      <c r="B113" s="269" t="s">
        <v>163</v>
      </c>
      <c r="C113" s="432"/>
      <c r="D113" s="432"/>
      <c r="E113" s="340" t="str">
        <f t="shared" si="5"/>
        <v> </v>
      </c>
      <c r="F113" s="233" t="str">
        <f t="shared" si="3"/>
        <v>否</v>
      </c>
      <c r="G113" s="121" t="str">
        <f t="shared" si="4"/>
        <v>项</v>
      </c>
    </row>
    <row r="114" ht="36" customHeight="1" spans="1:7">
      <c r="A114" s="429" t="s">
        <v>320</v>
      </c>
      <c r="B114" s="269" t="s">
        <v>321</v>
      </c>
      <c r="C114" s="432"/>
      <c r="D114" s="432"/>
      <c r="E114" s="340" t="str">
        <f t="shared" si="5"/>
        <v> </v>
      </c>
      <c r="F114" s="233" t="str">
        <f t="shared" si="3"/>
        <v>否</v>
      </c>
      <c r="G114" s="121" t="str">
        <f t="shared" si="4"/>
        <v>项</v>
      </c>
    </row>
    <row r="115" s="403" customFormat="1" ht="36" customHeight="1" spans="1:16383">
      <c r="A115" s="427" t="s">
        <v>322</v>
      </c>
      <c r="B115" s="275" t="s">
        <v>323</v>
      </c>
      <c r="C115" s="435">
        <f>SUM(C116:C123)</f>
        <v>3066</v>
      </c>
      <c r="D115" s="435">
        <f>SUM(D116:D123)</f>
        <v>3171</v>
      </c>
      <c r="E115" s="436">
        <f t="shared" si="5"/>
        <v>0.034</v>
      </c>
      <c r="F115" s="437" t="str">
        <f t="shared" si="3"/>
        <v>是</v>
      </c>
      <c r="G115" s="438" t="str">
        <f t="shared" si="4"/>
        <v>款</v>
      </c>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8"/>
      <c r="AH115" s="438"/>
      <c r="AI115" s="438"/>
      <c r="AJ115" s="438"/>
      <c r="AK115" s="438"/>
      <c r="AL115" s="438"/>
      <c r="AM115" s="438"/>
      <c r="AN115" s="438"/>
      <c r="AO115" s="438"/>
      <c r="AP115" s="438"/>
      <c r="AQ115" s="438"/>
      <c r="AR115" s="438"/>
      <c r="AS115" s="438"/>
      <c r="AT115" s="438"/>
      <c r="AU115" s="438"/>
      <c r="AV115" s="438"/>
      <c r="AW115" s="438"/>
      <c r="AX115" s="438"/>
      <c r="AY115" s="438"/>
      <c r="AZ115" s="438"/>
      <c r="BA115" s="438"/>
      <c r="BB115" s="438"/>
      <c r="BC115" s="438"/>
      <c r="BD115" s="438"/>
      <c r="BE115" s="438"/>
      <c r="BF115" s="438"/>
      <c r="BG115" s="438"/>
      <c r="BH115" s="438"/>
      <c r="BI115" s="438"/>
      <c r="BJ115" s="438"/>
      <c r="BK115" s="438"/>
      <c r="BL115" s="438"/>
      <c r="BM115" s="438"/>
      <c r="BN115" s="438"/>
      <c r="BO115" s="438"/>
      <c r="BP115" s="438"/>
      <c r="BQ115" s="438"/>
      <c r="BR115" s="438"/>
      <c r="BS115" s="438"/>
      <c r="BT115" s="438"/>
      <c r="BU115" s="438"/>
      <c r="BV115" s="438"/>
      <c r="BW115" s="438"/>
      <c r="BX115" s="438"/>
      <c r="BY115" s="438"/>
      <c r="BZ115" s="438"/>
      <c r="CA115" s="438"/>
      <c r="CB115" s="438"/>
      <c r="CC115" s="438"/>
      <c r="CD115" s="438"/>
      <c r="CE115" s="438"/>
      <c r="CF115" s="438"/>
      <c r="CG115" s="438"/>
      <c r="CH115" s="438"/>
      <c r="CI115" s="438"/>
      <c r="CJ115" s="438"/>
      <c r="CK115" s="438"/>
      <c r="CL115" s="438"/>
      <c r="CM115" s="438"/>
      <c r="CN115" s="438"/>
      <c r="CO115" s="438"/>
      <c r="CP115" s="438"/>
      <c r="CQ115" s="438"/>
      <c r="CR115" s="438"/>
      <c r="CS115" s="438"/>
      <c r="CT115" s="438"/>
      <c r="CU115" s="438"/>
      <c r="CV115" s="438"/>
      <c r="CW115" s="438"/>
      <c r="CX115" s="438"/>
      <c r="CY115" s="438"/>
      <c r="CZ115" s="438"/>
      <c r="DA115" s="438"/>
      <c r="DB115" s="438"/>
      <c r="DC115" s="438"/>
      <c r="DD115" s="438"/>
      <c r="DE115" s="438"/>
      <c r="DF115" s="438"/>
      <c r="DG115" s="438"/>
      <c r="DH115" s="438"/>
      <c r="DI115" s="438"/>
      <c r="DJ115" s="438"/>
      <c r="DK115" s="438"/>
      <c r="DL115" s="438"/>
      <c r="DM115" s="438"/>
      <c r="DN115" s="438"/>
      <c r="DO115" s="438"/>
      <c r="DP115" s="438"/>
      <c r="DQ115" s="438"/>
      <c r="DR115" s="438"/>
      <c r="DS115" s="438"/>
      <c r="DT115" s="438"/>
      <c r="DU115" s="438"/>
      <c r="DV115" s="438"/>
      <c r="DW115" s="438"/>
      <c r="DX115" s="438"/>
      <c r="DY115" s="438"/>
      <c r="DZ115" s="438"/>
      <c r="EA115" s="438"/>
      <c r="EB115" s="438"/>
      <c r="EC115" s="438"/>
      <c r="ED115" s="438"/>
      <c r="EE115" s="438"/>
      <c r="EF115" s="438"/>
      <c r="EG115" s="438"/>
      <c r="EH115" s="438"/>
      <c r="EI115" s="438"/>
      <c r="EJ115" s="438"/>
      <c r="EK115" s="438"/>
      <c r="EL115" s="438"/>
      <c r="EM115" s="438"/>
      <c r="EN115" s="438"/>
      <c r="EO115" s="438"/>
      <c r="EP115" s="438"/>
      <c r="EQ115" s="438"/>
      <c r="ER115" s="438"/>
      <c r="ES115" s="438"/>
      <c r="ET115" s="438"/>
      <c r="EU115" s="438"/>
      <c r="EV115" s="438"/>
      <c r="EW115" s="438"/>
      <c r="EX115" s="438"/>
      <c r="EY115" s="438"/>
      <c r="EZ115" s="438"/>
      <c r="FA115" s="438"/>
      <c r="FB115" s="438"/>
      <c r="FC115" s="438"/>
      <c r="FD115" s="438"/>
      <c r="FE115" s="438"/>
      <c r="FF115" s="438"/>
      <c r="FG115" s="438"/>
      <c r="FH115" s="438"/>
      <c r="FI115" s="438"/>
      <c r="FJ115" s="438"/>
      <c r="FK115" s="438"/>
      <c r="FL115" s="438"/>
      <c r="FM115" s="438"/>
      <c r="FN115" s="438"/>
      <c r="FO115" s="438"/>
      <c r="FP115" s="438"/>
      <c r="FQ115" s="438"/>
      <c r="FR115" s="438"/>
      <c r="FS115" s="438"/>
      <c r="FT115" s="438"/>
      <c r="FU115" s="438"/>
      <c r="FV115" s="438"/>
      <c r="FW115" s="438"/>
      <c r="FX115" s="438"/>
      <c r="FY115" s="438"/>
      <c r="FZ115" s="438"/>
      <c r="GA115" s="438"/>
      <c r="GB115" s="438"/>
      <c r="GC115" s="438"/>
      <c r="GD115" s="438"/>
      <c r="GE115" s="438"/>
      <c r="GF115" s="438"/>
      <c r="GG115" s="438"/>
      <c r="GH115" s="438"/>
      <c r="GI115" s="438"/>
      <c r="GJ115" s="438"/>
      <c r="GK115" s="438"/>
      <c r="GL115" s="438"/>
      <c r="GM115" s="438"/>
      <c r="GN115" s="438"/>
      <c r="GO115" s="438"/>
      <c r="GP115" s="438"/>
      <c r="GQ115" s="438"/>
      <c r="GR115" s="438"/>
      <c r="GS115" s="438"/>
      <c r="GT115" s="438"/>
      <c r="GU115" s="438"/>
      <c r="GV115" s="438"/>
      <c r="GW115" s="438"/>
      <c r="GX115" s="438"/>
      <c r="GY115" s="438"/>
      <c r="GZ115" s="438"/>
      <c r="HA115" s="438"/>
      <c r="HB115" s="438"/>
      <c r="HC115" s="438"/>
      <c r="HD115" s="438"/>
      <c r="HE115" s="438"/>
      <c r="HF115" s="438"/>
      <c r="HG115" s="438"/>
      <c r="HH115" s="438"/>
      <c r="HI115" s="438"/>
      <c r="HJ115" s="438"/>
      <c r="HK115" s="438"/>
      <c r="HL115" s="438"/>
      <c r="HM115" s="438"/>
      <c r="HN115" s="438"/>
      <c r="HO115" s="438"/>
      <c r="HP115" s="438"/>
      <c r="HQ115" s="438"/>
      <c r="HR115" s="438"/>
      <c r="HS115" s="438"/>
      <c r="HT115" s="438"/>
      <c r="HU115" s="438"/>
      <c r="HV115" s="438"/>
      <c r="HW115" s="438"/>
      <c r="HX115" s="438"/>
      <c r="HY115" s="438"/>
      <c r="HZ115" s="438"/>
      <c r="IA115" s="438"/>
      <c r="IB115" s="438"/>
      <c r="IC115" s="438"/>
      <c r="ID115" s="438"/>
      <c r="IE115" s="438"/>
      <c r="IF115" s="438"/>
      <c r="IG115" s="438"/>
      <c r="IH115" s="438"/>
      <c r="II115" s="438"/>
      <c r="IJ115" s="438"/>
      <c r="IK115" s="438"/>
      <c r="IL115" s="438"/>
      <c r="IM115" s="438"/>
      <c r="IN115" s="438"/>
      <c r="IO115" s="438"/>
      <c r="IP115" s="438"/>
      <c r="IQ115" s="438"/>
      <c r="IR115" s="438"/>
      <c r="IS115" s="438"/>
      <c r="IT115" s="438"/>
      <c r="IU115" s="438"/>
      <c r="IV115" s="438"/>
      <c r="IW115" s="438"/>
      <c r="IX115" s="438"/>
      <c r="IY115" s="438"/>
      <c r="IZ115" s="438"/>
      <c r="JA115" s="438"/>
      <c r="JB115" s="438"/>
      <c r="JC115" s="438"/>
      <c r="JD115" s="438"/>
      <c r="JE115" s="438"/>
      <c r="JF115" s="438"/>
      <c r="JG115" s="438"/>
      <c r="JH115" s="438"/>
      <c r="JI115" s="438"/>
      <c r="JJ115" s="438"/>
      <c r="JK115" s="438"/>
      <c r="JL115" s="438"/>
      <c r="JM115" s="438"/>
      <c r="JN115" s="438"/>
      <c r="JO115" s="438"/>
      <c r="JP115" s="438"/>
      <c r="JQ115" s="438"/>
      <c r="JR115" s="438"/>
      <c r="JS115" s="438"/>
      <c r="JT115" s="438"/>
      <c r="JU115" s="438"/>
      <c r="JV115" s="438"/>
      <c r="JW115" s="438"/>
      <c r="JX115" s="438"/>
      <c r="JY115" s="438"/>
      <c r="JZ115" s="438"/>
      <c r="KA115" s="438"/>
      <c r="KB115" s="438"/>
      <c r="KC115" s="438"/>
      <c r="KD115" s="438"/>
      <c r="KE115" s="438"/>
      <c r="KF115" s="438"/>
      <c r="KG115" s="438"/>
      <c r="KH115" s="438"/>
      <c r="KI115" s="438"/>
      <c r="KJ115" s="438"/>
      <c r="KK115" s="438"/>
      <c r="KL115" s="438"/>
      <c r="KM115" s="438"/>
      <c r="KN115" s="438"/>
      <c r="KO115" s="438"/>
      <c r="KP115" s="438"/>
      <c r="KQ115" s="438"/>
      <c r="KR115" s="438"/>
      <c r="KS115" s="438"/>
      <c r="KT115" s="438"/>
      <c r="KU115" s="438"/>
      <c r="KV115" s="438"/>
      <c r="KW115" s="438"/>
      <c r="KX115" s="438"/>
      <c r="KY115" s="438"/>
      <c r="KZ115" s="438"/>
      <c r="LA115" s="438"/>
      <c r="LB115" s="438"/>
      <c r="LC115" s="438"/>
      <c r="LD115" s="438"/>
      <c r="LE115" s="438"/>
      <c r="LF115" s="438"/>
      <c r="LG115" s="438"/>
      <c r="LH115" s="438"/>
      <c r="LI115" s="438"/>
      <c r="LJ115" s="438"/>
      <c r="LK115" s="438"/>
      <c r="LL115" s="438"/>
      <c r="LM115" s="438"/>
      <c r="LN115" s="438"/>
      <c r="LO115" s="438"/>
      <c r="LP115" s="438"/>
      <c r="LQ115" s="438"/>
      <c r="LR115" s="438"/>
      <c r="LS115" s="438"/>
      <c r="LT115" s="438"/>
      <c r="LU115" s="438"/>
      <c r="LV115" s="438"/>
      <c r="LW115" s="438"/>
      <c r="LX115" s="438"/>
      <c r="LY115" s="438"/>
      <c r="LZ115" s="438"/>
      <c r="MA115" s="438"/>
      <c r="MB115" s="438"/>
      <c r="MC115" s="438"/>
      <c r="MD115" s="438"/>
      <c r="ME115" s="438"/>
      <c r="MF115" s="438"/>
      <c r="MG115" s="438"/>
      <c r="MH115" s="438"/>
      <c r="MI115" s="438"/>
      <c r="MJ115" s="438"/>
      <c r="MK115" s="438"/>
      <c r="ML115" s="438"/>
      <c r="MM115" s="438"/>
      <c r="MN115" s="438"/>
      <c r="MO115" s="438"/>
      <c r="MP115" s="438"/>
      <c r="MQ115" s="438"/>
      <c r="MR115" s="438"/>
      <c r="MS115" s="438"/>
      <c r="MT115" s="438"/>
      <c r="MU115" s="438"/>
      <c r="MV115" s="438"/>
      <c r="MW115" s="438"/>
      <c r="MX115" s="438"/>
      <c r="MY115" s="438"/>
      <c r="MZ115" s="438"/>
      <c r="NA115" s="438"/>
      <c r="NB115" s="438"/>
      <c r="NC115" s="438"/>
      <c r="ND115" s="438"/>
      <c r="NE115" s="438"/>
      <c r="NF115" s="438"/>
      <c r="NG115" s="438"/>
      <c r="NH115" s="438"/>
      <c r="NI115" s="438"/>
      <c r="NJ115" s="438"/>
      <c r="NK115" s="438"/>
      <c r="NL115" s="438"/>
      <c r="NM115" s="438"/>
      <c r="NN115" s="438"/>
      <c r="NO115" s="438"/>
      <c r="NP115" s="438"/>
      <c r="NQ115" s="438"/>
      <c r="NR115" s="438"/>
      <c r="NS115" s="438"/>
      <c r="NT115" s="438"/>
      <c r="NU115" s="438"/>
      <c r="NV115" s="438"/>
      <c r="NW115" s="438"/>
      <c r="NX115" s="438"/>
      <c r="NY115" s="438"/>
      <c r="NZ115" s="438"/>
      <c r="OA115" s="438"/>
      <c r="OB115" s="438"/>
      <c r="OC115" s="438"/>
      <c r="OD115" s="438"/>
      <c r="OE115" s="438"/>
      <c r="OF115" s="438"/>
      <c r="OG115" s="438"/>
      <c r="OH115" s="438"/>
      <c r="OI115" s="438"/>
      <c r="OJ115" s="438"/>
      <c r="OK115" s="438"/>
      <c r="OL115" s="438"/>
      <c r="OM115" s="438"/>
      <c r="ON115" s="438"/>
      <c r="OO115" s="438"/>
      <c r="OP115" s="438"/>
      <c r="OQ115" s="438"/>
      <c r="OR115" s="438"/>
      <c r="OS115" s="438"/>
      <c r="OT115" s="438"/>
      <c r="OU115" s="438"/>
      <c r="OV115" s="438"/>
      <c r="OW115" s="438"/>
      <c r="OX115" s="438"/>
      <c r="OY115" s="438"/>
      <c r="OZ115" s="438"/>
      <c r="PA115" s="438"/>
      <c r="PB115" s="438"/>
      <c r="PC115" s="438"/>
      <c r="PD115" s="438"/>
      <c r="PE115" s="438"/>
      <c r="PF115" s="438"/>
      <c r="PG115" s="438"/>
      <c r="PH115" s="438"/>
      <c r="PI115" s="438"/>
      <c r="PJ115" s="438"/>
      <c r="PK115" s="438"/>
      <c r="PL115" s="438"/>
      <c r="PM115" s="438"/>
      <c r="PN115" s="438"/>
      <c r="PO115" s="438"/>
      <c r="PP115" s="438"/>
      <c r="PQ115" s="438"/>
      <c r="PR115" s="438"/>
      <c r="PS115" s="438"/>
      <c r="PT115" s="438"/>
      <c r="PU115" s="438"/>
      <c r="PV115" s="438"/>
      <c r="PW115" s="438"/>
      <c r="PX115" s="438"/>
      <c r="PY115" s="438"/>
      <c r="PZ115" s="438"/>
      <c r="QA115" s="438"/>
      <c r="QB115" s="438"/>
      <c r="QC115" s="438"/>
      <c r="QD115" s="438"/>
      <c r="QE115" s="438"/>
      <c r="QF115" s="438"/>
      <c r="QG115" s="438"/>
      <c r="QH115" s="438"/>
      <c r="QI115" s="438"/>
      <c r="QJ115" s="438"/>
      <c r="QK115" s="438"/>
      <c r="QL115" s="438"/>
      <c r="QM115" s="438"/>
      <c r="QN115" s="438"/>
      <c r="QO115" s="438"/>
      <c r="QP115" s="438"/>
      <c r="QQ115" s="438"/>
      <c r="QR115" s="438"/>
      <c r="QS115" s="438"/>
      <c r="QT115" s="438"/>
      <c r="QU115" s="438"/>
      <c r="QV115" s="438"/>
      <c r="QW115" s="438"/>
      <c r="QX115" s="438"/>
      <c r="QY115" s="438"/>
      <c r="QZ115" s="438"/>
      <c r="RA115" s="438"/>
      <c r="RB115" s="438"/>
      <c r="RC115" s="438"/>
      <c r="RD115" s="438"/>
      <c r="RE115" s="438"/>
      <c r="RF115" s="438"/>
      <c r="RG115" s="438"/>
      <c r="RH115" s="438"/>
      <c r="RI115" s="438"/>
      <c r="RJ115" s="438"/>
      <c r="RK115" s="438"/>
      <c r="RL115" s="438"/>
      <c r="RM115" s="438"/>
      <c r="RN115" s="438"/>
      <c r="RO115" s="438"/>
      <c r="RP115" s="438"/>
      <c r="RQ115" s="438"/>
      <c r="RR115" s="438"/>
      <c r="RS115" s="438"/>
      <c r="RT115" s="438"/>
      <c r="RU115" s="438"/>
      <c r="RV115" s="438"/>
      <c r="RW115" s="438"/>
      <c r="RX115" s="438"/>
      <c r="RY115" s="438"/>
      <c r="RZ115" s="438"/>
      <c r="SA115" s="438"/>
      <c r="SB115" s="438"/>
      <c r="SC115" s="438"/>
      <c r="SD115" s="438"/>
      <c r="SE115" s="438"/>
      <c r="SF115" s="438"/>
      <c r="SG115" s="438"/>
      <c r="SH115" s="438"/>
      <c r="SI115" s="438"/>
      <c r="SJ115" s="438"/>
      <c r="SK115" s="438"/>
      <c r="SL115" s="438"/>
      <c r="SM115" s="438"/>
      <c r="SN115" s="438"/>
      <c r="SO115" s="438"/>
      <c r="SP115" s="438"/>
      <c r="SQ115" s="438"/>
      <c r="SR115" s="438"/>
      <c r="SS115" s="438"/>
      <c r="ST115" s="438"/>
      <c r="SU115" s="438"/>
      <c r="SV115" s="438"/>
      <c r="SW115" s="438"/>
      <c r="SX115" s="438"/>
      <c r="SY115" s="438"/>
      <c r="SZ115" s="438"/>
      <c r="TA115" s="438"/>
      <c r="TB115" s="438"/>
      <c r="TC115" s="438"/>
      <c r="TD115" s="438"/>
      <c r="TE115" s="438"/>
      <c r="TF115" s="438"/>
      <c r="TG115" s="438"/>
      <c r="TH115" s="438"/>
      <c r="TI115" s="438"/>
      <c r="TJ115" s="438"/>
      <c r="TK115" s="438"/>
      <c r="TL115" s="438"/>
      <c r="TM115" s="438"/>
      <c r="TN115" s="438"/>
      <c r="TO115" s="438"/>
      <c r="TP115" s="438"/>
      <c r="TQ115" s="438"/>
      <c r="TR115" s="438"/>
      <c r="TS115" s="438"/>
      <c r="TT115" s="438"/>
      <c r="TU115" s="438"/>
      <c r="TV115" s="438"/>
      <c r="TW115" s="438"/>
      <c r="TX115" s="438"/>
      <c r="TY115" s="438"/>
      <c r="TZ115" s="438"/>
      <c r="UA115" s="438"/>
      <c r="UB115" s="438"/>
      <c r="UC115" s="438"/>
      <c r="UD115" s="438"/>
      <c r="UE115" s="438"/>
      <c r="UF115" s="438"/>
      <c r="UG115" s="438"/>
      <c r="UH115" s="438"/>
      <c r="UI115" s="438"/>
      <c r="UJ115" s="438"/>
      <c r="UK115" s="438"/>
      <c r="UL115" s="438"/>
      <c r="UM115" s="438"/>
      <c r="UN115" s="438"/>
      <c r="UO115" s="438"/>
      <c r="UP115" s="438"/>
      <c r="UQ115" s="438"/>
      <c r="UR115" s="438"/>
      <c r="US115" s="438"/>
      <c r="UT115" s="438"/>
      <c r="UU115" s="438"/>
      <c r="UV115" s="438"/>
      <c r="UW115" s="438"/>
      <c r="UX115" s="438"/>
      <c r="UY115" s="438"/>
      <c r="UZ115" s="438"/>
      <c r="VA115" s="438"/>
      <c r="VB115" s="438"/>
      <c r="VC115" s="438"/>
      <c r="VD115" s="438"/>
      <c r="VE115" s="438"/>
      <c r="VF115" s="438"/>
      <c r="VG115" s="438"/>
      <c r="VH115" s="438"/>
      <c r="VI115" s="438"/>
      <c r="VJ115" s="438"/>
      <c r="VK115" s="438"/>
      <c r="VL115" s="438"/>
      <c r="VM115" s="438"/>
      <c r="VN115" s="438"/>
      <c r="VO115" s="438"/>
      <c r="VP115" s="438"/>
      <c r="VQ115" s="438"/>
      <c r="VR115" s="438"/>
      <c r="VS115" s="438"/>
      <c r="VT115" s="438"/>
      <c r="VU115" s="438"/>
      <c r="VV115" s="438"/>
      <c r="VW115" s="438"/>
      <c r="VX115" s="438"/>
      <c r="VY115" s="438"/>
      <c r="VZ115" s="438"/>
      <c r="WA115" s="438"/>
      <c r="WB115" s="438"/>
      <c r="WC115" s="438"/>
      <c r="WD115" s="438"/>
      <c r="WE115" s="438"/>
      <c r="WF115" s="438"/>
      <c r="WG115" s="438"/>
      <c r="WH115" s="438"/>
      <c r="WI115" s="438"/>
      <c r="WJ115" s="438"/>
      <c r="WK115" s="438"/>
      <c r="WL115" s="438"/>
      <c r="WM115" s="438"/>
      <c r="WN115" s="438"/>
      <c r="WO115" s="438"/>
      <c r="WP115" s="438"/>
      <c r="WQ115" s="438"/>
      <c r="WR115" s="438"/>
      <c r="WS115" s="438"/>
      <c r="WT115" s="438"/>
      <c r="WU115" s="438"/>
      <c r="WV115" s="438"/>
      <c r="WW115" s="438"/>
      <c r="WX115" s="438"/>
      <c r="WY115" s="438"/>
      <c r="WZ115" s="438"/>
      <c r="XA115" s="438"/>
      <c r="XB115" s="438"/>
      <c r="XC115" s="438"/>
      <c r="XD115" s="438"/>
      <c r="XE115" s="438"/>
      <c r="XF115" s="438"/>
      <c r="XG115" s="438"/>
      <c r="XH115" s="438"/>
      <c r="XI115" s="438"/>
      <c r="XJ115" s="438"/>
      <c r="XK115" s="438"/>
      <c r="XL115" s="438"/>
      <c r="XM115" s="438"/>
      <c r="XN115" s="438"/>
      <c r="XO115" s="438"/>
      <c r="XP115" s="438"/>
      <c r="XQ115" s="438"/>
      <c r="XR115" s="438"/>
      <c r="XS115" s="438"/>
      <c r="XT115" s="438"/>
      <c r="XU115" s="438"/>
      <c r="XV115" s="438"/>
      <c r="XW115" s="438"/>
      <c r="XX115" s="438"/>
      <c r="XY115" s="438"/>
      <c r="XZ115" s="438"/>
      <c r="YA115" s="438"/>
      <c r="YB115" s="438"/>
      <c r="YC115" s="438"/>
      <c r="YD115" s="438"/>
      <c r="YE115" s="438"/>
      <c r="YF115" s="438"/>
      <c r="YG115" s="438"/>
      <c r="YH115" s="438"/>
      <c r="YI115" s="438"/>
      <c r="YJ115" s="438"/>
      <c r="YK115" s="438"/>
      <c r="YL115" s="438"/>
      <c r="YM115" s="438"/>
      <c r="YN115" s="438"/>
      <c r="YO115" s="438"/>
      <c r="YP115" s="438"/>
      <c r="YQ115" s="438"/>
      <c r="YR115" s="438"/>
      <c r="YS115" s="438"/>
      <c r="YT115" s="438"/>
      <c r="YU115" s="438"/>
      <c r="YV115" s="438"/>
      <c r="YW115" s="438"/>
      <c r="YX115" s="438"/>
      <c r="YY115" s="438"/>
      <c r="YZ115" s="438"/>
      <c r="ZA115" s="438"/>
      <c r="ZB115" s="438"/>
      <c r="ZC115" s="438"/>
      <c r="ZD115" s="438"/>
      <c r="ZE115" s="438"/>
      <c r="ZF115" s="438"/>
      <c r="ZG115" s="438"/>
      <c r="ZH115" s="438"/>
      <c r="ZI115" s="438"/>
      <c r="ZJ115" s="438"/>
      <c r="ZK115" s="438"/>
      <c r="ZL115" s="438"/>
      <c r="ZM115" s="438"/>
      <c r="ZN115" s="438"/>
      <c r="ZO115" s="438"/>
      <c r="ZP115" s="438"/>
      <c r="ZQ115" s="438"/>
      <c r="ZR115" s="438"/>
      <c r="ZS115" s="438"/>
      <c r="ZT115" s="438"/>
      <c r="ZU115" s="438"/>
      <c r="ZV115" s="438"/>
      <c r="ZW115" s="438"/>
      <c r="ZX115" s="438"/>
      <c r="ZY115" s="438"/>
      <c r="ZZ115" s="438"/>
      <c r="AAA115" s="438"/>
      <c r="AAB115" s="438"/>
      <c r="AAC115" s="438"/>
      <c r="AAD115" s="438"/>
      <c r="AAE115" s="438"/>
      <c r="AAF115" s="438"/>
      <c r="AAG115" s="438"/>
      <c r="AAH115" s="438"/>
      <c r="AAI115" s="438"/>
      <c r="AAJ115" s="438"/>
      <c r="AAK115" s="438"/>
      <c r="AAL115" s="438"/>
      <c r="AAM115" s="438"/>
      <c r="AAN115" s="438"/>
      <c r="AAO115" s="438"/>
      <c r="AAP115" s="438"/>
      <c r="AAQ115" s="438"/>
      <c r="AAR115" s="438"/>
      <c r="AAS115" s="438"/>
      <c r="AAT115" s="438"/>
      <c r="AAU115" s="438"/>
      <c r="AAV115" s="438"/>
      <c r="AAW115" s="438"/>
      <c r="AAX115" s="438"/>
      <c r="AAY115" s="438"/>
      <c r="AAZ115" s="438"/>
      <c r="ABA115" s="438"/>
      <c r="ABB115" s="438"/>
      <c r="ABC115" s="438"/>
      <c r="ABD115" s="438"/>
      <c r="ABE115" s="438"/>
      <c r="ABF115" s="438"/>
      <c r="ABG115" s="438"/>
      <c r="ABH115" s="438"/>
      <c r="ABI115" s="438"/>
      <c r="ABJ115" s="438"/>
      <c r="ABK115" s="438"/>
      <c r="ABL115" s="438"/>
      <c r="ABM115" s="438"/>
      <c r="ABN115" s="438"/>
      <c r="ABO115" s="438"/>
      <c r="ABP115" s="438"/>
      <c r="ABQ115" s="438"/>
      <c r="ABR115" s="438"/>
      <c r="ABS115" s="438"/>
      <c r="ABT115" s="438"/>
      <c r="ABU115" s="438"/>
      <c r="ABV115" s="438"/>
      <c r="ABW115" s="438"/>
      <c r="ABX115" s="438"/>
      <c r="ABY115" s="438"/>
      <c r="ABZ115" s="438"/>
      <c r="ACA115" s="438"/>
      <c r="ACB115" s="438"/>
      <c r="ACC115" s="438"/>
      <c r="ACD115" s="438"/>
      <c r="ACE115" s="438"/>
      <c r="ACF115" s="438"/>
      <c r="ACG115" s="438"/>
      <c r="ACH115" s="438"/>
      <c r="ACI115" s="438"/>
      <c r="ACJ115" s="438"/>
      <c r="ACK115" s="438"/>
      <c r="ACL115" s="438"/>
      <c r="ACM115" s="438"/>
      <c r="ACN115" s="438"/>
      <c r="ACO115" s="438"/>
      <c r="ACP115" s="438"/>
      <c r="ACQ115" s="438"/>
      <c r="ACR115" s="438"/>
      <c r="ACS115" s="438"/>
      <c r="ACT115" s="438"/>
      <c r="ACU115" s="438"/>
      <c r="ACV115" s="438"/>
      <c r="ACW115" s="438"/>
      <c r="ACX115" s="438"/>
      <c r="ACY115" s="438"/>
      <c r="ACZ115" s="438"/>
      <c r="ADA115" s="438"/>
      <c r="ADB115" s="438"/>
      <c r="ADC115" s="438"/>
      <c r="ADD115" s="438"/>
      <c r="ADE115" s="438"/>
      <c r="ADF115" s="438"/>
      <c r="ADG115" s="438"/>
      <c r="ADH115" s="438"/>
      <c r="ADI115" s="438"/>
      <c r="ADJ115" s="438"/>
      <c r="ADK115" s="438"/>
      <c r="ADL115" s="438"/>
      <c r="ADM115" s="438"/>
      <c r="ADN115" s="438"/>
      <c r="ADO115" s="438"/>
      <c r="ADP115" s="438"/>
      <c r="ADQ115" s="438"/>
      <c r="ADR115" s="438"/>
      <c r="ADS115" s="438"/>
      <c r="ADT115" s="438"/>
      <c r="ADU115" s="438"/>
      <c r="ADV115" s="438"/>
      <c r="ADW115" s="438"/>
      <c r="ADX115" s="438"/>
      <c r="ADY115" s="438"/>
      <c r="ADZ115" s="438"/>
      <c r="AEA115" s="438"/>
      <c r="AEB115" s="438"/>
      <c r="AEC115" s="438"/>
      <c r="AED115" s="438"/>
      <c r="AEE115" s="438"/>
      <c r="AEF115" s="438"/>
      <c r="AEG115" s="438"/>
      <c r="AEH115" s="438"/>
      <c r="AEI115" s="438"/>
      <c r="AEJ115" s="438"/>
      <c r="AEK115" s="438"/>
      <c r="AEL115" s="438"/>
      <c r="AEM115" s="438"/>
      <c r="AEN115" s="438"/>
      <c r="AEO115" s="438"/>
      <c r="AEP115" s="438"/>
      <c r="AEQ115" s="438"/>
      <c r="AER115" s="438"/>
      <c r="AES115" s="438"/>
      <c r="AET115" s="438"/>
      <c r="AEU115" s="438"/>
      <c r="AEV115" s="438"/>
      <c r="AEW115" s="438"/>
      <c r="AEX115" s="438"/>
      <c r="AEY115" s="438"/>
      <c r="AEZ115" s="438"/>
      <c r="AFA115" s="438"/>
      <c r="AFB115" s="438"/>
      <c r="AFC115" s="438"/>
      <c r="AFD115" s="438"/>
      <c r="AFE115" s="438"/>
      <c r="AFF115" s="438"/>
      <c r="AFG115" s="438"/>
      <c r="AFH115" s="438"/>
      <c r="AFI115" s="438"/>
      <c r="AFJ115" s="438"/>
      <c r="AFK115" s="438"/>
      <c r="AFL115" s="438"/>
      <c r="AFM115" s="438"/>
      <c r="AFN115" s="438"/>
      <c r="AFO115" s="438"/>
      <c r="AFP115" s="438"/>
      <c r="AFQ115" s="438"/>
      <c r="AFR115" s="438"/>
      <c r="AFS115" s="438"/>
      <c r="AFT115" s="438"/>
      <c r="AFU115" s="438"/>
      <c r="AFV115" s="438"/>
      <c r="AFW115" s="438"/>
      <c r="AFX115" s="438"/>
      <c r="AFY115" s="438"/>
      <c r="AFZ115" s="438"/>
      <c r="AGA115" s="438"/>
      <c r="AGB115" s="438"/>
      <c r="AGC115" s="438"/>
      <c r="AGD115" s="438"/>
      <c r="AGE115" s="438"/>
      <c r="AGF115" s="438"/>
      <c r="AGG115" s="438"/>
      <c r="AGH115" s="438"/>
      <c r="AGI115" s="438"/>
      <c r="AGJ115" s="438"/>
      <c r="AGK115" s="438"/>
      <c r="AGL115" s="438"/>
      <c r="AGM115" s="438"/>
      <c r="AGN115" s="438"/>
      <c r="AGO115" s="438"/>
      <c r="AGP115" s="438"/>
      <c r="AGQ115" s="438"/>
      <c r="AGR115" s="438"/>
      <c r="AGS115" s="438"/>
      <c r="AGT115" s="438"/>
      <c r="AGU115" s="438"/>
      <c r="AGV115" s="438"/>
      <c r="AGW115" s="438"/>
      <c r="AGX115" s="438"/>
      <c r="AGY115" s="438"/>
      <c r="AGZ115" s="438"/>
      <c r="AHA115" s="438"/>
      <c r="AHB115" s="438"/>
      <c r="AHC115" s="438"/>
      <c r="AHD115" s="438"/>
      <c r="AHE115" s="438"/>
      <c r="AHF115" s="438"/>
      <c r="AHG115" s="438"/>
      <c r="AHH115" s="438"/>
      <c r="AHI115" s="438"/>
      <c r="AHJ115" s="438"/>
      <c r="AHK115" s="438"/>
      <c r="AHL115" s="438"/>
      <c r="AHM115" s="438"/>
      <c r="AHN115" s="438"/>
      <c r="AHO115" s="438"/>
      <c r="AHP115" s="438"/>
      <c r="AHQ115" s="438"/>
      <c r="AHR115" s="438"/>
      <c r="AHS115" s="438"/>
      <c r="AHT115" s="438"/>
      <c r="AHU115" s="438"/>
      <c r="AHV115" s="438"/>
      <c r="AHW115" s="438"/>
      <c r="AHX115" s="438"/>
      <c r="AHY115" s="438"/>
      <c r="AHZ115" s="438"/>
      <c r="AIA115" s="438"/>
      <c r="AIB115" s="438"/>
      <c r="AIC115" s="438"/>
      <c r="AID115" s="438"/>
      <c r="AIE115" s="438"/>
      <c r="AIF115" s="438"/>
      <c r="AIG115" s="438"/>
      <c r="AIH115" s="438"/>
      <c r="AII115" s="438"/>
      <c r="AIJ115" s="438"/>
      <c r="AIK115" s="438"/>
      <c r="AIL115" s="438"/>
      <c r="AIM115" s="438"/>
      <c r="AIN115" s="438"/>
      <c r="AIO115" s="438"/>
      <c r="AIP115" s="438"/>
      <c r="AIQ115" s="438"/>
      <c r="AIR115" s="438"/>
      <c r="AIS115" s="438"/>
      <c r="AIT115" s="438"/>
      <c r="AIU115" s="438"/>
      <c r="AIV115" s="438"/>
      <c r="AIW115" s="438"/>
      <c r="AIX115" s="438"/>
      <c r="AIY115" s="438"/>
      <c r="AIZ115" s="438"/>
      <c r="AJA115" s="438"/>
      <c r="AJB115" s="438"/>
      <c r="AJC115" s="438"/>
      <c r="AJD115" s="438"/>
      <c r="AJE115" s="438"/>
      <c r="AJF115" s="438"/>
      <c r="AJG115" s="438"/>
      <c r="AJH115" s="438"/>
      <c r="AJI115" s="438"/>
      <c r="AJJ115" s="438"/>
      <c r="AJK115" s="438"/>
      <c r="AJL115" s="438"/>
      <c r="AJM115" s="438"/>
      <c r="AJN115" s="438"/>
      <c r="AJO115" s="438"/>
      <c r="AJP115" s="438"/>
      <c r="AJQ115" s="438"/>
      <c r="AJR115" s="438"/>
      <c r="AJS115" s="438"/>
      <c r="AJT115" s="438"/>
      <c r="AJU115" s="438"/>
      <c r="AJV115" s="438"/>
      <c r="AJW115" s="438"/>
      <c r="AJX115" s="438"/>
      <c r="AJY115" s="438"/>
      <c r="AJZ115" s="438"/>
      <c r="AKA115" s="438"/>
      <c r="AKB115" s="438"/>
      <c r="AKC115" s="438"/>
      <c r="AKD115" s="438"/>
      <c r="AKE115" s="438"/>
      <c r="AKF115" s="438"/>
      <c r="AKG115" s="438"/>
      <c r="AKH115" s="438"/>
      <c r="AKI115" s="438"/>
      <c r="AKJ115" s="438"/>
      <c r="AKK115" s="438"/>
      <c r="AKL115" s="438"/>
      <c r="AKM115" s="438"/>
      <c r="AKN115" s="438"/>
      <c r="AKO115" s="438"/>
      <c r="AKP115" s="438"/>
      <c r="AKQ115" s="438"/>
      <c r="AKR115" s="438"/>
      <c r="AKS115" s="438"/>
      <c r="AKT115" s="438"/>
      <c r="AKU115" s="438"/>
      <c r="AKV115" s="438"/>
      <c r="AKW115" s="438"/>
      <c r="AKX115" s="438"/>
      <c r="AKY115" s="438"/>
      <c r="AKZ115" s="438"/>
      <c r="ALA115" s="438"/>
      <c r="ALB115" s="438"/>
      <c r="ALC115" s="438"/>
      <c r="ALD115" s="438"/>
      <c r="ALE115" s="438"/>
      <c r="ALF115" s="438"/>
      <c r="ALG115" s="438"/>
      <c r="ALH115" s="438"/>
      <c r="ALI115" s="438"/>
      <c r="ALJ115" s="438"/>
      <c r="ALK115" s="438"/>
      <c r="ALL115" s="438"/>
      <c r="ALM115" s="438"/>
      <c r="ALN115" s="438"/>
      <c r="ALO115" s="438"/>
      <c r="ALP115" s="438"/>
      <c r="ALQ115" s="438"/>
      <c r="ALR115" s="438"/>
      <c r="ALS115" s="438"/>
      <c r="ALT115" s="438"/>
      <c r="ALU115" s="438"/>
      <c r="ALV115" s="438"/>
      <c r="ALW115" s="438"/>
      <c r="ALX115" s="438"/>
      <c r="ALY115" s="438"/>
      <c r="ALZ115" s="438"/>
      <c r="AMA115" s="438"/>
      <c r="AMB115" s="438"/>
      <c r="AMC115" s="438"/>
      <c r="AMD115" s="438"/>
      <c r="AME115" s="438"/>
      <c r="AMF115" s="438"/>
      <c r="AMG115" s="438"/>
      <c r="AMH115" s="438"/>
      <c r="AMI115" s="438"/>
      <c r="AMJ115" s="438"/>
      <c r="AMK115" s="438"/>
      <c r="AML115" s="438"/>
      <c r="AMM115" s="438"/>
      <c r="AMN115" s="438"/>
      <c r="AMO115" s="438"/>
      <c r="AMP115" s="438"/>
      <c r="AMQ115" s="438"/>
      <c r="AMR115" s="438"/>
      <c r="AMS115" s="438"/>
      <c r="AMT115" s="438"/>
      <c r="AMU115" s="438"/>
      <c r="AMV115" s="438"/>
      <c r="AMW115" s="438"/>
      <c r="AMX115" s="438"/>
      <c r="AMY115" s="438"/>
      <c r="AMZ115" s="438"/>
      <c r="ANA115" s="438"/>
      <c r="ANB115" s="438"/>
      <c r="ANC115" s="438"/>
      <c r="AND115" s="438"/>
      <c r="ANE115" s="438"/>
      <c r="ANF115" s="438"/>
      <c r="ANG115" s="438"/>
      <c r="ANH115" s="438"/>
      <c r="ANI115" s="438"/>
      <c r="ANJ115" s="438"/>
      <c r="ANK115" s="438"/>
      <c r="ANL115" s="438"/>
      <c r="ANM115" s="438"/>
      <c r="ANN115" s="438"/>
      <c r="ANO115" s="438"/>
      <c r="ANP115" s="438"/>
      <c r="ANQ115" s="438"/>
      <c r="ANR115" s="438"/>
      <c r="ANS115" s="438"/>
      <c r="ANT115" s="438"/>
      <c r="ANU115" s="438"/>
      <c r="ANV115" s="438"/>
      <c r="ANW115" s="438"/>
      <c r="ANX115" s="438"/>
      <c r="ANY115" s="438"/>
      <c r="ANZ115" s="438"/>
      <c r="AOA115" s="438"/>
      <c r="AOB115" s="438"/>
      <c r="AOC115" s="438"/>
      <c r="AOD115" s="438"/>
      <c r="AOE115" s="438"/>
      <c r="AOF115" s="438"/>
      <c r="AOG115" s="438"/>
      <c r="AOH115" s="438"/>
      <c r="AOI115" s="438"/>
      <c r="AOJ115" s="438"/>
      <c r="AOK115" s="438"/>
      <c r="AOL115" s="438"/>
      <c r="AOM115" s="438"/>
      <c r="AON115" s="438"/>
      <c r="AOO115" s="438"/>
      <c r="AOP115" s="438"/>
      <c r="AOQ115" s="438"/>
      <c r="AOR115" s="438"/>
      <c r="AOS115" s="438"/>
      <c r="AOT115" s="438"/>
      <c r="AOU115" s="438"/>
      <c r="AOV115" s="438"/>
      <c r="AOW115" s="438"/>
      <c r="AOX115" s="438"/>
      <c r="AOY115" s="438"/>
      <c r="AOZ115" s="438"/>
      <c r="APA115" s="438"/>
      <c r="APB115" s="438"/>
      <c r="APC115" s="438"/>
      <c r="APD115" s="438"/>
      <c r="APE115" s="438"/>
      <c r="APF115" s="438"/>
      <c r="APG115" s="438"/>
      <c r="APH115" s="438"/>
      <c r="API115" s="438"/>
      <c r="APJ115" s="438"/>
      <c r="APK115" s="438"/>
      <c r="APL115" s="438"/>
      <c r="APM115" s="438"/>
      <c r="APN115" s="438"/>
      <c r="APO115" s="438"/>
      <c r="APP115" s="438"/>
      <c r="APQ115" s="438"/>
      <c r="APR115" s="438"/>
      <c r="APS115" s="438"/>
      <c r="APT115" s="438"/>
      <c r="APU115" s="438"/>
      <c r="APV115" s="438"/>
      <c r="APW115" s="438"/>
      <c r="APX115" s="438"/>
      <c r="APY115" s="438"/>
      <c r="APZ115" s="438"/>
      <c r="AQA115" s="438"/>
      <c r="AQB115" s="438"/>
      <c r="AQC115" s="438"/>
      <c r="AQD115" s="438"/>
      <c r="AQE115" s="438"/>
      <c r="AQF115" s="438"/>
      <c r="AQG115" s="438"/>
      <c r="AQH115" s="438"/>
      <c r="AQI115" s="438"/>
      <c r="AQJ115" s="438"/>
      <c r="AQK115" s="438"/>
      <c r="AQL115" s="438"/>
      <c r="AQM115" s="438"/>
      <c r="AQN115" s="438"/>
      <c r="AQO115" s="438"/>
      <c r="AQP115" s="438"/>
      <c r="AQQ115" s="438"/>
      <c r="AQR115" s="438"/>
      <c r="AQS115" s="438"/>
      <c r="AQT115" s="438"/>
      <c r="AQU115" s="438"/>
      <c r="AQV115" s="438"/>
      <c r="AQW115" s="438"/>
      <c r="AQX115" s="438"/>
      <c r="AQY115" s="438"/>
      <c r="AQZ115" s="438"/>
      <c r="ARA115" s="438"/>
      <c r="ARB115" s="438"/>
      <c r="ARC115" s="438"/>
      <c r="ARD115" s="438"/>
      <c r="ARE115" s="438"/>
      <c r="ARF115" s="438"/>
      <c r="ARG115" s="438"/>
      <c r="ARH115" s="438"/>
      <c r="ARI115" s="438"/>
      <c r="ARJ115" s="438"/>
      <c r="ARK115" s="438"/>
      <c r="ARL115" s="438"/>
      <c r="ARM115" s="438"/>
      <c r="ARN115" s="438"/>
      <c r="ARO115" s="438"/>
      <c r="ARP115" s="438"/>
      <c r="ARQ115" s="438"/>
      <c r="ARR115" s="438"/>
      <c r="ARS115" s="438"/>
      <c r="ART115" s="438"/>
      <c r="ARU115" s="438"/>
      <c r="ARV115" s="438"/>
      <c r="ARW115" s="438"/>
      <c r="ARX115" s="438"/>
      <c r="ARY115" s="438"/>
      <c r="ARZ115" s="438"/>
      <c r="ASA115" s="438"/>
      <c r="ASB115" s="438"/>
      <c r="ASC115" s="438"/>
      <c r="ASD115" s="438"/>
      <c r="ASE115" s="438"/>
      <c r="ASF115" s="438"/>
      <c r="ASG115" s="438"/>
      <c r="ASH115" s="438"/>
      <c r="ASI115" s="438"/>
      <c r="ASJ115" s="438"/>
      <c r="ASK115" s="438"/>
      <c r="ASL115" s="438"/>
      <c r="ASM115" s="438"/>
      <c r="ASN115" s="438"/>
      <c r="ASO115" s="438"/>
      <c r="ASP115" s="438"/>
      <c r="ASQ115" s="438"/>
      <c r="ASR115" s="438"/>
      <c r="ASS115" s="438"/>
      <c r="AST115" s="438"/>
      <c r="ASU115" s="438"/>
      <c r="ASV115" s="438"/>
      <c r="ASW115" s="438"/>
      <c r="ASX115" s="438"/>
      <c r="ASY115" s="438"/>
      <c r="ASZ115" s="438"/>
      <c r="ATA115" s="438"/>
      <c r="ATB115" s="438"/>
      <c r="ATC115" s="438"/>
      <c r="ATD115" s="438"/>
      <c r="ATE115" s="438"/>
      <c r="ATF115" s="438"/>
      <c r="ATG115" s="438"/>
      <c r="ATH115" s="438"/>
      <c r="ATI115" s="438"/>
      <c r="ATJ115" s="438"/>
      <c r="ATK115" s="438"/>
      <c r="ATL115" s="438"/>
      <c r="ATM115" s="438"/>
      <c r="ATN115" s="438"/>
      <c r="ATO115" s="438"/>
      <c r="ATP115" s="438"/>
      <c r="ATQ115" s="438"/>
      <c r="ATR115" s="438"/>
      <c r="ATS115" s="438"/>
      <c r="ATT115" s="438"/>
      <c r="ATU115" s="438"/>
      <c r="ATV115" s="438"/>
      <c r="ATW115" s="438"/>
      <c r="ATX115" s="438"/>
      <c r="ATY115" s="438"/>
      <c r="ATZ115" s="438"/>
      <c r="AUA115" s="438"/>
      <c r="AUB115" s="438"/>
      <c r="AUC115" s="438"/>
      <c r="AUD115" s="438"/>
      <c r="AUE115" s="438"/>
      <c r="AUF115" s="438"/>
      <c r="AUG115" s="438"/>
      <c r="AUH115" s="438"/>
      <c r="AUI115" s="438"/>
      <c r="AUJ115" s="438"/>
      <c r="AUK115" s="438"/>
      <c r="AUL115" s="438"/>
      <c r="AUM115" s="438"/>
      <c r="AUN115" s="438"/>
      <c r="AUO115" s="438"/>
      <c r="AUP115" s="438"/>
      <c r="AUQ115" s="438"/>
      <c r="AUR115" s="438"/>
      <c r="AUS115" s="438"/>
      <c r="AUT115" s="438"/>
      <c r="AUU115" s="438"/>
      <c r="AUV115" s="438"/>
      <c r="AUW115" s="438"/>
      <c r="AUX115" s="438"/>
      <c r="AUY115" s="438"/>
      <c r="AUZ115" s="438"/>
      <c r="AVA115" s="438"/>
      <c r="AVB115" s="438"/>
      <c r="AVC115" s="438"/>
      <c r="AVD115" s="438"/>
      <c r="AVE115" s="438"/>
      <c r="AVF115" s="438"/>
      <c r="AVG115" s="438"/>
      <c r="AVH115" s="438"/>
      <c r="AVI115" s="438"/>
      <c r="AVJ115" s="438"/>
      <c r="AVK115" s="438"/>
      <c r="AVL115" s="438"/>
      <c r="AVM115" s="438"/>
      <c r="AVN115" s="438"/>
      <c r="AVO115" s="438"/>
      <c r="AVP115" s="438"/>
      <c r="AVQ115" s="438"/>
      <c r="AVR115" s="438"/>
      <c r="AVS115" s="438"/>
      <c r="AVT115" s="438"/>
      <c r="AVU115" s="438"/>
      <c r="AVV115" s="438"/>
      <c r="AVW115" s="438"/>
      <c r="AVX115" s="438"/>
      <c r="AVY115" s="438"/>
      <c r="AVZ115" s="438"/>
      <c r="AWA115" s="438"/>
      <c r="AWB115" s="438"/>
      <c r="AWC115" s="438"/>
      <c r="AWD115" s="438"/>
      <c r="AWE115" s="438"/>
      <c r="AWF115" s="438"/>
      <c r="AWG115" s="438"/>
      <c r="AWH115" s="438"/>
      <c r="AWI115" s="438"/>
      <c r="AWJ115" s="438"/>
      <c r="AWK115" s="438"/>
      <c r="AWL115" s="438"/>
      <c r="AWM115" s="438"/>
      <c r="AWN115" s="438"/>
      <c r="AWO115" s="438"/>
      <c r="AWP115" s="438"/>
      <c r="AWQ115" s="438"/>
      <c r="AWR115" s="438"/>
      <c r="AWS115" s="438"/>
      <c r="AWT115" s="438"/>
      <c r="AWU115" s="438"/>
      <c r="AWV115" s="438"/>
      <c r="AWW115" s="438"/>
      <c r="AWX115" s="438"/>
      <c r="AWY115" s="438"/>
      <c r="AWZ115" s="438"/>
      <c r="AXA115" s="438"/>
      <c r="AXB115" s="438"/>
      <c r="AXC115" s="438"/>
      <c r="AXD115" s="438"/>
      <c r="AXE115" s="438"/>
      <c r="AXF115" s="438"/>
      <c r="AXG115" s="438"/>
      <c r="AXH115" s="438"/>
      <c r="AXI115" s="438"/>
      <c r="AXJ115" s="438"/>
      <c r="AXK115" s="438"/>
      <c r="AXL115" s="438"/>
      <c r="AXM115" s="438"/>
      <c r="AXN115" s="438"/>
      <c r="AXO115" s="438"/>
      <c r="AXP115" s="438"/>
      <c r="AXQ115" s="438"/>
      <c r="AXR115" s="438"/>
      <c r="AXS115" s="438"/>
      <c r="AXT115" s="438"/>
      <c r="AXU115" s="438"/>
      <c r="AXV115" s="438"/>
      <c r="AXW115" s="438"/>
      <c r="AXX115" s="438"/>
      <c r="AXY115" s="438"/>
      <c r="AXZ115" s="438"/>
      <c r="AYA115" s="438"/>
      <c r="AYB115" s="438"/>
      <c r="AYC115" s="438"/>
      <c r="AYD115" s="438"/>
      <c r="AYE115" s="438"/>
      <c r="AYF115" s="438"/>
      <c r="AYG115" s="438"/>
      <c r="AYH115" s="438"/>
      <c r="AYI115" s="438"/>
      <c r="AYJ115" s="438"/>
      <c r="AYK115" s="438"/>
      <c r="AYL115" s="438"/>
      <c r="AYM115" s="438"/>
      <c r="AYN115" s="438"/>
      <c r="AYO115" s="438"/>
      <c r="AYP115" s="438"/>
      <c r="AYQ115" s="438"/>
      <c r="AYR115" s="438"/>
      <c r="AYS115" s="438"/>
      <c r="AYT115" s="438"/>
      <c r="AYU115" s="438"/>
      <c r="AYV115" s="438"/>
      <c r="AYW115" s="438"/>
      <c r="AYX115" s="438"/>
      <c r="AYY115" s="438"/>
      <c r="AYZ115" s="438"/>
      <c r="AZA115" s="438"/>
      <c r="AZB115" s="438"/>
      <c r="AZC115" s="438"/>
      <c r="AZD115" s="438"/>
      <c r="AZE115" s="438"/>
      <c r="AZF115" s="438"/>
      <c r="AZG115" s="438"/>
      <c r="AZH115" s="438"/>
      <c r="AZI115" s="438"/>
      <c r="AZJ115" s="438"/>
      <c r="AZK115" s="438"/>
      <c r="AZL115" s="438"/>
      <c r="AZM115" s="438"/>
      <c r="AZN115" s="438"/>
      <c r="AZO115" s="438"/>
      <c r="AZP115" s="438"/>
      <c r="AZQ115" s="438"/>
      <c r="AZR115" s="438"/>
      <c r="AZS115" s="438"/>
      <c r="AZT115" s="438"/>
      <c r="AZU115" s="438"/>
      <c r="AZV115" s="438"/>
      <c r="AZW115" s="438"/>
      <c r="AZX115" s="438"/>
      <c r="AZY115" s="438"/>
      <c r="AZZ115" s="438"/>
      <c r="BAA115" s="438"/>
      <c r="BAB115" s="438"/>
      <c r="BAC115" s="438"/>
      <c r="BAD115" s="438"/>
      <c r="BAE115" s="438"/>
      <c r="BAF115" s="438"/>
      <c r="BAG115" s="438"/>
      <c r="BAH115" s="438"/>
      <c r="BAI115" s="438"/>
      <c r="BAJ115" s="438"/>
      <c r="BAK115" s="438"/>
      <c r="BAL115" s="438"/>
      <c r="BAM115" s="438"/>
      <c r="BAN115" s="438"/>
      <c r="BAO115" s="438"/>
      <c r="BAP115" s="438"/>
      <c r="BAQ115" s="438"/>
      <c r="BAR115" s="438"/>
      <c r="BAS115" s="438"/>
      <c r="BAT115" s="438"/>
      <c r="BAU115" s="438"/>
      <c r="BAV115" s="438"/>
      <c r="BAW115" s="438"/>
      <c r="BAX115" s="438"/>
      <c r="BAY115" s="438"/>
      <c r="BAZ115" s="438"/>
      <c r="BBA115" s="438"/>
      <c r="BBB115" s="438"/>
      <c r="BBC115" s="438"/>
      <c r="BBD115" s="438"/>
      <c r="BBE115" s="438"/>
      <c r="BBF115" s="438"/>
      <c r="BBG115" s="438"/>
      <c r="BBH115" s="438"/>
      <c r="BBI115" s="438"/>
      <c r="BBJ115" s="438"/>
      <c r="BBK115" s="438"/>
      <c r="BBL115" s="438"/>
      <c r="BBM115" s="438"/>
      <c r="BBN115" s="438"/>
      <c r="BBO115" s="438"/>
      <c r="BBP115" s="438"/>
      <c r="BBQ115" s="438"/>
      <c r="BBR115" s="438"/>
      <c r="BBS115" s="438"/>
      <c r="BBT115" s="438"/>
      <c r="BBU115" s="438"/>
      <c r="BBV115" s="438"/>
      <c r="BBW115" s="438"/>
      <c r="BBX115" s="438"/>
      <c r="BBY115" s="438"/>
      <c r="BBZ115" s="438"/>
      <c r="BCA115" s="438"/>
      <c r="BCB115" s="438"/>
      <c r="BCC115" s="438"/>
      <c r="BCD115" s="438"/>
      <c r="BCE115" s="438"/>
      <c r="BCF115" s="438"/>
      <c r="BCG115" s="438"/>
      <c r="BCH115" s="438"/>
      <c r="BCI115" s="438"/>
      <c r="BCJ115" s="438"/>
      <c r="BCK115" s="438"/>
      <c r="BCL115" s="438"/>
      <c r="BCM115" s="438"/>
      <c r="BCN115" s="438"/>
      <c r="BCO115" s="438"/>
      <c r="BCP115" s="438"/>
      <c r="BCQ115" s="438"/>
      <c r="BCR115" s="438"/>
      <c r="BCS115" s="438"/>
      <c r="BCT115" s="438"/>
      <c r="BCU115" s="438"/>
      <c r="BCV115" s="438"/>
      <c r="BCW115" s="438"/>
      <c r="BCX115" s="438"/>
      <c r="BCY115" s="438"/>
      <c r="BCZ115" s="438"/>
      <c r="BDA115" s="438"/>
      <c r="BDB115" s="438"/>
      <c r="BDC115" s="438"/>
      <c r="BDD115" s="438"/>
      <c r="BDE115" s="438"/>
      <c r="BDF115" s="438"/>
      <c r="BDG115" s="438"/>
      <c r="BDH115" s="438"/>
      <c r="BDI115" s="438"/>
      <c r="BDJ115" s="438"/>
      <c r="BDK115" s="438"/>
      <c r="BDL115" s="438"/>
      <c r="BDM115" s="438"/>
      <c r="BDN115" s="438"/>
      <c r="BDO115" s="438"/>
      <c r="BDP115" s="438"/>
      <c r="BDQ115" s="438"/>
      <c r="BDR115" s="438"/>
      <c r="BDS115" s="438"/>
      <c r="BDT115" s="438"/>
      <c r="BDU115" s="438"/>
      <c r="BDV115" s="438"/>
      <c r="BDW115" s="438"/>
      <c r="BDX115" s="438"/>
      <c r="BDY115" s="438"/>
      <c r="BDZ115" s="438"/>
      <c r="BEA115" s="438"/>
      <c r="BEB115" s="438"/>
      <c r="BEC115" s="438"/>
      <c r="BED115" s="438"/>
      <c r="BEE115" s="438"/>
      <c r="BEF115" s="438"/>
      <c r="BEG115" s="438"/>
      <c r="BEH115" s="438"/>
      <c r="BEI115" s="438"/>
      <c r="BEJ115" s="438"/>
      <c r="BEK115" s="438"/>
      <c r="BEL115" s="438"/>
      <c r="BEM115" s="438"/>
      <c r="BEN115" s="438"/>
      <c r="BEO115" s="438"/>
      <c r="BEP115" s="438"/>
      <c r="BEQ115" s="438"/>
      <c r="BER115" s="438"/>
      <c r="BES115" s="438"/>
      <c r="BET115" s="438"/>
      <c r="BEU115" s="438"/>
      <c r="BEV115" s="438"/>
      <c r="BEW115" s="438"/>
      <c r="BEX115" s="438"/>
      <c r="BEY115" s="438"/>
      <c r="BEZ115" s="438"/>
      <c r="BFA115" s="438"/>
      <c r="BFB115" s="438"/>
      <c r="BFC115" s="438"/>
      <c r="BFD115" s="438"/>
      <c r="BFE115" s="438"/>
      <c r="BFF115" s="438"/>
      <c r="BFG115" s="438"/>
      <c r="BFH115" s="438"/>
      <c r="BFI115" s="438"/>
      <c r="BFJ115" s="438"/>
      <c r="BFK115" s="438"/>
      <c r="BFL115" s="438"/>
      <c r="BFM115" s="438"/>
      <c r="BFN115" s="438"/>
      <c r="BFO115" s="438"/>
      <c r="BFP115" s="438"/>
      <c r="BFQ115" s="438"/>
      <c r="BFR115" s="438"/>
      <c r="BFS115" s="438"/>
      <c r="BFT115" s="438"/>
      <c r="BFU115" s="438"/>
      <c r="BFV115" s="438"/>
      <c r="BFW115" s="438"/>
      <c r="BFX115" s="438"/>
      <c r="BFY115" s="438"/>
      <c r="BFZ115" s="438"/>
      <c r="BGA115" s="438"/>
      <c r="BGB115" s="438"/>
      <c r="BGC115" s="438"/>
      <c r="BGD115" s="438"/>
      <c r="BGE115" s="438"/>
      <c r="BGF115" s="438"/>
      <c r="BGG115" s="438"/>
      <c r="BGH115" s="438"/>
      <c r="BGI115" s="438"/>
      <c r="BGJ115" s="438"/>
      <c r="BGK115" s="438"/>
      <c r="BGL115" s="438"/>
      <c r="BGM115" s="438"/>
      <c r="BGN115" s="438"/>
      <c r="BGO115" s="438"/>
      <c r="BGP115" s="438"/>
      <c r="BGQ115" s="438"/>
      <c r="BGR115" s="438"/>
      <c r="BGS115" s="438"/>
      <c r="BGT115" s="438"/>
      <c r="BGU115" s="438"/>
      <c r="BGV115" s="438"/>
      <c r="BGW115" s="438"/>
      <c r="BGX115" s="438"/>
      <c r="BGY115" s="438"/>
      <c r="BGZ115" s="438"/>
      <c r="BHA115" s="438"/>
      <c r="BHB115" s="438"/>
      <c r="BHC115" s="438"/>
      <c r="BHD115" s="438"/>
      <c r="BHE115" s="438"/>
      <c r="BHF115" s="438"/>
      <c r="BHG115" s="438"/>
      <c r="BHH115" s="438"/>
      <c r="BHI115" s="438"/>
      <c r="BHJ115" s="438"/>
      <c r="BHK115" s="438"/>
      <c r="BHL115" s="438"/>
      <c r="BHM115" s="438"/>
      <c r="BHN115" s="438"/>
      <c r="BHO115" s="438"/>
      <c r="BHP115" s="438"/>
      <c r="BHQ115" s="438"/>
      <c r="BHR115" s="438"/>
      <c r="BHS115" s="438"/>
      <c r="BHT115" s="438"/>
      <c r="BHU115" s="438"/>
      <c r="BHV115" s="438"/>
      <c r="BHW115" s="438"/>
      <c r="BHX115" s="438"/>
      <c r="BHY115" s="438"/>
      <c r="BHZ115" s="438"/>
      <c r="BIA115" s="438"/>
      <c r="BIB115" s="438"/>
      <c r="BIC115" s="438"/>
      <c r="BID115" s="438"/>
      <c r="BIE115" s="438"/>
      <c r="BIF115" s="438"/>
      <c r="BIG115" s="438"/>
      <c r="BIH115" s="438"/>
      <c r="BII115" s="438"/>
      <c r="BIJ115" s="438"/>
      <c r="BIK115" s="438"/>
      <c r="BIL115" s="438"/>
      <c r="BIM115" s="438"/>
      <c r="BIN115" s="438"/>
      <c r="BIO115" s="438"/>
      <c r="BIP115" s="438"/>
      <c r="BIQ115" s="438"/>
      <c r="BIR115" s="438"/>
      <c r="BIS115" s="438"/>
      <c r="BIT115" s="438"/>
      <c r="BIU115" s="438"/>
      <c r="BIV115" s="438"/>
      <c r="BIW115" s="438"/>
      <c r="BIX115" s="438"/>
      <c r="BIY115" s="438"/>
      <c r="BIZ115" s="438"/>
      <c r="BJA115" s="438"/>
      <c r="BJB115" s="438"/>
      <c r="BJC115" s="438"/>
      <c r="BJD115" s="438"/>
      <c r="BJE115" s="438"/>
      <c r="BJF115" s="438"/>
      <c r="BJG115" s="438"/>
      <c r="BJH115" s="438"/>
      <c r="BJI115" s="438"/>
      <c r="BJJ115" s="438"/>
      <c r="BJK115" s="438"/>
      <c r="BJL115" s="438"/>
      <c r="BJM115" s="438"/>
      <c r="BJN115" s="438"/>
      <c r="BJO115" s="438"/>
      <c r="BJP115" s="438"/>
      <c r="BJQ115" s="438"/>
      <c r="BJR115" s="438"/>
      <c r="BJS115" s="438"/>
      <c r="BJT115" s="438"/>
      <c r="BJU115" s="438"/>
      <c r="BJV115" s="438"/>
      <c r="BJW115" s="438"/>
      <c r="BJX115" s="438"/>
      <c r="BJY115" s="438"/>
      <c r="BJZ115" s="438"/>
      <c r="BKA115" s="438"/>
      <c r="BKB115" s="438"/>
      <c r="BKC115" s="438"/>
      <c r="BKD115" s="438"/>
      <c r="BKE115" s="438"/>
      <c r="BKF115" s="438"/>
      <c r="BKG115" s="438"/>
      <c r="BKH115" s="438"/>
      <c r="BKI115" s="438"/>
      <c r="BKJ115" s="438"/>
      <c r="BKK115" s="438"/>
      <c r="BKL115" s="438"/>
      <c r="BKM115" s="438"/>
      <c r="BKN115" s="438"/>
      <c r="BKO115" s="438"/>
      <c r="BKP115" s="438"/>
      <c r="BKQ115" s="438"/>
      <c r="BKR115" s="438"/>
      <c r="BKS115" s="438"/>
      <c r="BKT115" s="438"/>
      <c r="BKU115" s="438"/>
      <c r="BKV115" s="438"/>
      <c r="BKW115" s="438"/>
      <c r="BKX115" s="438"/>
      <c r="BKY115" s="438"/>
      <c r="BKZ115" s="438"/>
      <c r="BLA115" s="438"/>
      <c r="BLB115" s="438"/>
      <c r="BLC115" s="438"/>
      <c r="BLD115" s="438"/>
      <c r="BLE115" s="438"/>
      <c r="BLF115" s="438"/>
      <c r="BLG115" s="438"/>
      <c r="BLH115" s="438"/>
      <c r="BLI115" s="438"/>
      <c r="BLJ115" s="438"/>
      <c r="BLK115" s="438"/>
      <c r="BLL115" s="438"/>
      <c r="BLM115" s="438"/>
      <c r="BLN115" s="438"/>
      <c r="BLO115" s="438"/>
      <c r="BLP115" s="438"/>
      <c r="BLQ115" s="438"/>
      <c r="BLR115" s="438"/>
      <c r="BLS115" s="438"/>
      <c r="BLT115" s="438"/>
      <c r="BLU115" s="438"/>
      <c r="BLV115" s="438"/>
      <c r="BLW115" s="438"/>
      <c r="BLX115" s="438"/>
      <c r="BLY115" s="438"/>
      <c r="BLZ115" s="438"/>
      <c r="BMA115" s="438"/>
      <c r="BMB115" s="438"/>
      <c r="BMC115" s="438"/>
      <c r="BMD115" s="438"/>
      <c r="BME115" s="438"/>
      <c r="BMF115" s="438"/>
      <c r="BMG115" s="438"/>
      <c r="BMH115" s="438"/>
      <c r="BMI115" s="438"/>
      <c r="BMJ115" s="438"/>
      <c r="BMK115" s="438"/>
      <c r="BML115" s="438"/>
      <c r="BMM115" s="438"/>
      <c r="BMN115" s="438"/>
      <c r="BMO115" s="438"/>
      <c r="BMP115" s="438"/>
      <c r="BMQ115" s="438"/>
      <c r="BMR115" s="438"/>
      <c r="BMS115" s="438"/>
      <c r="BMT115" s="438"/>
      <c r="BMU115" s="438"/>
      <c r="BMV115" s="438"/>
      <c r="BMW115" s="438"/>
      <c r="BMX115" s="438"/>
      <c r="BMY115" s="438"/>
      <c r="BMZ115" s="438"/>
      <c r="BNA115" s="438"/>
      <c r="BNB115" s="438"/>
      <c r="BNC115" s="438"/>
      <c r="BND115" s="438"/>
      <c r="BNE115" s="438"/>
      <c r="BNF115" s="438"/>
      <c r="BNG115" s="438"/>
      <c r="BNH115" s="438"/>
      <c r="BNI115" s="438"/>
      <c r="BNJ115" s="438"/>
      <c r="BNK115" s="438"/>
      <c r="BNL115" s="438"/>
      <c r="BNM115" s="438"/>
      <c r="BNN115" s="438"/>
      <c r="BNO115" s="438"/>
      <c r="BNP115" s="438"/>
      <c r="BNQ115" s="438"/>
      <c r="BNR115" s="438"/>
      <c r="BNS115" s="438"/>
      <c r="BNT115" s="438"/>
      <c r="BNU115" s="438"/>
      <c r="BNV115" s="438"/>
      <c r="BNW115" s="438"/>
      <c r="BNX115" s="438"/>
      <c r="BNY115" s="438"/>
      <c r="BNZ115" s="438"/>
      <c r="BOA115" s="438"/>
      <c r="BOB115" s="438"/>
      <c r="BOC115" s="438"/>
      <c r="BOD115" s="438"/>
      <c r="BOE115" s="438"/>
      <c r="BOF115" s="438"/>
      <c r="BOG115" s="438"/>
      <c r="BOH115" s="438"/>
      <c r="BOI115" s="438"/>
      <c r="BOJ115" s="438"/>
      <c r="BOK115" s="438"/>
      <c r="BOL115" s="438"/>
      <c r="BOM115" s="438"/>
      <c r="BON115" s="438"/>
      <c r="BOO115" s="438"/>
      <c r="BOP115" s="438"/>
      <c r="BOQ115" s="438"/>
      <c r="BOR115" s="438"/>
      <c r="BOS115" s="438"/>
      <c r="BOT115" s="438"/>
      <c r="BOU115" s="438"/>
      <c r="BOV115" s="438"/>
      <c r="BOW115" s="438"/>
      <c r="BOX115" s="438"/>
      <c r="BOY115" s="438"/>
      <c r="BOZ115" s="438"/>
      <c r="BPA115" s="438"/>
      <c r="BPB115" s="438"/>
      <c r="BPC115" s="438"/>
      <c r="BPD115" s="438"/>
      <c r="BPE115" s="438"/>
      <c r="BPF115" s="438"/>
      <c r="BPG115" s="438"/>
      <c r="BPH115" s="438"/>
      <c r="BPI115" s="438"/>
      <c r="BPJ115" s="438"/>
      <c r="BPK115" s="438"/>
      <c r="BPL115" s="438"/>
      <c r="BPM115" s="438"/>
      <c r="BPN115" s="438"/>
      <c r="BPO115" s="438"/>
      <c r="BPP115" s="438"/>
      <c r="BPQ115" s="438"/>
      <c r="BPR115" s="438"/>
      <c r="BPS115" s="438"/>
      <c r="BPT115" s="438"/>
      <c r="BPU115" s="438"/>
      <c r="BPV115" s="438"/>
      <c r="BPW115" s="438"/>
      <c r="BPX115" s="438"/>
      <c r="BPY115" s="438"/>
      <c r="BPZ115" s="438"/>
      <c r="BQA115" s="438"/>
      <c r="BQB115" s="438"/>
      <c r="BQC115" s="438"/>
      <c r="BQD115" s="438"/>
      <c r="BQE115" s="438"/>
      <c r="BQF115" s="438"/>
      <c r="BQG115" s="438"/>
      <c r="BQH115" s="438"/>
      <c r="BQI115" s="438"/>
      <c r="BQJ115" s="438"/>
      <c r="BQK115" s="438"/>
      <c r="BQL115" s="438"/>
      <c r="BQM115" s="438"/>
      <c r="BQN115" s="438"/>
      <c r="BQO115" s="438"/>
      <c r="BQP115" s="438"/>
      <c r="BQQ115" s="438"/>
      <c r="BQR115" s="438"/>
      <c r="BQS115" s="438"/>
      <c r="BQT115" s="438"/>
      <c r="BQU115" s="438"/>
      <c r="BQV115" s="438"/>
      <c r="BQW115" s="438"/>
      <c r="BQX115" s="438"/>
      <c r="BQY115" s="438"/>
      <c r="BQZ115" s="438"/>
      <c r="BRA115" s="438"/>
      <c r="BRB115" s="438"/>
      <c r="BRC115" s="438"/>
      <c r="BRD115" s="438"/>
      <c r="BRE115" s="438"/>
      <c r="BRF115" s="438"/>
      <c r="BRG115" s="438"/>
      <c r="BRH115" s="438"/>
      <c r="BRI115" s="438"/>
      <c r="BRJ115" s="438"/>
      <c r="BRK115" s="438"/>
      <c r="BRL115" s="438"/>
      <c r="BRM115" s="438"/>
      <c r="BRN115" s="438"/>
      <c r="BRO115" s="438"/>
      <c r="BRP115" s="438"/>
      <c r="BRQ115" s="438"/>
      <c r="BRR115" s="438"/>
      <c r="BRS115" s="438"/>
      <c r="BRT115" s="438"/>
      <c r="BRU115" s="438"/>
      <c r="BRV115" s="438"/>
      <c r="BRW115" s="438"/>
      <c r="BRX115" s="438"/>
      <c r="BRY115" s="438"/>
      <c r="BRZ115" s="438"/>
      <c r="BSA115" s="438"/>
      <c r="BSB115" s="438"/>
      <c r="BSC115" s="438"/>
      <c r="BSD115" s="438"/>
      <c r="BSE115" s="438"/>
      <c r="BSF115" s="438"/>
      <c r="BSG115" s="438"/>
      <c r="BSH115" s="438"/>
      <c r="BSI115" s="438"/>
      <c r="BSJ115" s="438"/>
      <c r="BSK115" s="438"/>
      <c r="BSL115" s="438"/>
      <c r="BSM115" s="438"/>
      <c r="BSN115" s="438"/>
      <c r="BSO115" s="438"/>
      <c r="BSP115" s="438"/>
      <c r="BSQ115" s="438"/>
      <c r="BSR115" s="438"/>
      <c r="BSS115" s="438"/>
      <c r="BST115" s="438"/>
      <c r="BSU115" s="438"/>
      <c r="BSV115" s="438"/>
      <c r="BSW115" s="438"/>
      <c r="BSX115" s="438"/>
      <c r="BSY115" s="438"/>
      <c r="BSZ115" s="438"/>
      <c r="BTA115" s="438"/>
      <c r="BTB115" s="438"/>
      <c r="BTC115" s="438"/>
      <c r="BTD115" s="438"/>
      <c r="BTE115" s="438"/>
      <c r="BTF115" s="438"/>
      <c r="BTG115" s="438"/>
      <c r="BTH115" s="438"/>
      <c r="BTI115" s="438"/>
      <c r="BTJ115" s="438"/>
      <c r="BTK115" s="438"/>
      <c r="BTL115" s="438"/>
      <c r="BTM115" s="438"/>
      <c r="BTN115" s="438"/>
      <c r="BTO115" s="438"/>
      <c r="BTP115" s="438"/>
      <c r="BTQ115" s="438"/>
      <c r="BTR115" s="438"/>
      <c r="BTS115" s="438"/>
      <c r="BTT115" s="438"/>
      <c r="BTU115" s="438"/>
      <c r="BTV115" s="438"/>
      <c r="BTW115" s="438"/>
      <c r="BTX115" s="438"/>
      <c r="BTY115" s="438"/>
      <c r="BTZ115" s="438"/>
      <c r="BUA115" s="438"/>
      <c r="BUB115" s="438"/>
      <c r="BUC115" s="438"/>
      <c r="BUD115" s="438"/>
      <c r="BUE115" s="438"/>
      <c r="BUF115" s="438"/>
      <c r="BUG115" s="438"/>
      <c r="BUH115" s="438"/>
      <c r="BUI115" s="438"/>
      <c r="BUJ115" s="438"/>
      <c r="BUK115" s="438"/>
      <c r="BUL115" s="438"/>
      <c r="BUM115" s="438"/>
      <c r="BUN115" s="438"/>
      <c r="BUO115" s="438"/>
      <c r="BUP115" s="438"/>
      <c r="BUQ115" s="438"/>
      <c r="BUR115" s="438"/>
      <c r="BUS115" s="438"/>
      <c r="BUT115" s="438"/>
      <c r="BUU115" s="438"/>
      <c r="BUV115" s="438"/>
      <c r="BUW115" s="438"/>
      <c r="BUX115" s="438"/>
      <c r="BUY115" s="438"/>
      <c r="BUZ115" s="438"/>
      <c r="BVA115" s="438"/>
      <c r="BVB115" s="438"/>
      <c r="BVC115" s="438"/>
      <c r="BVD115" s="438"/>
      <c r="BVE115" s="438"/>
      <c r="BVF115" s="438"/>
      <c r="BVG115" s="438"/>
      <c r="BVH115" s="438"/>
      <c r="BVI115" s="438"/>
      <c r="BVJ115" s="438"/>
      <c r="BVK115" s="438"/>
      <c r="BVL115" s="438"/>
      <c r="BVM115" s="438"/>
      <c r="BVN115" s="438"/>
      <c r="BVO115" s="438"/>
      <c r="BVP115" s="438"/>
      <c r="BVQ115" s="438"/>
      <c r="BVR115" s="438"/>
      <c r="BVS115" s="438"/>
      <c r="BVT115" s="438"/>
      <c r="BVU115" s="438"/>
      <c r="BVV115" s="438"/>
      <c r="BVW115" s="438"/>
      <c r="BVX115" s="438"/>
      <c r="BVY115" s="438"/>
      <c r="BVZ115" s="438"/>
      <c r="BWA115" s="438"/>
      <c r="BWB115" s="438"/>
      <c r="BWC115" s="438"/>
      <c r="BWD115" s="438"/>
      <c r="BWE115" s="438"/>
      <c r="BWF115" s="438"/>
      <c r="BWG115" s="438"/>
      <c r="BWH115" s="438"/>
      <c r="BWI115" s="438"/>
      <c r="BWJ115" s="438"/>
      <c r="BWK115" s="438"/>
      <c r="BWL115" s="438"/>
      <c r="BWM115" s="438"/>
      <c r="BWN115" s="438"/>
      <c r="BWO115" s="438"/>
      <c r="BWP115" s="438"/>
      <c r="BWQ115" s="438"/>
      <c r="BWR115" s="438"/>
      <c r="BWS115" s="438"/>
      <c r="BWT115" s="438"/>
      <c r="BWU115" s="438"/>
      <c r="BWV115" s="438"/>
      <c r="BWW115" s="438"/>
      <c r="BWX115" s="438"/>
      <c r="BWY115" s="438"/>
      <c r="BWZ115" s="438"/>
      <c r="BXA115" s="438"/>
      <c r="BXB115" s="438"/>
      <c r="BXC115" s="438"/>
      <c r="BXD115" s="438"/>
      <c r="BXE115" s="438"/>
      <c r="BXF115" s="438"/>
      <c r="BXG115" s="438"/>
      <c r="BXH115" s="438"/>
      <c r="BXI115" s="438"/>
      <c r="BXJ115" s="438"/>
      <c r="BXK115" s="438"/>
      <c r="BXL115" s="438"/>
      <c r="BXM115" s="438"/>
      <c r="BXN115" s="438"/>
      <c r="BXO115" s="438"/>
      <c r="BXP115" s="438"/>
      <c r="BXQ115" s="438"/>
      <c r="BXR115" s="438"/>
      <c r="BXS115" s="438"/>
      <c r="BXT115" s="438"/>
      <c r="BXU115" s="438"/>
      <c r="BXV115" s="438"/>
      <c r="BXW115" s="438"/>
      <c r="BXX115" s="438"/>
      <c r="BXY115" s="438"/>
      <c r="BXZ115" s="438"/>
      <c r="BYA115" s="438"/>
      <c r="BYB115" s="438"/>
      <c r="BYC115" s="438"/>
      <c r="BYD115" s="438"/>
      <c r="BYE115" s="438"/>
      <c r="BYF115" s="438"/>
      <c r="BYG115" s="438"/>
      <c r="BYH115" s="438"/>
      <c r="BYI115" s="438"/>
      <c r="BYJ115" s="438"/>
      <c r="BYK115" s="438"/>
      <c r="BYL115" s="438"/>
      <c r="BYM115" s="438"/>
      <c r="BYN115" s="438"/>
      <c r="BYO115" s="438"/>
      <c r="BYP115" s="438"/>
      <c r="BYQ115" s="438"/>
      <c r="BYR115" s="438"/>
      <c r="BYS115" s="438"/>
      <c r="BYT115" s="438"/>
      <c r="BYU115" s="438"/>
      <c r="BYV115" s="438"/>
      <c r="BYW115" s="438"/>
      <c r="BYX115" s="438"/>
      <c r="BYY115" s="438"/>
      <c r="BYZ115" s="438"/>
      <c r="BZA115" s="438"/>
      <c r="BZB115" s="438"/>
      <c r="BZC115" s="438"/>
      <c r="BZD115" s="438"/>
      <c r="BZE115" s="438"/>
      <c r="BZF115" s="438"/>
      <c r="BZG115" s="438"/>
      <c r="BZH115" s="438"/>
      <c r="BZI115" s="438"/>
      <c r="BZJ115" s="438"/>
      <c r="BZK115" s="438"/>
      <c r="BZL115" s="438"/>
      <c r="BZM115" s="438"/>
      <c r="BZN115" s="438"/>
      <c r="BZO115" s="438"/>
      <c r="BZP115" s="438"/>
      <c r="BZQ115" s="438"/>
      <c r="BZR115" s="438"/>
      <c r="BZS115" s="438"/>
      <c r="BZT115" s="438"/>
      <c r="BZU115" s="438"/>
      <c r="BZV115" s="438"/>
      <c r="BZW115" s="438"/>
      <c r="BZX115" s="438"/>
      <c r="BZY115" s="438"/>
      <c r="BZZ115" s="438"/>
      <c r="CAA115" s="438"/>
      <c r="CAB115" s="438"/>
      <c r="CAC115" s="438"/>
      <c r="CAD115" s="438"/>
      <c r="CAE115" s="438"/>
      <c r="CAF115" s="438"/>
      <c r="CAG115" s="438"/>
      <c r="CAH115" s="438"/>
      <c r="CAI115" s="438"/>
      <c r="CAJ115" s="438"/>
      <c r="CAK115" s="438"/>
      <c r="CAL115" s="438"/>
      <c r="CAM115" s="438"/>
      <c r="CAN115" s="438"/>
      <c r="CAO115" s="438"/>
      <c r="CAP115" s="438"/>
      <c r="CAQ115" s="438"/>
      <c r="CAR115" s="438"/>
      <c r="CAS115" s="438"/>
      <c r="CAT115" s="438"/>
      <c r="CAU115" s="438"/>
      <c r="CAV115" s="438"/>
      <c r="CAW115" s="438"/>
      <c r="CAX115" s="438"/>
      <c r="CAY115" s="438"/>
      <c r="CAZ115" s="438"/>
      <c r="CBA115" s="438"/>
      <c r="CBB115" s="438"/>
      <c r="CBC115" s="438"/>
      <c r="CBD115" s="438"/>
      <c r="CBE115" s="438"/>
      <c r="CBF115" s="438"/>
      <c r="CBG115" s="438"/>
      <c r="CBH115" s="438"/>
      <c r="CBI115" s="438"/>
      <c r="CBJ115" s="438"/>
      <c r="CBK115" s="438"/>
      <c r="CBL115" s="438"/>
      <c r="CBM115" s="438"/>
      <c r="CBN115" s="438"/>
      <c r="CBO115" s="438"/>
      <c r="CBP115" s="438"/>
      <c r="CBQ115" s="438"/>
      <c r="CBR115" s="438"/>
      <c r="CBS115" s="438"/>
      <c r="CBT115" s="438"/>
      <c r="CBU115" s="438"/>
      <c r="CBV115" s="438"/>
      <c r="CBW115" s="438"/>
      <c r="CBX115" s="438"/>
      <c r="CBY115" s="438"/>
      <c r="CBZ115" s="438"/>
      <c r="CCA115" s="438"/>
      <c r="CCB115" s="438"/>
      <c r="CCC115" s="438"/>
      <c r="CCD115" s="438"/>
      <c r="CCE115" s="438"/>
      <c r="CCF115" s="438"/>
      <c r="CCG115" s="438"/>
      <c r="CCH115" s="438"/>
      <c r="CCI115" s="438"/>
      <c r="CCJ115" s="438"/>
      <c r="CCK115" s="438"/>
      <c r="CCL115" s="438"/>
      <c r="CCM115" s="438"/>
      <c r="CCN115" s="438"/>
      <c r="CCO115" s="438"/>
      <c r="CCP115" s="438"/>
      <c r="CCQ115" s="438"/>
      <c r="CCR115" s="438"/>
      <c r="CCS115" s="438"/>
      <c r="CCT115" s="438"/>
      <c r="CCU115" s="438"/>
      <c r="CCV115" s="438"/>
      <c r="CCW115" s="438"/>
      <c r="CCX115" s="438"/>
      <c r="CCY115" s="438"/>
      <c r="CCZ115" s="438"/>
      <c r="CDA115" s="438"/>
      <c r="CDB115" s="438"/>
      <c r="CDC115" s="438"/>
      <c r="CDD115" s="438"/>
      <c r="CDE115" s="438"/>
      <c r="CDF115" s="438"/>
      <c r="CDG115" s="438"/>
      <c r="CDH115" s="438"/>
      <c r="CDI115" s="438"/>
      <c r="CDJ115" s="438"/>
      <c r="CDK115" s="438"/>
      <c r="CDL115" s="438"/>
      <c r="CDM115" s="438"/>
      <c r="CDN115" s="438"/>
      <c r="CDO115" s="438"/>
      <c r="CDP115" s="438"/>
      <c r="CDQ115" s="438"/>
      <c r="CDR115" s="438"/>
      <c r="CDS115" s="438"/>
      <c r="CDT115" s="438"/>
      <c r="CDU115" s="438"/>
      <c r="CDV115" s="438"/>
      <c r="CDW115" s="438"/>
      <c r="CDX115" s="438"/>
      <c r="CDY115" s="438"/>
      <c r="CDZ115" s="438"/>
      <c r="CEA115" s="438"/>
      <c r="CEB115" s="438"/>
      <c r="CEC115" s="438"/>
      <c r="CED115" s="438"/>
      <c r="CEE115" s="438"/>
      <c r="CEF115" s="438"/>
      <c r="CEG115" s="438"/>
      <c r="CEH115" s="438"/>
      <c r="CEI115" s="438"/>
      <c r="CEJ115" s="438"/>
      <c r="CEK115" s="438"/>
      <c r="CEL115" s="438"/>
      <c r="CEM115" s="438"/>
      <c r="CEN115" s="438"/>
      <c r="CEO115" s="438"/>
      <c r="CEP115" s="438"/>
      <c r="CEQ115" s="438"/>
      <c r="CER115" s="438"/>
      <c r="CES115" s="438"/>
      <c r="CET115" s="438"/>
      <c r="CEU115" s="438"/>
      <c r="CEV115" s="438"/>
      <c r="CEW115" s="438"/>
      <c r="CEX115" s="438"/>
      <c r="CEY115" s="438"/>
      <c r="CEZ115" s="438"/>
      <c r="CFA115" s="438"/>
      <c r="CFB115" s="438"/>
      <c r="CFC115" s="438"/>
      <c r="CFD115" s="438"/>
      <c r="CFE115" s="438"/>
      <c r="CFF115" s="438"/>
      <c r="CFG115" s="438"/>
      <c r="CFH115" s="438"/>
      <c r="CFI115" s="438"/>
      <c r="CFJ115" s="438"/>
      <c r="CFK115" s="438"/>
      <c r="CFL115" s="438"/>
      <c r="CFM115" s="438"/>
      <c r="CFN115" s="438"/>
      <c r="CFO115" s="438"/>
      <c r="CFP115" s="438"/>
      <c r="CFQ115" s="438"/>
      <c r="CFR115" s="438"/>
      <c r="CFS115" s="438"/>
      <c r="CFT115" s="438"/>
      <c r="CFU115" s="438"/>
      <c r="CFV115" s="438"/>
      <c r="CFW115" s="438"/>
      <c r="CFX115" s="438"/>
      <c r="CFY115" s="438"/>
      <c r="CFZ115" s="438"/>
      <c r="CGA115" s="438"/>
      <c r="CGB115" s="438"/>
      <c r="CGC115" s="438"/>
      <c r="CGD115" s="438"/>
      <c r="CGE115" s="438"/>
      <c r="CGF115" s="438"/>
      <c r="CGG115" s="438"/>
      <c r="CGH115" s="438"/>
      <c r="CGI115" s="438"/>
      <c r="CGJ115" s="438"/>
      <c r="CGK115" s="438"/>
      <c r="CGL115" s="438"/>
      <c r="CGM115" s="438"/>
      <c r="CGN115" s="438"/>
      <c r="CGO115" s="438"/>
      <c r="CGP115" s="438"/>
      <c r="CGQ115" s="438"/>
      <c r="CGR115" s="438"/>
      <c r="CGS115" s="438"/>
      <c r="CGT115" s="438"/>
      <c r="CGU115" s="438"/>
      <c r="CGV115" s="438"/>
      <c r="CGW115" s="438"/>
      <c r="CGX115" s="438"/>
      <c r="CGY115" s="438"/>
      <c r="CGZ115" s="438"/>
      <c r="CHA115" s="438"/>
      <c r="CHB115" s="438"/>
      <c r="CHC115" s="438"/>
      <c r="CHD115" s="438"/>
      <c r="CHE115" s="438"/>
      <c r="CHF115" s="438"/>
      <c r="CHG115" s="438"/>
      <c r="CHH115" s="438"/>
      <c r="CHI115" s="438"/>
      <c r="CHJ115" s="438"/>
      <c r="CHK115" s="438"/>
      <c r="CHL115" s="438"/>
      <c r="CHM115" s="438"/>
      <c r="CHN115" s="438"/>
      <c r="CHO115" s="438"/>
      <c r="CHP115" s="438"/>
      <c r="CHQ115" s="438"/>
      <c r="CHR115" s="438"/>
      <c r="CHS115" s="438"/>
      <c r="CHT115" s="438"/>
      <c r="CHU115" s="438"/>
      <c r="CHV115" s="438"/>
      <c r="CHW115" s="438"/>
      <c r="CHX115" s="438"/>
      <c r="CHY115" s="438"/>
      <c r="CHZ115" s="438"/>
      <c r="CIA115" s="438"/>
      <c r="CIB115" s="438"/>
      <c r="CIC115" s="438"/>
      <c r="CID115" s="438"/>
      <c r="CIE115" s="438"/>
      <c r="CIF115" s="438"/>
      <c r="CIG115" s="438"/>
      <c r="CIH115" s="438"/>
      <c r="CII115" s="438"/>
      <c r="CIJ115" s="438"/>
      <c r="CIK115" s="438"/>
      <c r="CIL115" s="438"/>
      <c r="CIM115" s="438"/>
      <c r="CIN115" s="438"/>
      <c r="CIO115" s="438"/>
      <c r="CIP115" s="438"/>
      <c r="CIQ115" s="438"/>
      <c r="CIR115" s="438"/>
      <c r="CIS115" s="438"/>
      <c r="CIT115" s="438"/>
      <c r="CIU115" s="438"/>
      <c r="CIV115" s="438"/>
      <c r="CIW115" s="438"/>
      <c r="CIX115" s="438"/>
      <c r="CIY115" s="438"/>
      <c r="CIZ115" s="438"/>
      <c r="CJA115" s="438"/>
      <c r="CJB115" s="438"/>
      <c r="CJC115" s="438"/>
      <c r="CJD115" s="438"/>
      <c r="CJE115" s="438"/>
      <c r="CJF115" s="438"/>
      <c r="CJG115" s="438"/>
      <c r="CJH115" s="438"/>
      <c r="CJI115" s="438"/>
      <c r="CJJ115" s="438"/>
      <c r="CJK115" s="438"/>
      <c r="CJL115" s="438"/>
      <c r="CJM115" s="438"/>
      <c r="CJN115" s="438"/>
      <c r="CJO115" s="438"/>
      <c r="CJP115" s="438"/>
      <c r="CJQ115" s="438"/>
      <c r="CJR115" s="438"/>
      <c r="CJS115" s="438"/>
      <c r="CJT115" s="438"/>
      <c r="CJU115" s="438"/>
      <c r="CJV115" s="438"/>
      <c r="CJW115" s="438"/>
      <c r="CJX115" s="438"/>
      <c r="CJY115" s="438"/>
      <c r="CJZ115" s="438"/>
      <c r="CKA115" s="438"/>
      <c r="CKB115" s="438"/>
      <c r="CKC115" s="438"/>
      <c r="CKD115" s="438"/>
      <c r="CKE115" s="438"/>
      <c r="CKF115" s="438"/>
      <c r="CKG115" s="438"/>
      <c r="CKH115" s="438"/>
      <c r="CKI115" s="438"/>
      <c r="CKJ115" s="438"/>
      <c r="CKK115" s="438"/>
      <c r="CKL115" s="438"/>
      <c r="CKM115" s="438"/>
      <c r="CKN115" s="438"/>
      <c r="CKO115" s="438"/>
      <c r="CKP115" s="438"/>
      <c r="CKQ115" s="438"/>
      <c r="CKR115" s="438"/>
      <c r="CKS115" s="438"/>
      <c r="CKT115" s="438"/>
      <c r="CKU115" s="438"/>
      <c r="CKV115" s="438"/>
      <c r="CKW115" s="438"/>
      <c r="CKX115" s="438"/>
      <c r="CKY115" s="438"/>
      <c r="CKZ115" s="438"/>
      <c r="CLA115" s="438"/>
      <c r="CLB115" s="438"/>
      <c r="CLC115" s="438"/>
      <c r="CLD115" s="438"/>
      <c r="CLE115" s="438"/>
      <c r="CLF115" s="438"/>
      <c r="CLG115" s="438"/>
      <c r="CLH115" s="438"/>
      <c r="CLI115" s="438"/>
      <c r="CLJ115" s="438"/>
      <c r="CLK115" s="438"/>
      <c r="CLL115" s="438"/>
      <c r="CLM115" s="438"/>
      <c r="CLN115" s="438"/>
      <c r="CLO115" s="438"/>
      <c r="CLP115" s="438"/>
      <c r="CLQ115" s="438"/>
      <c r="CLR115" s="438"/>
      <c r="CLS115" s="438"/>
      <c r="CLT115" s="438"/>
      <c r="CLU115" s="438"/>
      <c r="CLV115" s="438"/>
      <c r="CLW115" s="438"/>
      <c r="CLX115" s="438"/>
      <c r="CLY115" s="438"/>
      <c r="CLZ115" s="438"/>
      <c r="CMA115" s="438"/>
      <c r="CMB115" s="438"/>
      <c r="CMC115" s="438"/>
      <c r="CMD115" s="438"/>
      <c r="CME115" s="438"/>
      <c r="CMF115" s="438"/>
      <c r="CMG115" s="438"/>
      <c r="CMH115" s="438"/>
      <c r="CMI115" s="438"/>
      <c r="CMJ115" s="438"/>
      <c r="CMK115" s="438"/>
      <c r="CML115" s="438"/>
      <c r="CMM115" s="438"/>
      <c r="CMN115" s="438"/>
      <c r="CMO115" s="438"/>
      <c r="CMP115" s="438"/>
      <c r="CMQ115" s="438"/>
      <c r="CMR115" s="438"/>
      <c r="CMS115" s="438"/>
      <c r="CMT115" s="438"/>
      <c r="CMU115" s="438"/>
      <c r="CMV115" s="438"/>
      <c r="CMW115" s="438"/>
      <c r="CMX115" s="438"/>
      <c r="CMY115" s="438"/>
      <c r="CMZ115" s="438"/>
      <c r="CNA115" s="438"/>
      <c r="CNB115" s="438"/>
      <c r="CNC115" s="438"/>
      <c r="CND115" s="438"/>
      <c r="CNE115" s="438"/>
      <c r="CNF115" s="438"/>
      <c r="CNG115" s="438"/>
      <c r="CNH115" s="438"/>
      <c r="CNI115" s="438"/>
      <c r="CNJ115" s="438"/>
      <c r="CNK115" s="438"/>
      <c r="CNL115" s="438"/>
      <c r="CNM115" s="438"/>
      <c r="CNN115" s="438"/>
      <c r="CNO115" s="438"/>
      <c r="CNP115" s="438"/>
      <c r="CNQ115" s="438"/>
      <c r="CNR115" s="438"/>
      <c r="CNS115" s="438"/>
      <c r="CNT115" s="438"/>
      <c r="CNU115" s="438"/>
      <c r="CNV115" s="438"/>
      <c r="CNW115" s="438"/>
      <c r="CNX115" s="438"/>
      <c r="CNY115" s="438"/>
      <c r="CNZ115" s="438"/>
      <c r="COA115" s="438"/>
      <c r="COB115" s="438"/>
      <c r="COC115" s="438"/>
      <c r="COD115" s="438"/>
      <c r="COE115" s="438"/>
      <c r="COF115" s="438"/>
      <c r="COG115" s="438"/>
      <c r="COH115" s="438"/>
      <c r="COI115" s="438"/>
      <c r="COJ115" s="438"/>
      <c r="COK115" s="438"/>
      <c r="COL115" s="438"/>
      <c r="COM115" s="438"/>
      <c r="CON115" s="438"/>
      <c r="COO115" s="438"/>
      <c r="COP115" s="438"/>
      <c r="COQ115" s="438"/>
      <c r="COR115" s="438"/>
      <c r="COS115" s="438"/>
      <c r="COT115" s="438"/>
      <c r="COU115" s="438"/>
      <c r="COV115" s="438"/>
      <c r="COW115" s="438"/>
      <c r="COX115" s="438"/>
      <c r="COY115" s="438"/>
      <c r="COZ115" s="438"/>
      <c r="CPA115" s="438"/>
      <c r="CPB115" s="438"/>
      <c r="CPC115" s="438"/>
      <c r="CPD115" s="438"/>
      <c r="CPE115" s="438"/>
      <c r="CPF115" s="438"/>
      <c r="CPG115" s="438"/>
      <c r="CPH115" s="438"/>
      <c r="CPI115" s="438"/>
      <c r="CPJ115" s="438"/>
      <c r="CPK115" s="438"/>
      <c r="CPL115" s="438"/>
      <c r="CPM115" s="438"/>
      <c r="CPN115" s="438"/>
      <c r="CPO115" s="438"/>
      <c r="CPP115" s="438"/>
      <c r="CPQ115" s="438"/>
      <c r="CPR115" s="438"/>
      <c r="CPS115" s="438"/>
      <c r="CPT115" s="438"/>
      <c r="CPU115" s="438"/>
      <c r="CPV115" s="438"/>
      <c r="CPW115" s="438"/>
      <c r="CPX115" s="438"/>
      <c r="CPY115" s="438"/>
      <c r="CPZ115" s="438"/>
      <c r="CQA115" s="438"/>
      <c r="CQB115" s="438"/>
      <c r="CQC115" s="438"/>
      <c r="CQD115" s="438"/>
      <c r="CQE115" s="438"/>
      <c r="CQF115" s="438"/>
      <c r="CQG115" s="438"/>
      <c r="CQH115" s="438"/>
      <c r="CQI115" s="438"/>
      <c r="CQJ115" s="438"/>
      <c r="CQK115" s="438"/>
      <c r="CQL115" s="438"/>
      <c r="CQM115" s="438"/>
      <c r="CQN115" s="438"/>
      <c r="CQO115" s="438"/>
      <c r="CQP115" s="438"/>
      <c r="CQQ115" s="438"/>
      <c r="CQR115" s="438"/>
      <c r="CQS115" s="438"/>
      <c r="CQT115" s="438"/>
      <c r="CQU115" s="438"/>
      <c r="CQV115" s="438"/>
      <c r="CQW115" s="438"/>
      <c r="CQX115" s="438"/>
      <c r="CQY115" s="438"/>
      <c r="CQZ115" s="438"/>
      <c r="CRA115" s="438"/>
      <c r="CRB115" s="438"/>
      <c r="CRC115" s="438"/>
      <c r="CRD115" s="438"/>
      <c r="CRE115" s="438"/>
      <c r="CRF115" s="438"/>
      <c r="CRG115" s="438"/>
      <c r="CRH115" s="438"/>
      <c r="CRI115" s="438"/>
      <c r="CRJ115" s="438"/>
      <c r="CRK115" s="438"/>
      <c r="CRL115" s="438"/>
      <c r="CRM115" s="438"/>
      <c r="CRN115" s="438"/>
      <c r="CRO115" s="438"/>
      <c r="CRP115" s="438"/>
      <c r="CRQ115" s="438"/>
      <c r="CRR115" s="438"/>
      <c r="CRS115" s="438"/>
      <c r="CRT115" s="438"/>
      <c r="CRU115" s="438"/>
      <c r="CRV115" s="438"/>
      <c r="CRW115" s="438"/>
      <c r="CRX115" s="438"/>
      <c r="CRY115" s="438"/>
      <c r="CRZ115" s="438"/>
      <c r="CSA115" s="438"/>
      <c r="CSB115" s="438"/>
      <c r="CSC115" s="438"/>
      <c r="CSD115" s="438"/>
      <c r="CSE115" s="438"/>
      <c r="CSF115" s="438"/>
      <c r="CSG115" s="438"/>
      <c r="CSH115" s="438"/>
      <c r="CSI115" s="438"/>
      <c r="CSJ115" s="438"/>
      <c r="CSK115" s="438"/>
      <c r="CSL115" s="438"/>
      <c r="CSM115" s="438"/>
      <c r="CSN115" s="438"/>
      <c r="CSO115" s="438"/>
      <c r="CSP115" s="438"/>
      <c r="CSQ115" s="438"/>
      <c r="CSR115" s="438"/>
      <c r="CSS115" s="438"/>
      <c r="CST115" s="438"/>
      <c r="CSU115" s="438"/>
      <c r="CSV115" s="438"/>
      <c r="CSW115" s="438"/>
      <c r="CSX115" s="438"/>
      <c r="CSY115" s="438"/>
      <c r="CSZ115" s="438"/>
      <c r="CTA115" s="438"/>
      <c r="CTB115" s="438"/>
      <c r="CTC115" s="438"/>
      <c r="CTD115" s="438"/>
      <c r="CTE115" s="438"/>
      <c r="CTF115" s="438"/>
      <c r="CTG115" s="438"/>
      <c r="CTH115" s="438"/>
      <c r="CTI115" s="438"/>
      <c r="CTJ115" s="438"/>
      <c r="CTK115" s="438"/>
      <c r="CTL115" s="438"/>
      <c r="CTM115" s="438"/>
      <c r="CTN115" s="438"/>
      <c r="CTO115" s="438"/>
      <c r="CTP115" s="438"/>
      <c r="CTQ115" s="438"/>
      <c r="CTR115" s="438"/>
      <c r="CTS115" s="438"/>
      <c r="CTT115" s="438"/>
      <c r="CTU115" s="438"/>
      <c r="CTV115" s="438"/>
      <c r="CTW115" s="438"/>
      <c r="CTX115" s="438"/>
      <c r="CTY115" s="438"/>
      <c r="CTZ115" s="438"/>
      <c r="CUA115" s="438"/>
      <c r="CUB115" s="438"/>
      <c r="CUC115" s="438"/>
      <c r="CUD115" s="438"/>
      <c r="CUE115" s="438"/>
      <c r="CUF115" s="438"/>
      <c r="CUG115" s="438"/>
      <c r="CUH115" s="438"/>
      <c r="CUI115" s="438"/>
      <c r="CUJ115" s="438"/>
      <c r="CUK115" s="438"/>
      <c r="CUL115" s="438"/>
      <c r="CUM115" s="438"/>
      <c r="CUN115" s="438"/>
      <c r="CUO115" s="438"/>
      <c r="CUP115" s="438"/>
      <c r="CUQ115" s="438"/>
      <c r="CUR115" s="438"/>
      <c r="CUS115" s="438"/>
      <c r="CUT115" s="438"/>
      <c r="CUU115" s="438"/>
      <c r="CUV115" s="438"/>
      <c r="CUW115" s="438"/>
      <c r="CUX115" s="438"/>
      <c r="CUY115" s="438"/>
      <c r="CUZ115" s="438"/>
      <c r="CVA115" s="438"/>
      <c r="CVB115" s="438"/>
      <c r="CVC115" s="438"/>
      <c r="CVD115" s="438"/>
      <c r="CVE115" s="438"/>
      <c r="CVF115" s="438"/>
      <c r="CVG115" s="438"/>
      <c r="CVH115" s="438"/>
      <c r="CVI115" s="438"/>
      <c r="CVJ115" s="438"/>
      <c r="CVK115" s="438"/>
      <c r="CVL115" s="438"/>
      <c r="CVM115" s="438"/>
      <c r="CVN115" s="438"/>
      <c r="CVO115" s="438"/>
      <c r="CVP115" s="438"/>
      <c r="CVQ115" s="438"/>
      <c r="CVR115" s="438"/>
      <c r="CVS115" s="438"/>
      <c r="CVT115" s="438"/>
      <c r="CVU115" s="438"/>
      <c r="CVV115" s="438"/>
      <c r="CVW115" s="438"/>
      <c r="CVX115" s="438"/>
      <c r="CVY115" s="438"/>
      <c r="CVZ115" s="438"/>
      <c r="CWA115" s="438"/>
      <c r="CWB115" s="438"/>
      <c r="CWC115" s="438"/>
      <c r="CWD115" s="438"/>
      <c r="CWE115" s="438"/>
      <c r="CWF115" s="438"/>
      <c r="CWG115" s="438"/>
      <c r="CWH115" s="438"/>
      <c r="CWI115" s="438"/>
      <c r="CWJ115" s="438"/>
      <c r="CWK115" s="438"/>
      <c r="CWL115" s="438"/>
      <c r="CWM115" s="438"/>
      <c r="CWN115" s="438"/>
      <c r="CWO115" s="438"/>
      <c r="CWP115" s="438"/>
      <c r="CWQ115" s="438"/>
      <c r="CWR115" s="438"/>
      <c r="CWS115" s="438"/>
      <c r="CWT115" s="438"/>
      <c r="CWU115" s="438"/>
      <c r="CWV115" s="438"/>
      <c r="CWW115" s="438"/>
      <c r="CWX115" s="438"/>
      <c r="CWY115" s="438"/>
      <c r="CWZ115" s="438"/>
      <c r="CXA115" s="438"/>
      <c r="CXB115" s="438"/>
      <c r="CXC115" s="438"/>
      <c r="CXD115" s="438"/>
      <c r="CXE115" s="438"/>
      <c r="CXF115" s="438"/>
      <c r="CXG115" s="438"/>
      <c r="CXH115" s="438"/>
      <c r="CXI115" s="438"/>
      <c r="CXJ115" s="438"/>
      <c r="CXK115" s="438"/>
      <c r="CXL115" s="438"/>
      <c r="CXM115" s="438"/>
      <c r="CXN115" s="438"/>
      <c r="CXO115" s="438"/>
      <c r="CXP115" s="438"/>
      <c r="CXQ115" s="438"/>
      <c r="CXR115" s="438"/>
      <c r="CXS115" s="438"/>
      <c r="CXT115" s="438"/>
      <c r="CXU115" s="438"/>
      <c r="CXV115" s="438"/>
      <c r="CXW115" s="438"/>
      <c r="CXX115" s="438"/>
      <c r="CXY115" s="438"/>
      <c r="CXZ115" s="438"/>
      <c r="CYA115" s="438"/>
      <c r="CYB115" s="438"/>
      <c r="CYC115" s="438"/>
      <c r="CYD115" s="438"/>
      <c r="CYE115" s="438"/>
      <c r="CYF115" s="438"/>
      <c r="CYG115" s="438"/>
      <c r="CYH115" s="438"/>
      <c r="CYI115" s="438"/>
      <c r="CYJ115" s="438"/>
      <c r="CYK115" s="438"/>
      <c r="CYL115" s="438"/>
      <c r="CYM115" s="438"/>
      <c r="CYN115" s="438"/>
      <c r="CYO115" s="438"/>
      <c r="CYP115" s="438"/>
      <c r="CYQ115" s="438"/>
      <c r="CYR115" s="438"/>
      <c r="CYS115" s="438"/>
      <c r="CYT115" s="438"/>
      <c r="CYU115" s="438"/>
      <c r="CYV115" s="438"/>
      <c r="CYW115" s="438"/>
      <c r="CYX115" s="438"/>
      <c r="CYY115" s="438"/>
      <c r="CYZ115" s="438"/>
      <c r="CZA115" s="438"/>
      <c r="CZB115" s="438"/>
      <c r="CZC115" s="438"/>
      <c r="CZD115" s="438"/>
      <c r="CZE115" s="438"/>
      <c r="CZF115" s="438"/>
      <c r="CZG115" s="438"/>
      <c r="CZH115" s="438"/>
      <c r="CZI115" s="438"/>
      <c r="CZJ115" s="438"/>
      <c r="CZK115" s="438"/>
      <c r="CZL115" s="438"/>
      <c r="CZM115" s="438"/>
      <c r="CZN115" s="438"/>
      <c r="CZO115" s="438"/>
      <c r="CZP115" s="438"/>
      <c r="CZQ115" s="438"/>
      <c r="CZR115" s="438"/>
      <c r="CZS115" s="438"/>
      <c r="CZT115" s="438"/>
      <c r="CZU115" s="438"/>
      <c r="CZV115" s="438"/>
      <c r="CZW115" s="438"/>
      <c r="CZX115" s="438"/>
      <c r="CZY115" s="438"/>
      <c r="CZZ115" s="438"/>
      <c r="DAA115" s="438"/>
      <c r="DAB115" s="438"/>
      <c r="DAC115" s="438"/>
      <c r="DAD115" s="438"/>
      <c r="DAE115" s="438"/>
      <c r="DAF115" s="438"/>
      <c r="DAG115" s="438"/>
      <c r="DAH115" s="438"/>
      <c r="DAI115" s="438"/>
      <c r="DAJ115" s="438"/>
      <c r="DAK115" s="438"/>
      <c r="DAL115" s="438"/>
      <c r="DAM115" s="438"/>
      <c r="DAN115" s="438"/>
      <c r="DAO115" s="438"/>
      <c r="DAP115" s="438"/>
      <c r="DAQ115" s="438"/>
      <c r="DAR115" s="438"/>
      <c r="DAS115" s="438"/>
      <c r="DAT115" s="438"/>
      <c r="DAU115" s="438"/>
      <c r="DAV115" s="438"/>
      <c r="DAW115" s="438"/>
      <c r="DAX115" s="438"/>
      <c r="DAY115" s="438"/>
      <c r="DAZ115" s="438"/>
      <c r="DBA115" s="438"/>
      <c r="DBB115" s="438"/>
      <c r="DBC115" s="438"/>
      <c r="DBD115" s="438"/>
      <c r="DBE115" s="438"/>
      <c r="DBF115" s="438"/>
      <c r="DBG115" s="438"/>
      <c r="DBH115" s="438"/>
      <c r="DBI115" s="438"/>
      <c r="DBJ115" s="438"/>
      <c r="DBK115" s="438"/>
      <c r="DBL115" s="438"/>
      <c r="DBM115" s="438"/>
      <c r="DBN115" s="438"/>
      <c r="DBO115" s="438"/>
      <c r="DBP115" s="438"/>
      <c r="DBQ115" s="438"/>
      <c r="DBR115" s="438"/>
      <c r="DBS115" s="438"/>
      <c r="DBT115" s="438"/>
      <c r="DBU115" s="438"/>
      <c r="DBV115" s="438"/>
      <c r="DBW115" s="438"/>
      <c r="DBX115" s="438"/>
      <c r="DBY115" s="438"/>
      <c r="DBZ115" s="438"/>
      <c r="DCA115" s="438"/>
      <c r="DCB115" s="438"/>
      <c r="DCC115" s="438"/>
      <c r="DCD115" s="438"/>
      <c r="DCE115" s="438"/>
      <c r="DCF115" s="438"/>
      <c r="DCG115" s="438"/>
      <c r="DCH115" s="438"/>
      <c r="DCI115" s="438"/>
      <c r="DCJ115" s="438"/>
      <c r="DCK115" s="438"/>
      <c r="DCL115" s="438"/>
      <c r="DCM115" s="438"/>
      <c r="DCN115" s="438"/>
      <c r="DCO115" s="438"/>
      <c r="DCP115" s="438"/>
      <c r="DCQ115" s="438"/>
      <c r="DCR115" s="438"/>
      <c r="DCS115" s="438"/>
      <c r="DCT115" s="438"/>
      <c r="DCU115" s="438"/>
      <c r="DCV115" s="438"/>
      <c r="DCW115" s="438"/>
      <c r="DCX115" s="438"/>
      <c r="DCY115" s="438"/>
      <c r="DCZ115" s="438"/>
      <c r="DDA115" s="438"/>
      <c r="DDB115" s="438"/>
      <c r="DDC115" s="438"/>
      <c r="DDD115" s="438"/>
      <c r="DDE115" s="438"/>
      <c r="DDF115" s="438"/>
      <c r="DDG115" s="438"/>
      <c r="DDH115" s="438"/>
      <c r="DDI115" s="438"/>
      <c r="DDJ115" s="438"/>
      <c r="DDK115" s="438"/>
      <c r="DDL115" s="438"/>
      <c r="DDM115" s="438"/>
      <c r="DDN115" s="438"/>
      <c r="DDO115" s="438"/>
      <c r="DDP115" s="438"/>
      <c r="DDQ115" s="438"/>
      <c r="DDR115" s="438"/>
      <c r="DDS115" s="438"/>
      <c r="DDT115" s="438"/>
      <c r="DDU115" s="438"/>
      <c r="DDV115" s="438"/>
      <c r="DDW115" s="438"/>
      <c r="DDX115" s="438"/>
      <c r="DDY115" s="438"/>
      <c r="DDZ115" s="438"/>
      <c r="DEA115" s="438"/>
      <c r="DEB115" s="438"/>
      <c r="DEC115" s="438"/>
      <c r="DED115" s="438"/>
      <c r="DEE115" s="438"/>
      <c r="DEF115" s="438"/>
      <c r="DEG115" s="438"/>
      <c r="DEH115" s="438"/>
      <c r="DEI115" s="438"/>
      <c r="DEJ115" s="438"/>
      <c r="DEK115" s="438"/>
      <c r="DEL115" s="438"/>
      <c r="DEM115" s="438"/>
      <c r="DEN115" s="438"/>
      <c r="DEO115" s="438"/>
      <c r="DEP115" s="438"/>
      <c r="DEQ115" s="438"/>
      <c r="DER115" s="438"/>
      <c r="DES115" s="438"/>
      <c r="DET115" s="438"/>
      <c r="DEU115" s="438"/>
      <c r="DEV115" s="438"/>
      <c r="DEW115" s="438"/>
      <c r="DEX115" s="438"/>
      <c r="DEY115" s="438"/>
      <c r="DEZ115" s="438"/>
      <c r="DFA115" s="438"/>
      <c r="DFB115" s="438"/>
      <c r="DFC115" s="438"/>
      <c r="DFD115" s="438"/>
      <c r="DFE115" s="438"/>
      <c r="DFF115" s="438"/>
      <c r="DFG115" s="438"/>
      <c r="DFH115" s="438"/>
      <c r="DFI115" s="438"/>
      <c r="DFJ115" s="438"/>
      <c r="DFK115" s="438"/>
      <c r="DFL115" s="438"/>
      <c r="DFM115" s="438"/>
      <c r="DFN115" s="438"/>
      <c r="DFO115" s="438"/>
      <c r="DFP115" s="438"/>
      <c r="DFQ115" s="438"/>
      <c r="DFR115" s="438"/>
      <c r="DFS115" s="438"/>
      <c r="DFT115" s="438"/>
      <c r="DFU115" s="438"/>
      <c r="DFV115" s="438"/>
      <c r="DFW115" s="438"/>
      <c r="DFX115" s="438"/>
      <c r="DFY115" s="438"/>
      <c r="DFZ115" s="438"/>
      <c r="DGA115" s="438"/>
      <c r="DGB115" s="438"/>
      <c r="DGC115" s="438"/>
      <c r="DGD115" s="438"/>
      <c r="DGE115" s="438"/>
      <c r="DGF115" s="438"/>
      <c r="DGG115" s="438"/>
      <c r="DGH115" s="438"/>
      <c r="DGI115" s="438"/>
      <c r="DGJ115" s="438"/>
      <c r="DGK115" s="438"/>
      <c r="DGL115" s="438"/>
      <c r="DGM115" s="438"/>
      <c r="DGN115" s="438"/>
      <c r="DGO115" s="438"/>
      <c r="DGP115" s="438"/>
      <c r="DGQ115" s="438"/>
      <c r="DGR115" s="438"/>
      <c r="DGS115" s="438"/>
      <c r="DGT115" s="438"/>
      <c r="DGU115" s="438"/>
      <c r="DGV115" s="438"/>
      <c r="DGW115" s="438"/>
      <c r="DGX115" s="438"/>
      <c r="DGY115" s="438"/>
      <c r="DGZ115" s="438"/>
      <c r="DHA115" s="438"/>
      <c r="DHB115" s="438"/>
      <c r="DHC115" s="438"/>
      <c r="DHD115" s="438"/>
      <c r="DHE115" s="438"/>
      <c r="DHF115" s="438"/>
      <c r="DHG115" s="438"/>
      <c r="DHH115" s="438"/>
      <c r="DHI115" s="438"/>
      <c r="DHJ115" s="438"/>
      <c r="DHK115" s="438"/>
      <c r="DHL115" s="438"/>
      <c r="DHM115" s="438"/>
      <c r="DHN115" s="438"/>
      <c r="DHO115" s="438"/>
      <c r="DHP115" s="438"/>
      <c r="DHQ115" s="438"/>
      <c r="DHR115" s="438"/>
      <c r="DHS115" s="438"/>
      <c r="DHT115" s="438"/>
      <c r="DHU115" s="438"/>
      <c r="DHV115" s="438"/>
      <c r="DHW115" s="438"/>
      <c r="DHX115" s="438"/>
      <c r="DHY115" s="438"/>
      <c r="DHZ115" s="438"/>
      <c r="DIA115" s="438"/>
      <c r="DIB115" s="438"/>
      <c r="DIC115" s="438"/>
      <c r="DID115" s="438"/>
      <c r="DIE115" s="438"/>
      <c r="DIF115" s="438"/>
      <c r="DIG115" s="438"/>
      <c r="DIH115" s="438"/>
      <c r="DII115" s="438"/>
      <c r="DIJ115" s="438"/>
      <c r="DIK115" s="438"/>
      <c r="DIL115" s="438"/>
      <c r="DIM115" s="438"/>
      <c r="DIN115" s="438"/>
      <c r="DIO115" s="438"/>
      <c r="DIP115" s="438"/>
      <c r="DIQ115" s="438"/>
      <c r="DIR115" s="438"/>
      <c r="DIS115" s="438"/>
      <c r="DIT115" s="438"/>
      <c r="DIU115" s="438"/>
      <c r="DIV115" s="438"/>
      <c r="DIW115" s="438"/>
      <c r="DIX115" s="438"/>
      <c r="DIY115" s="438"/>
      <c r="DIZ115" s="438"/>
      <c r="DJA115" s="438"/>
      <c r="DJB115" s="438"/>
      <c r="DJC115" s="438"/>
      <c r="DJD115" s="438"/>
      <c r="DJE115" s="438"/>
      <c r="DJF115" s="438"/>
      <c r="DJG115" s="438"/>
      <c r="DJH115" s="438"/>
      <c r="DJI115" s="438"/>
      <c r="DJJ115" s="438"/>
      <c r="DJK115" s="438"/>
      <c r="DJL115" s="438"/>
      <c r="DJM115" s="438"/>
      <c r="DJN115" s="438"/>
      <c r="DJO115" s="438"/>
      <c r="DJP115" s="438"/>
      <c r="DJQ115" s="438"/>
      <c r="DJR115" s="438"/>
      <c r="DJS115" s="438"/>
      <c r="DJT115" s="438"/>
      <c r="DJU115" s="438"/>
      <c r="DJV115" s="438"/>
      <c r="DJW115" s="438"/>
      <c r="DJX115" s="438"/>
      <c r="DJY115" s="438"/>
      <c r="DJZ115" s="438"/>
      <c r="DKA115" s="438"/>
      <c r="DKB115" s="438"/>
      <c r="DKC115" s="438"/>
      <c r="DKD115" s="438"/>
      <c r="DKE115" s="438"/>
      <c r="DKF115" s="438"/>
      <c r="DKG115" s="438"/>
      <c r="DKH115" s="438"/>
      <c r="DKI115" s="438"/>
      <c r="DKJ115" s="438"/>
      <c r="DKK115" s="438"/>
      <c r="DKL115" s="438"/>
      <c r="DKM115" s="438"/>
      <c r="DKN115" s="438"/>
      <c r="DKO115" s="438"/>
      <c r="DKP115" s="438"/>
      <c r="DKQ115" s="438"/>
      <c r="DKR115" s="438"/>
      <c r="DKS115" s="438"/>
      <c r="DKT115" s="438"/>
      <c r="DKU115" s="438"/>
      <c r="DKV115" s="438"/>
      <c r="DKW115" s="438"/>
      <c r="DKX115" s="438"/>
      <c r="DKY115" s="438"/>
      <c r="DKZ115" s="438"/>
      <c r="DLA115" s="438"/>
      <c r="DLB115" s="438"/>
      <c r="DLC115" s="438"/>
      <c r="DLD115" s="438"/>
      <c r="DLE115" s="438"/>
      <c r="DLF115" s="438"/>
      <c r="DLG115" s="438"/>
      <c r="DLH115" s="438"/>
      <c r="DLI115" s="438"/>
      <c r="DLJ115" s="438"/>
      <c r="DLK115" s="438"/>
      <c r="DLL115" s="438"/>
      <c r="DLM115" s="438"/>
      <c r="DLN115" s="438"/>
      <c r="DLO115" s="438"/>
      <c r="DLP115" s="438"/>
      <c r="DLQ115" s="438"/>
      <c r="DLR115" s="438"/>
      <c r="DLS115" s="438"/>
      <c r="DLT115" s="438"/>
      <c r="DLU115" s="438"/>
      <c r="DLV115" s="438"/>
      <c r="DLW115" s="438"/>
      <c r="DLX115" s="438"/>
      <c r="DLY115" s="438"/>
      <c r="DLZ115" s="438"/>
      <c r="DMA115" s="438"/>
      <c r="DMB115" s="438"/>
      <c r="DMC115" s="438"/>
      <c r="DMD115" s="438"/>
      <c r="DME115" s="438"/>
      <c r="DMF115" s="438"/>
      <c r="DMG115" s="438"/>
      <c r="DMH115" s="438"/>
      <c r="DMI115" s="438"/>
      <c r="DMJ115" s="438"/>
      <c r="DMK115" s="438"/>
      <c r="DML115" s="438"/>
      <c r="DMM115" s="438"/>
      <c r="DMN115" s="438"/>
      <c r="DMO115" s="438"/>
      <c r="DMP115" s="438"/>
      <c r="DMQ115" s="438"/>
      <c r="DMR115" s="438"/>
      <c r="DMS115" s="438"/>
      <c r="DMT115" s="438"/>
      <c r="DMU115" s="438"/>
      <c r="DMV115" s="438"/>
      <c r="DMW115" s="438"/>
      <c r="DMX115" s="438"/>
      <c r="DMY115" s="438"/>
      <c r="DMZ115" s="438"/>
      <c r="DNA115" s="438"/>
      <c r="DNB115" s="438"/>
      <c r="DNC115" s="438"/>
      <c r="DND115" s="438"/>
      <c r="DNE115" s="438"/>
      <c r="DNF115" s="438"/>
      <c r="DNG115" s="438"/>
      <c r="DNH115" s="438"/>
      <c r="DNI115" s="438"/>
      <c r="DNJ115" s="438"/>
      <c r="DNK115" s="438"/>
      <c r="DNL115" s="438"/>
      <c r="DNM115" s="438"/>
      <c r="DNN115" s="438"/>
      <c r="DNO115" s="438"/>
      <c r="DNP115" s="438"/>
      <c r="DNQ115" s="438"/>
      <c r="DNR115" s="438"/>
      <c r="DNS115" s="438"/>
      <c r="DNT115" s="438"/>
      <c r="DNU115" s="438"/>
      <c r="DNV115" s="438"/>
      <c r="DNW115" s="438"/>
      <c r="DNX115" s="438"/>
      <c r="DNY115" s="438"/>
      <c r="DNZ115" s="438"/>
      <c r="DOA115" s="438"/>
      <c r="DOB115" s="438"/>
      <c r="DOC115" s="438"/>
      <c r="DOD115" s="438"/>
      <c r="DOE115" s="438"/>
      <c r="DOF115" s="438"/>
      <c r="DOG115" s="438"/>
      <c r="DOH115" s="438"/>
      <c r="DOI115" s="438"/>
      <c r="DOJ115" s="438"/>
      <c r="DOK115" s="438"/>
      <c r="DOL115" s="438"/>
      <c r="DOM115" s="438"/>
      <c r="DON115" s="438"/>
      <c r="DOO115" s="438"/>
      <c r="DOP115" s="438"/>
      <c r="DOQ115" s="438"/>
      <c r="DOR115" s="438"/>
      <c r="DOS115" s="438"/>
      <c r="DOT115" s="438"/>
      <c r="DOU115" s="438"/>
      <c r="DOV115" s="438"/>
      <c r="DOW115" s="438"/>
      <c r="DOX115" s="438"/>
      <c r="DOY115" s="438"/>
      <c r="DOZ115" s="438"/>
      <c r="DPA115" s="438"/>
      <c r="DPB115" s="438"/>
      <c r="DPC115" s="438"/>
      <c r="DPD115" s="438"/>
      <c r="DPE115" s="438"/>
      <c r="DPF115" s="438"/>
      <c r="DPG115" s="438"/>
      <c r="DPH115" s="438"/>
      <c r="DPI115" s="438"/>
      <c r="DPJ115" s="438"/>
      <c r="DPK115" s="438"/>
      <c r="DPL115" s="438"/>
      <c r="DPM115" s="438"/>
      <c r="DPN115" s="438"/>
      <c r="DPO115" s="438"/>
      <c r="DPP115" s="438"/>
      <c r="DPQ115" s="438"/>
      <c r="DPR115" s="438"/>
      <c r="DPS115" s="438"/>
      <c r="DPT115" s="438"/>
      <c r="DPU115" s="438"/>
      <c r="DPV115" s="438"/>
      <c r="DPW115" s="438"/>
      <c r="DPX115" s="438"/>
      <c r="DPY115" s="438"/>
      <c r="DPZ115" s="438"/>
      <c r="DQA115" s="438"/>
      <c r="DQB115" s="438"/>
      <c r="DQC115" s="438"/>
      <c r="DQD115" s="438"/>
      <c r="DQE115" s="438"/>
      <c r="DQF115" s="438"/>
      <c r="DQG115" s="438"/>
      <c r="DQH115" s="438"/>
      <c r="DQI115" s="438"/>
      <c r="DQJ115" s="438"/>
      <c r="DQK115" s="438"/>
      <c r="DQL115" s="438"/>
      <c r="DQM115" s="438"/>
      <c r="DQN115" s="438"/>
      <c r="DQO115" s="438"/>
      <c r="DQP115" s="438"/>
      <c r="DQQ115" s="438"/>
      <c r="DQR115" s="438"/>
      <c r="DQS115" s="438"/>
      <c r="DQT115" s="438"/>
      <c r="DQU115" s="438"/>
      <c r="DQV115" s="438"/>
      <c r="DQW115" s="438"/>
      <c r="DQX115" s="438"/>
      <c r="DQY115" s="438"/>
      <c r="DQZ115" s="438"/>
      <c r="DRA115" s="438"/>
      <c r="DRB115" s="438"/>
      <c r="DRC115" s="438"/>
      <c r="DRD115" s="438"/>
      <c r="DRE115" s="438"/>
      <c r="DRF115" s="438"/>
      <c r="DRG115" s="438"/>
      <c r="DRH115" s="438"/>
      <c r="DRI115" s="438"/>
      <c r="DRJ115" s="438"/>
      <c r="DRK115" s="438"/>
      <c r="DRL115" s="438"/>
      <c r="DRM115" s="438"/>
      <c r="DRN115" s="438"/>
      <c r="DRO115" s="438"/>
      <c r="DRP115" s="438"/>
      <c r="DRQ115" s="438"/>
      <c r="DRR115" s="438"/>
      <c r="DRS115" s="438"/>
      <c r="DRT115" s="438"/>
      <c r="DRU115" s="438"/>
      <c r="DRV115" s="438"/>
      <c r="DRW115" s="438"/>
      <c r="DRX115" s="438"/>
      <c r="DRY115" s="438"/>
      <c r="DRZ115" s="438"/>
      <c r="DSA115" s="438"/>
      <c r="DSB115" s="438"/>
      <c r="DSC115" s="438"/>
      <c r="DSD115" s="438"/>
      <c r="DSE115" s="438"/>
      <c r="DSF115" s="438"/>
      <c r="DSG115" s="438"/>
      <c r="DSH115" s="438"/>
      <c r="DSI115" s="438"/>
      <c r="DSJ115" s="438"/>
      <c r="DSK115" s="438"/>
      <c r="DSL115" s="438"/>
      <c r="DSM115" s="438"/>
      <c r="DSN115" s="438"/>
      <c r="DSO115" s="438"/>
      <c r="DSP115" s="438"/>
      <c r="DSQ115" s="438"/>
      <c r="DSR115" s="438"/>
      <c r="DSS115" s="438"/>
      <c r="DST115" s="438"/>
      <c r="DSU115" s="438"/>
      <c r="DSV115" s="438"/>
      <c r="DSW115" s="438"/>
      <c r="DSX115" s="438"/>
      <c r="DSY115" s="438"/>
      <c r="DSZ115" s="438"/>
      <c r="DTA115" s="438"/>
      <c r="DTB115" s="438"/>
      <c r="DTC115" s="438"/>
      <c r="DTD115" s="438"/>
      <c r="DTE115" s="438"/>
      <c r="DTF115" s="438"/>
      <c r="DTG115" s="438"/>
      <c r="DTH115" s="438"/>
      <c r="DTI115" s="438"/>
      <c r="DTJ115" s="438"/>
      <c r="DTK115" s="438"/>
      <c r="DTL115" s="438"/>
      <c r="DTM115" s="438"/>
      <c r="DTN115" s="438"/>
      <c r="DTO115" s="438"/>
      <c r="DTP115" s="438"/>
      <c r="DTQ115" s="438"/>
      <c r="DTR115" s="438"/>
      <c r="DTS115" s="438"/>
      <c r="DTT115" s="438"/>
      <c r="DTU115" s="438"/>
      <c r="DTV115" s="438"/>
      <c r="DTW115" s="438"/>
      <c r="DTX115" s="438"/>
      <c r="DTY115" s="438"/>
      <c r="DTZ115" s="438"/>
      <c r="DUA115" s="438"/>
      <c r="DUB115" s="438"/>
      <c r="DUC115" s="438"/>
      <c r="DUD115" s="438"/>
      <c r="DUE115" s="438"/>
      <c r="DUF115" s="438"/>
      <c r="DUG115" s="438"/>
      <c r="DUH115" s="438"/>
      <c r="DUI115" s="438"/>
      <c r="DUJ115" s="438"/>
      <c r="DUK115" s="438"/>
      <c r="DUL115" s="438"/>
      <c r="DUM115" s="438"/>
      <c r="DUN115" s="438"/>
      <c r="DUO115" s="438"/>
      <c r="DUP115" s="438"/>
      <c r="DUQ115" s="438"/>
      <c r="DUR115" s="438"/>
      <c r="DUS115" s="438"/>
      <c r="DUT115" s="438"/>
      <c r="DUU115" s="438"/>
      <c r="DUV115" s="438"/>
      <c r="DUW115" s="438"/>
      <c r="DUX115" s="438"/>
      <c r="DUY115" s="438"/>
      <c r="DUZ115" s="438"/>
      <c r="DVA115" s="438"/>
      <c r="DVB115" s="438"/>
      <c r="DVC115" s="438"/>
      <c r="DVD115" s="438"/>
      <c r="DVE115" s="438"/>
      <c r="DVF115" s="438"/>
      <c r="DVG115" s="438"/>
      <c r="DVH115" s="438"/>
      <c r="DVI115" s="438"/>
      <c r="DVJ115" s="438"/>
      <c r="DVK115" s="438"/>
      <c r="DVL115" s="438"/>
      <c r="DVM115" s="438"/>
      <c r="DVN115" s="438"/>
      <c r="DVO115" s="438"/>
      <c r="DVP115" s="438"/>
      <c r="DVQ115" s="438"/>
      <c r="DVR115" s="438"/>
      <c r="DVS115" s="438"/>
      <c r="DVT115" s="438"/>
      <c r="DVU115" s="438"/>
      <c r="DVV115" s="438"/>
      <c r="DVW115" s="438"/>
      <c r="DVX115" s="438"/>
      <c r="DVY115" s="438"/>
      <c r="DVZ115" s="438"/>
      <c r="DWA115" s="438"/>
      <c r="DWB115" s="438"/>
      <c r="DWC115" s="438"/>
      <c r="DWD115" s="438"/>
      <c r="DWE115" s="438"/>
      <c r="DWF115" s="438"/>
      <c r="DWG115" s="438"/>
      <c r="DWH115" s="438"/>
      <c r="DWI115" s="438"/>
      <c r="DWJ115" s="438"/>
      <c r="DWK115" s="438"/>
      <c r="DWL115" s="438"/>
      <c r="DWM115" s="438"/>
      <c r="DWN115" s="438"/>
      <c r="DWO115" s="438"/>
      <c r="DWP115" s="438"/>
      <c r="DWQ115" s="438"/>
      <c r="DWR115" s="438"/>
      <c r="DWS115" s="438"/>
      <c r="DWT115" s="438"/>
      <c r="DWU115" s="438"/>
      <c r="DWV115" s="438"/>
      <c r="DWW115" s="438"/>
      <c r="DWX115" s="438"/>
      <c r="DWY115" s="438"/>
      <c r="DWZ115" s="438"/>
      <c r="DXA115" s="438"/>
      <c r="DXB115" s="438"/>
      <c r="DXC115" s="438"/>
      <c r="DXD115" s="438"/>
      <c r="DXE115" s="438"/>
      <c r="DXF115" s="438"/>
      <c r="DXG115" s="438"/>
      <c r="DXH115" s="438"/>
      <c r="DXI115" s="438"/>
      <c r="DXJ115" s="438"/>
      <c r="DXK115" s="438"/>
      <c r="DXL115" s="438"/>
      <c r="DXM115" s="438"/>
      <c r="DXN115" s="438"/>
      <c r="DXO115" s="438"/>
      <c r="DXP115" s="438"/>
      <c r="DXQ115" s="438"/>
      <c r="DXR115" s="438"/>
      <c r="DXS115" s="438"/>
      <c r="DXT115" s="438"/>
      <c r="DXU115" s="438"/>
      <c r="DXV115" s="438"/>
      <c r="DXW115" s="438"/>
      <c r="DXX115" s="438"/>
      <c r="DXY115" s="438"/>
      <c r="DXZ115" s="438"/>
      <c r="DYA115" s="438"/>
      <c r="DYB115" s="438"/>
      <c r="DYC115" s="438"/>
      <c r="DYD115" s="438"/>
      <c r="DYE115" s="438"/>
      <c r="DYF115" s="438"/>
      <c r="DYG115" s="438"/>
      <c r="DYH115" s="438"/>
      <c r="DYI115" s="438"/>
      <c r="DYJ115" s="438"/>
      <c r="DYK115" s="438"/>
      <c r="DYL115" s="438"/>
      <c r="DYM115" s="438"/>
      <c r="DYN115" s="438"/>
      <c r="DYO115" s="438"/>
      <c r="DYP115" s="438"/>
      <c r="DYQ115" s="438"/>
      <c r="DYR115" s="438"/>
      <c r="DYS115" s="438"/>
      <c r="DYT115" s="438"/>
      <c r="DYU115" s="438"/>
      <c r="DYV115" s="438"/>
      <c r="DYW115" s="438"/>
      <c r="DYX115" s="438"/>
      <c r="DYY115" s="438"/>
      <c r="DYZ115" s="438"/>
      <c r="DZA115" s="438"/>
      <c r="DZB115" s="438"/>
      <c r="DZC115" s="438"/>
      <c r="DZD115" s="438"/>
      <c r="DZE115" s="438"/>
      <c r="DZF115" s="438"/>
      <c r="DZG115" s="438"/>
      <c r="DZH115" s="438"/>
      <c r="DZI115" s="438"/>
      <c r="DZJ115" s="438"/>
      <c r="DZK115" s="438"/>
      <c r="DZL115" s="438"/>
      <c r="DZM115" s="438"/>
      <c r="DZN115" s="438"/>
      <c r="DZO115" s="438"/>
      <c r="DZP115" s="438"/>
      <c r="DZQ115" s="438"/>
      <c r="DZR115" s="438"/>
      <c r="DZS115" s="438"/>
      <c r="DZT115" s="438"/>
      <c r="DZU115" s="438"/>
      <c r="DZV115" s="438"/>
      <c r="DZW115" s="438"/>
      <c r="DZX115" s="438"/>
      <c r="DZY115" s="438"/>
      <c r="DZZ115" s="438"/>
      <c r="EAA115" s="438"/>
      <c r="EAB115" s="438"/>
      <c r="EAC115" s="438"/>
      <c r="EAD115" s="438"/>
      <c r="EAE115" s="438"/>
      <c r="EAF115" s="438"/>
      <c r="EAG115" s="438"/>
      <c r="EAH115" s="438"/>
      <c r="EAI115" s="438"/>
      <c r="EAJ115" s="438"/>
      <c r="EAK115" s="438"/>
      <c r="EAL115" s="438"/>
      <c r="EAM115" s="438"/>
      <c r="EAN115" s="438"/>
      <c r="EAO115" s="438"/>
      <c r="EAP115" s="438"/>
      <c r="EAQ115" s="438"/>
      <c r="EAR115" s="438"/>
      <c r="EAS115" s="438"/>
      <c r="EAT115" s="438"/>
      <c r="EAU115" s="438"/>
      <c r="EAV115" s="438"/>
      <c r="EAW115" s="438"/>
      <c r="EAX115" s="438"/>
      <c r="EAY115" s="438"/>
      <c r="EAZ115" s="438"/>
      <c r="EBA115" s="438"/>
      <c r="EBB115" s="438"/>
      <c r="EBC115" s="438"/>
      <c r="EBD115" s="438"/>
      <c r="EBE115" s="438"/>
      <c r="EBF115" s="438"/>
      <c r="EBG115" s="438"/>
      <c r="EBH115" s="438"/>
      <c r="EBI115" s="438"/>
      <c r="EBJ115" s="438"/>
      <c r="EBK115" s="438"/>
      <c r="EBL115" s="438"/>
      <c r="EBM115" s="438"/>
      <c r="EBN115" s="438"/>
      <c r="EBO115" s="438"/>
      <c r="EBP115" s="438"/>
      <c r="EBQ115" s="438"/>
      <c r="EBR115" s="438"/>
      <c r="EBS115" s="438"/>
      <c r="EBT115" s="438"/>
      <c r="EBU115" s="438"/>
      <c r="EBV115" s="438"/>
      <c r="EBW115" s="438"/>
      <c r="EBX115" s="438"/>
      <c r="EBY115" s="438"/>
      <c r="EBZ115" s="438"/>
      <c r="ECA115" s="438"/>
      <c r="ECB115" s="438"/>
      <c r="ECC115" s="438"/>
      <c r="ECD115" s="438"/>
      <c r="ECE115" s="438"/>
      <c r="ECF115" s="438"/>
      <c r="ECG115" s="438"/>
      <c r="ECH115" s="438"/>
      <c r="ECI115" s="438"/>
      <c r="ECJ115" s="438"/>
      <c r="ECK115" s="438"/>
      <c r="ECL115" s="438"/>
      <c r="ECM115" s="438"/>
      <c r="ECN115" s="438"/>
      <c r="ECO115" s="438"/>
      <c r="ECP115" s="438"/>
      <c r="ECQ115" s="438"/>
      <c r="ECR115" s="438"/>
      <c r="ECS115" s="438"/>
      <c r="ECT115" s="438"/>
      <c r="ECU115" s="438"/>
      <c r="ECV115" s="438"/>
      <c r="ECW115" s="438"/>
      <c r="ECX115" s="438"/>
      <c r="ECY115" s="438"/>
      <c r="ECZ115" s="438"/>
      <c r="EDA115" s="438"/>
      <c r="EDB115" s="438"/>
      <c r="EDC115" s="438"/>
      <c r="EDD115" s="438"/>
      <c r="EDE115" s="438"/>
      <c r="EDF115" s="438"/>
      <c r="EDG115" s="438"/>
      <c r="EDH115" s="438"/>
      <c r="EDI115" s="438"/>
      <c r="EDJ115" s="438"/>
      <c r="EDK115" s="438"/>
      <c r="EDL115" s="438"/>
      <c r="EDM115" s="438"/>
      <c r="EDN115" s="438"/>
      <c r="EDO115" s="438"/>
      <c r="EDP115" s="438"/>
      <c r="EDQ115" s="438"/>
      <c r="EDR115" s="438"/>
      <c r="EDS115" s="438"/>
      <c r="EDT115" s="438"/>
      <c r="EDU115" s="438"/>
      <c r="EDV115" s="438"/>
      <c r="EDW115" s="438"/>
      <c r="EDX115" s="438"/>
      <c r="EDY115" s="438"/>
      <c r="EDZ115" s="438"/>
      <c r="EEA115" s="438"/>
      <c r="EEB115" s="438"/>
      <c r="EEC115" s="438"/>
      <c r="EED115" s="438"/>
      <c r="EEE115" s="438"/>
      <c r="EEF115" s="438"/>
      <c r="EEG115" s="438"/>
      <c r="EEH115" s="438"/>
      <c r="EEI115" s="438"/>
      <c r="EEJ115" s="438"/>
      <c r="EEK115" s="438"/>
      <c r="EEL115" s="438"/>
      <c r="EEM115" s="438"/>
      <c r="EEN115" s="438"/>
      <c r="EEO115" s="438"/>
      <c r="EEP115" s="438"/>
      <c r="EEQ115" s="438"/>
      <c r="EER115" s="438"/>
      <c r="EES115" s="438"/>
      <c r="EET115" s="438"/>
      <c r="EEU115" s="438"/>
      <c r="EEV115" s="438"/>
      <c r="EEW115" s="438"/>
      <c r="EEX115" s="438"/>
      <c r="EEY115" s="438"/>
      <c r="EEZ115" s="438"/>
      <c r="EFA115" s="438"/>
      <c r="EFB115" s="438"/>
      <c r="EFC115" s="438"/>
      <c r="EFD115" s="438"/>
      <c r="EFE115" s="438"/>
      <c r="EFF115" s="438"/>
      <c r="EFG115" s="438"/>
      <c r="EFH115" s="438"/>
      <c r="EFI115" s="438"/>
      <c r="EFJ115" s="438"/>
      <c r="EFK115" s="438"/>
      <c r="EFL115" s="438"/>
      <c r="EFM115" s="438"/>
      <c r="EFN115" s="438"/>
      <c r="EFO115" s="438"/>
      <c r="EFP115" s="438"/>
      <c r="EFQ115" s="438"/>
      <c r="EFR115" s="438"/>
      <c r="EFS115" s="438"/>
      <c r="EFT115" s="438"/>
      <c r="EFU115" s="438"/>
      <c r="EFV115" s="438"/>
      <c r="EFW115" s="438"/>
      <c r="EFX115" s="438"/>
      <c r="EFY115" s="438"/>
      <c r="EFZ115" s="438"/>
      <c r="EGA115" s="438"/>
      <c r="EGB115" s="438"/>
      <c r="EGC115" s="438"/>
      <c r="EGD115" s="438"/>
      <c r="EGE115" s="438"/>
      <c r="EGF115" s="438"/>
      <c r="EGG115" s="438"/>
      <c r="EGH115" s="438"/>
      <c r="EGI115" s="438"/>
      <c r="EGJ115" s="438"/>
      <c r="EGK115" s="438"/>
      <c r="EGL115" s="438"/>
      <c r="EGM115" s="438"/>
      <c r="EGN115" s="438"/>
      <c r="EGO115" s="438"/>
      <c r="EGP115" s="438"/>
      <c r="EGQ115" s="438"/>
      <c r="EGR115" s="438"/>
      <c r="EGS115" s="438"/>
      <c r="EGT115" s="438"/>
      <c r="EGU115" s="438"/>
      <c r="EGV115" s="438"/>
      <c r="EGW115" s="438"/>
      <c r="EGX115" s="438"/>
      <c r="EGY115" s="438"/>
      <c r="EGZ115" s="438"/>
      <c r="EHA115" s="438"/>
      <c r="EHB115" s="438"/>
      <c r="EHC115" s="438"/>
      <c r="EHD115" s="438"/>
      <c r="EHE115" s="438"/>
      <c r="EHF115" s="438"/>
      <c r="EHG115" s="438"/>
      <c r="EHH115" s="438"/>
      <c r="EHI115" s="438"/>
      <c r="EHJ115" s="438"/>
      <c r="EHK115" s="438"/>
      <c r="EHL115" s="438"/>
      <c r="EHM115" s="438"/>
      <c r="EHN115" s="438"/>
      <c r="EHO115" s="438"/>
      <c r="EHP115" s="438"/>
      <c r="EHQ115" s="438"/>
      <c r="EHR115" s="438"/>
      <c r="EHS115" s="438"/>
      <c r="EHT115" s="438"/>
      <c r="EHU115" s="438"/>
      <c r="EHV115" s="438"/>
      <c r="EHW115" s="438"/>
      <c r="EHX115" s="438"/>
      <c r="EHY115" s="438"/>
      <c r="EHZ115" s="438"/>
      <c r="EIA115" s="438"/>
      <c r="EIB115" s="438"/>
      <c r="EIC115" s="438"/>
      <c r="EID115" s="438"/>
      <c r="EIE115" s="438"/>
      <c r="EIF115" s="438"/>
      <c r="EIG115" s="438"/>
      <c r="EIH115" s="438"/>
      <c r="EII115" s="438"/>
      <c r="EIJ115" s="438"/>
      <c r="EIK115" s="438"/>
      <c r="EIL115" s="438"/>
      <c r="EIM115" s="438"/>
      <c r="EIN115" s="438"/>
      <c r="EIO115" s="438"/>
      <c r="EIP115" s="438"/>
      <c r="EIQ115" s="438"/>
      <c r="EIR115" s="438"/>
      <c r="EIS115" s="438"/>
      <c r="EIT115" s="438"/>
      <c r="EIU115" s="438"/>
      <c r="EIV115" s="438"/>
      <c r="EIW115" s="438"/>
      <c r="EIX115" s="438"/>
      <c r="EIY115" s="438"/>
      <c r="EIZ115" s="438"/>
      <c r="EJA115" s="438"/>
      <c r="EJB115" s="438"/>
      <c r="EJC115" s="438"/>
      <c r="EJD115" s="438"/>
      <c r="EJE115" s="438"/>
      <c r="EJF115" s="438"/>
      <c r="EJG115" s="438"/>
      <c r="EJH115" s="438"/>
      <c r="EJI115" s="438"/>
      <c r="EJJ115" s="438"/>
      <c r="EJK115" s="438"/>
      <c r="EJL115" s="438"/>
      <c r="EJM115" s="438"/>
      <c r="EJN115" s="438"/>
      <c r="EJO115" s="438"/>
      <c r="EJP115" s="438"/>
      <c r="EJQ115" s="438"/>
      <c r="EJR115" s="438"/>
      <c r="EJS115" s="438"/>
      <c r="EJT115" s="438"/>
      <c r="EJU115" s="438"/>
      <c r="EJV115" s="438"/>
      <c r="EJW115" s="438"/>
      <c r="EJX115" s="438"/>
      <c r="EJY115" s="438"/>
      <c r="EJZ115" s="438"/>
      <c r="EKA115" s="438"/>
      <c r="EKB115" s="438"/>
      <c r="EKC115" s="438"/>
      <c r="EKD115" s="438"/>
      <c r="EKE115" s="438"/>
      <c r="EKF115" s="438"/>
      <c r="EKG115" s="438"/>
      <c r="EKH115" s="438"/>
      <c r="EKI115" s="438"/>
      <c r="EKJ115" s="438"/>
      <c r="EKK115" s="438"/>
      <c r="EKL115" s="438"/>
      <c r="EKM115" s="438"/>
      <c r="EKN115" s="438"/>
      <c r="EKO115" s="438"/>
      <c r="EKP115" s="438"/>
      <c r="EKQ115" s="438"/>
      <c r="EKR115" s="438"/>
      <c r="EKS115" s="438"/>
      <c r="EKT115" s="438"/>
      <c r="EKU115" s="438"/>
      <c r="EKV115" s="438"/>
      <c r="EKW115" s="438"/>
      <c r="EKX115" s="438"/>
      <c r="EKY115" s="438"/>
      <c r="EKZ115" s="438"/>
      <c r="ELA115" s="438"/>
      <c r="ELB115" s="438"/>
      <c r="ELC115" s="438"/>
      <c r="ELD115" s="438"/>
      <c r="ELE115" s="438"/>
      <c r="ELF115" s="438"/>
      <c r="ELG115" s="438"/>
      <c r="ELH115" s="438"/>
      <c r="ELI115" s="438"/>
      <c r="ELJ115" s="438"/>
      <c r="ELK115" s="438"/>
      <c r="ELL115" s="438"/>
      <c r="ELM115" s="438"/>
      <c r="ELN115" s="438"/>
      <c r="ELO115" s="438"/>
      <c r="ELP115" s="438"/>
      <c r="ELQ115" s="438"/>
      <c r="ELR115" s="438"/>
      <c r="ELS115" s="438"/>
      <c r="ELT115" s="438"/>
      <c r="ELU115" s="438"/>
      <c r="ELV115" s="438"/>
      <c r="ELW115" s="438"/>
      <c r="ELX115" s="438"/>
      <c r="ELY115" s="438"/>
      <c r="ELZ115" s="438"/>
      <c r="EMA115" s="438"/>
      <c r="EMB115" s="438"/>
      <c r="EMC115" s="438"/>
      <c r="EMD115" s="438"/>
      <c r="EME115" s="438"/>
      <c r="EMF115" s="438"/>
      <c r="EMG115" s="438"/>
      <c r="EMH115" s="438"/>
      <c r="EMI115" s="438"/>
      <c r="EMJ115" s="438"/>
      <c r="EMK115" s="438"/>
      <c r="EML115" s="438"/>
      <c r="EMM115" s="438"/>
      <c r="EMN115" s="438"/>
      <c r="EMO115" s="438"/>
      <c r="EMP115" s="438"/>
      <c r="EMQ115" s="438"/>
      <c r="EMR115" s="438"/>
      <c r="EMS115" s="438"/>
      <c r="EMT115" s="438"/>
      <c r="EMU115" s="438"/>
      <c r="EMV115" s="438"/>
      <c r="EMW115" s="438"/>
      <c r="EMX115" s="438"/>
      <c r="EMY115" s="438"/>
      <c r="EMZ115" s="438"/>
      <c r="ENA115" s="438"/>
      <c r="ENB115" s="438"/>
      <c r="ENC115" s="438"/>
      <c r="END115" s="438"/>
      <c r="ENE115" s="438"/>
      <c r="ENF115" s="438"/>
      <c r="ENG115" s="438"/>
      <c r="ENH115" s="438"/>
      <c r="ENI115" s="438"/>
      <c r="ENJ115" s="438"/>
      <c r="ENK115" s="438"/>
      <c r="ENL115" s="438"/>
      <c r="ENM115" s="438"/>
      <c r="ENN115" s="438"/>
      <c r="ENO115" s="438"/>
      <c r="ENP115" s="438"/>
      <c r="ENQ115" s="438"/>
      <c r="ENR115" s="438"/>
      <c r="ENS115" s="438"/>
      <c r="ENT115" s="438"/>
      <c r="ENU115" s="438"/>
      <c r="ENV115" s="438"/>
      <c r="ENW115" s="438"/>
      <c r="ENX115" s="438"/>
      <c r="ENY115" s="438"/>
      <c r="ENZ115" s="438"/>
      <c r="EOA115" s="438"/>
      <c r="EOB115" s="438"/>
      <c r="EOC115" s="438"/>
      <c r="EOD115" s="438"/>
      <c r="EOE115" s="438"/>
      <c r="EOF115" s="438"/>
      <c r="EOG115" s="438"/>
      <c r="EOH115" s="438"/>
      <c r="EOI115" s="438"/>
      <c r="EOJ115" s="438"/>
      <c r="EOK115" s="438"/>
      <c r="EOL115" s="438"/>
      <c r="EOM115" s="438"/>
      <c r="EON115" s="438"/>
      <c r="EOO115" s="438"/>
      <c r="EOP115" s="438"/>
      <c r="EOQ115" s="438"/>
      <c r="EOR115" s="438"/>
      <c r="EOS115" s="438"/>
      <c r="EOT115" s="438"/>
      <c r="EOU115" s="438"/>
      <c r="EOV115" s="438"/>
      <c r="EOW115" s="438"/>
      <c r="EOX115" s="438"/>
      <c r="EOY115" s="438"/>
      <c r="EOZ115" s="438"/>
      <c r="EPA115" s="438"/>
      <c r="EPB115" s="438"/>
      <c r="EPC115" s="438"/>
      <c r="EPD115" s="438"/>
      <c r="EPE115" s="438"/>
      <c r="EPF115" s="438"/>
      <c r="EPG115" s="438"/>
      <c r="EPH115" s="438"/>
      <c r="EPI115" s="438"/>
      <c r="EPJ115" s="438"/>
      <c r="EPK115" s="438"/>
      <c r="EPL115" s="438"/>
      <c r="EPM115" s="438"/>
      <c r="EPN115" s="438"/>
      <c r="EPO115" s="438"/>
      <c r="EPP115" s="438"/>
      <c r="EPQ115" s="438"/>
      <c r="EPR115" s="438"/>
      <c r="EPS115" s="438"/>
      <c r="EPT115" s="438"/>
      <c r="EPU115" s="438"/>
      <c r="EPV115" s="438"/>
      <c r="EPW115" s="438"/>
      <c r="EPX115" s="438"/>
      <c r="EPY115" s="438"/>
      <c r="EPZ115" s="438"/>
      <c r="EQA115" s="438"/>
      <c r="EQB115" s="438"/>
      <c r="EQC115" s="438"/>
      <c r="EQD115" s="438"/>
      <c r="EQE115" s="438"/>
      <c r="EQF115" s="438"/>
      <c r="EQG115" s="438"/>
      <c r="EQH115" s="438"/>
      <c r="EQI115" s="438"/>
      <c r="EQJ115" s="438"/>
      <c r="EQK115" s="438"/>
      <c r="EQL115" s="438"/>
      <c r="EQM115" s="438"/>
      <c r="EQN115" s="438"/>
      <c r="EQO115" s="438"/>
      <c r="EQP115" s="438"/>
      <c r="EQQ115" s="438"/>
      <c r="EQR115" s="438"/>
      <c r="EQS115" s="438"/>
      <c r="EQT115" s="438"/>
      <c r="EQU115" s="438"/>
      <c r="EQV115" s="438"/>
      <c r="EQW115" s="438"/>
      <c r="EQX115" s="438"/>
      <c r="EQY115" s="438"/>
      <c r="EQZ115" s="438"/>
      <c r="ERA115" s="438"/>
      <c r="ERB115" s="438"/>
      <c r="ERC115" s="438"/>
      <c r="ERD115" s="438"/>
      <c r="ERE115" s="438"/>
      <c r="ERF115" s="438"/>
      <c r="ERG115" s="438"/>
      <c r="ERH115" s="438"/>
      <c r="ERI115" s="438"/>
      <c r="ERJ115" s="438"/>
      <c r="ERK115" s="438"/>
      <c r="ERL115" s="438"/>
      <c r="ERM115" s="438"/>
      <c r="ERN115" s="438"/>
      <c r="ERO115" s="438"/>
      <c r="ERP115" s="438"/>
      <c r="ERQ115" s="438"/>
      <c r="ERR115" s="438"/>
      <c r="ERS115" s="438"/>
      <c r="ERT115" s="438"/>
      <c r="ERU115" s="438"/>
      <c r="ERV115" s="438"/>
      <c r="ERW115" s="438"/>
      <c r="ERX115" s="438"/>
      <c r="ERY115" s="438"/>
      <c r="ERZ115" s="438"/>
      <c r="ESA115" s="438"/>
      <c r="ESB115" s="438"/>
      <c r="ESC115" s="438"/>
      <c r="ESD115" s="438"/>
      <c r="ESE115" s="438"/>
      <c r="ESF115" s="438"/>
      <c r="ESG115" s="438"/>
      <c r="ESH115" s="438"/>
      <c r="ESI115" s="438"/>
      <c r="ESJ115" s="438"/>
      <c r="ESK115" s="438"/>
      <c r="ESL115" s="438"/>
      <c r="ESM115" s="438"/>
      <c r="ESN115" s="438"/>
      <c r="ESO115" s="438"/>
      <c r="ESP115" s="438"/>
      <c r="ESQ115" s="438"/>
      <c r="ESR115" s="438"/>
      <c r="ESS115" s="438"/>
      <c r="EST115" s="438"/>
      <c r="ESU115" s="438"/>
      <c r="ESV115" s="438"/>
      <c r="ESW115" s="438"/>
      <c r="ESX115" s="438"/>
      <c r="ESY115" s="438"/>
      <c r="ESZ115" s="438"/>
      <c r="ETA115" s="438"/>
      <c r="ETB115" s="438"/>
      <c r="ETC115" s="438"/>
      <c r="ETD115" s="438"/>
      <c r="ETE115" s="438"/>
      <c r="ETF115" s="438"/>
      <c r="ETG115" s="438"/>
      <c r="ETH115" s="438"/>
      <c r="ETI115" s="438"/>
      <c r="ETJ115" s="438"/>
      <c r="ETK115" s="438"/>
      <c r="ETL115" s="438"/>
      <c r="ETM115" s="438"/>
      <c r="ETN115" s="438"/>
      <c r="ETO115" s="438"/>
      <c r="ETP115" s="438"/>
      <c r="ETQ115" s="438"/>
      <c r="ETR115" s="438"/>
      <c r="ETS115" s="438"/>
      <c r="ETT115" s="438"/>
      <c r="ETU115" s="438"/>
      <c r="ETV115" s="438"/>
      <c r="ETW115" s="438"/>
      <c r="ETX115" s="438"/>
      <c r="ETY115" s="438"/>
      <c r="ETZ115" s="438"/>
      <c r="EUA115" s="438"/>
      <c r="EUB115" s="438"/>
      <c r="EUC115" s="438"/>
      <c r="EUD115" s="438"/>
      <c r="EUE115" s="438"/>
      <c r="EUF115" s="438"/>
      <c r="EUG115" s="438"/>
      <c r="EUH115" s="438"/>
      <c r="EUI115" s="438"/>
      <c r="EUJ115" s="438"/>
      <c r="EUK115" s="438"/>
      <c r="EUL115" s="438"/>
      <c r="EUM115" s="438"/>
      <c r="EUN115" s="438"/>
      <c r="EUO115" s="438"/>
      <c r="EUP115" s="438"/>
      <c r="EUQ115" s="438"/>
      <c r="EUR115" s="438"/>
      <c r="EUS115" s="438"/>
      <c r="EUT115" s="438"/>
      <c r="EUU115" s="438"/>
      <c r="EUV115" s="438"/>
      <c r="EUW115" s="438"/>
      <c r="EUX115" s="438"/>
      <c r="EUY115" s="438"/>
      <c r="EUZ115" s="438"/>
      <c r="EVA115" s="438"/>
      <c r="EVB115" s="438"/>
      <c r="EVC115" s="438"/>
      <c r="EVD115" s="438"/>
      <c r="EVE115" s="438"/>
      <c r="EVF115" s="438"/>
      <c r="EVG115" s="438"/>
      <c r="EVH115" s="438"/>
      <c r="EVI115" s="438"/>
      <c r="EVJ115" s="438"/>
      <c r="EVK115" s="438"/>
      <c r="EVL115" s="438"/>
      <c r="EVM115" s="438"/>
      <c r="EVN115" s="438"/>
      <c r="EVO115" s="438"/>
      <c r="EVP115" s="438"/>
      <c r="EVQ115" s="438"/>
      <c r="EVR115" s="438"/>
      <c r="EVS115" s="438"/>
      <c r="EVT115" s="438"/>
      <c r="EVU115" s="438"/>
      <c r="EVV115" s="438"/>
      <c r="EVW115" s="438"/>
      <c r="EVX115" s="438"/>
      <c r="EVY115" s="438"/>
      <c r="EVZ115" s="438"/>
      <c r="EWA115" s="438"/>
      <c r="EWB115" s="438"/>
      <c r="EWC115" s="438"/>
      <c r="EWD115" s="438"/>
      <c r="EWE115" s="438"/>
      <c r="EWF115" s="438"/>
      <c r="EWG115" s="438"/>
      <c r="EWH115" s="438"/>
      <c r="EWI115" s="438"/>
      <c r="EWJ115" s="438"/>
      <c r="EWK115" s="438"/>
      <c r="EWL115" s="438"/>
      <c r="EWM115" s="438"/>
      <c r="EWN115" s="438"/>
      <c r="EWO115" s="438"/>
      <c r="EWP115" s="438"/>
      <c r="EWQ115" s="438"/>
      <c r="EWR115" s="438"/>
      <c r="EWS115" s="438"/>
      <c r="EWT115" s="438"/>
      <c r="EWU115" s="438"/>
      <c r="EWV115" s="438"/>
      <c r="EWW115" s="438"/>
      <c r="EWX115" s="438"/>
      <c r="EWY115" s="438"/>
      <c r="EWZ115" s="438"/>
      <c r="EXA115" s="438"/>
      <c r="EXB115" s="438"/>
      <c r="EXC115" s="438"/>
      <c r="EXD115" s="438"/>
      <c r="EXE115" s="438"/>
      <c r="EXF115" s="438"/>
      <c r="EXG115" s="438"/>
      <c r="EXH115" s="438"/>
      <c r="EXI115" s="438"/>
      <c r="EXJ115" s="438"/>
      <c r="EXK115" s="438"/>
      <c r="EXL115" s="438"/>
      <c r="EXM115" s="438"/>
      <c r="EXN115" s="438"/>
      <c r="EXO115" s="438"/>
      <c r="EXP115" s="438"/>
      <c r="EXQ115" s="438"/>
      <c r="EXR115" s="438"/>
      <c r="EXS115" s="438"/>
      <c r="EXT115" s="438"/>
      <c r="EXU115" s="438"/>
      <c r="EXV115" s="438"/>
      <c r="EXW115" s="438"/>
      <c r="EXX115" s="438"/>
      <c r="EXY115" s="438"/>
      <c r="EXZ115" s="438"/>
      <c r="EYA115" s="438"/>
      <c r="EYB115" s="438"/>
      <c r="EYC115" s="438"/>
      <c r="EYD115" s="438"/>
      <c r="EYE115" s="438"/>
      <c r="EYF115" s="438"/>
      <c r="EYG115" s="438"/>
      <c r="EYH115" s="438"/>
      <c r="EYI115" s="438"/>
      <c r="EYJ115" s="438"/>
      <c r="EYK115" s="438"/>
      <c r="EYL115" s="438"/>
      <c r="EYM115" s="438"/>
      <c r="EYN115" s="438"/>
      <c r="EYO115" s="438"/>
      <c r="EYP115" s="438"/>
      <c r="EYQ115" s="438"/>
      <c r="EYR115" s="438"/>
      <c r="EYS115" s="438"/>
      <c r="EYT115" s="438"/>
      <c r="EYU115" s="438"/>
      <c r="EYV115" s="438"/>
      <c r="EYW115" s="438"/>
      <c r="EYX115" s="438"/>
      <c r="EYY115" s="438"/>
      <c r="EYZ115" s="438"/>
      <c r="EZA115" s="438"/>
      <c r="EZB115" s="438"/>
      <c r="EZC115" s="438"/>
      <c r="EZD115" s="438"/>
      <c r="EZE115" s="438"/>
      <c r="EZF115" s="438"/>
      <c r="EZG115" s="438"/>
      <c r="EZH115" s="438"/>
      <c r="EZI115" s="438"/>
      <c r="EZJ115" s="438"/>
      <c r="EZK115" s="438"/>
      <c r="EZL115" s="438"/>
      <c r="EZM115" s="438"/>
      <c r="EZN115" s="438"/>
      <c r="EZO115" s="438"/>
      <c r="EZP115" s="438"/>
      <c r="EZQ115" s="438"/>
      <c r="EZR115" s="438"/>
      <c r="EZS115" s="438"/>
      <c r="EZT115" s="438"/>
      <c r="EZU115" s="438"/>
      <c r="EZV115" s="438"/>
      <c r="EZW115" s="438"/>
      <c r="EZX115" s="438"/>
      <c r="EZY115" s="438"/>
      <c r="EZZ115" s="438"/>
      <c r="FAA115" s="438"/>
      <c r="FAB115" s="438"/>
      <c r="FAC115" s="438"/>
      <c r="FAD115" s="438"/>
      <c r="FAE115" s="438"/>
      <c r="FAF115" s="438"/>
      <c r="FAG115" s="438"/>
      <c r="FAH115" s="438"/>
      <c r="FAI115" s="438"/>
      <c r="FAJ115" s="438"/>
      <c r="FAK115" s="438"/>
      <c r="FAL115" s="438"/>
      <c r="FAM115" s="438"/>
      <c r="FAN115" s="438"/>
      <c r="FAO115" s="438"/>
      <c r="FAP115" s="438"/>
      <c r="FAQ115" s="438"/>
      <c r="FAR115" s="438"/>
      <c r="FAS115" s="438"/>
      <c r="FAT115" s="438"/>
      <c r="FAU115" s="438"/>
      <c r="FAV115" s="438"/>
      <c r="FAW115" s="438"/>
      <c r="FAX115" s="438"/>
      <c r="FAY115" s="438"/>
      <c r="FAZ115" s="438"/>
      <c r="FBA115" s="438"/>
      <c r="FBB115" s="438"/>
      <c r="FBC115" s="438"/>
      <c r="FBD115" s="438"/>
      <c r="FBE115" s="438"/>
      <c r="FBF115" s="438"/>
      <c r="FBG115" s="438"/>
      <c r="FBH115" s="438"/>
      <c r="FBI115" s="438"/>
      <c r="FBJ115" s="438"/>
      <c r="FBK115" s="438"/>
      <c r="FBL115" s="438"/>
      <c r="FBM115" s="438"/>
      <c r="FBN115" s="438"/>
      <c r="FBO115" s="438"/>
      <c r="FBP115" s="438"/>
      <c r="FBQ115" s="438"/>
      <c r="FBR115" s="438"/>
      <c r="FBS115" s="438"/>
      <c r="FBT115" s="438"/>
      <c r="FBU115" s="438"/>
      <c r="FBV115" s="438"/>
      <c r="FBW115" s="438"/>
      <c r="FBX115" s="438"/>
      <c r="FBY115" s="438"/>
      <c r="FBZ115" s="438"/>
      <c r="FCA115" s="438"/>
      <c r="FCB115" s="438"/>
      <c r="FCC115" s="438"/>
      <c r="FCD115" s="438"/>
      <c r="FCE115" s="438"/>
      <c r="FCF115" s="438"/>
      <c r="FCG115" s="438"/>
      <c r="FCH115" s="438"/>
      <c r="FCI115" s="438"/>
      <c r="FCJ115" s="438"/>
      <c r="FCK115" s="438"/>
      <c r="FCL115" s="438"/>
      <c r="FCM115" s="438"/>
      <c r="FCN115" s="438"/>
      <c r="FCO115" s="438"/>
      <c r="FCP115" s="438"/>
      <c r="FCQ115" s="438"/>
      <c r="FCR115" s="438"/>
      <c r="FCS115" s="438"/>
      <c r="FCT115" s="438"/>
      <c r="FCU115" s="438"/>
      <c r="FCV115" s="438"/>
      <c r="FCW115" s="438"/>
      <c r="FCX115" s="438"/>
      <c r="FCY115" s="438"/>
      <c r="FCZ115" s="438"/>
      <c r="FDA115" s="438"/>
      <c r="FDB115" s="438"/>
      <c r="FDC115" s="438"/>
      <c r="FDD115" s="438"/>
      <c r="FDE115" s="438"/>
      <c r="FDF115" s="438"/>
      <c r="FDG115" s="438"/>
      <c r="FDH115" s="438"/>
      <c r="FDI115" s="438"/>
      <c r="FDJ115" s="438"/>
      <c r="FDK115" s="438"/>
      <c r="FDL115" s="438"/>
      <c r="FDM115" s="438"/>
      <c r="FDN115" s="438"/>
      <c r="FDO115" s="438"/>
      <c r="FDP115" s="438"/>
      <c r="FDQ115" s="438"/>
      <c r="FDR115" s="438"/>
      <c r="FDS115" s="438"/>
      <c r="FDT115" s="438"/>
      <c r="FDU115" s="438"/>
      <c r="FDV115" s="438"/>
      <c r="FDW115" s="438"/>
      <c r="FDX115" s="438"/>
      <c r="FDY115" s="438"/>
      <c r="FDZ115" s="438"/>
      <c r="FEA115" s="438"/>
      <c r="FEB115" s="438"/>
      <c r="FEC115" s="438"/>
      <c r="FED115" s="438"/>
      <c r="FEE115" s="438"/>
      <c r="FEF115" s="438"/>
      <c r="FEG115" s="438"/>
      <c r="FEH115" s="438"/>
      <c r="FEI115" s="438"/>
      <c r="FEJ115" s="438"/>
      <c r="FEK115" s="438"/>
      <c r="FEL115" s="438"/>
      <c r="FEM115" s="438"/>
      <c r="FEN115" s="438"/>
      <c r="FEO115" s="438"/>
      <c r="FEP115" s="438"/>
      <c r="FEQ115" s="438"/>
      <c r="FER115" s="438"/>
      <c r="FES115" s="438"/>
      <c r="FET115" s="438"/>
      <c r="FEU115" s="438"/>
      <c r="FEV115" s="438"/>
      <c r="FEW115" s="438"/>
      <c r="FEX115" s="438"/>
      <c r="FEY115" s="438"/>
      <c r="FEZ115" s="438"/>
      <c r="FFA115" s="438"/>
      <c r="FFB115" s="438"/>
      <c r="FFC115" s="438"/>
      <c r="FFD115" s="438"/>
      <c r="FFE115" s="438"/>
      <c r="FFF115" s="438"/>
      <c r="FFG115" s="438"/>
      <c r="FFH115" s="438"/>
      <c r="FFI115" s="438"/>
      <c r="FFJ115" s="438"/>
      <c r="FFK115" s="438"/>
      <c r="FFL115" s="438"/>
      <c r="FFM115" s="438"/>
      <c r="FFN115" s="438"/>
      <c r="FFO115" s="438"/>
      <c r="FFP115" s="438"/>
      <c r="FFQ115" s="438"/>
      <c r="FFR115" s="438"/>
      <c r="FFS115" s="438"/>
      <c r="FFT115" s="438"/>
      <c r="FFU115" s="438"/>
      <c r="FFV115" s="438"/>
      <c r="FFW115" s="438"/>
      <c r="FFX115" s="438"/>
      <c r="FFY115" s="438"/>
      <c r="FFZ115" s="438"/>
      <c r="FGA115" s="438"/>
      <c r="FGB115" s="438"/>
      <c r="FGC115" s="438"/>
      <c r="FGD115" s="438"/>
      <c r="FGE115" s="438"/>
      <c r="FGF115" s="438"/>
      <c r="FGG115" s="438"/>
      <c r="FGH115" s="438"/>
      <c r="FGI115" s="438"/>
      <c r="FGJ115" s="438"/>
      <c r="FGK115" s="438"/>
      <c r="FGL115" s="438"/>
      <c r="FGM115" s="438"/>
      <c r="FGN115" s="438"/>
      <c r="FGO115" s="438"/>
      <c r="FGP115" s="438"/>
      <c r="FGQ115" s="438"/>
      <c r="FGR115" s="438"/>
      <c r="FGS115" s="438"/>
      <c r="FGT115" s="438"/>
      <c r="FGU115" s="438"/>
      <c r="FGV115" s="438"/>
      <c r="FGW115" s="438"/>
      <c r="FGX115" s="438"/>
      <c r="FGY115" s="438"/>
      <c r="FGZ115" s="438"/>
      <c r="FHA115" s="438"/>
      <c r="FHB115" s="438"/>
      <c r="FHC115" s="438"/>
      <c r="FHD115" s="438"/>
      <c r="FHE115" s="438"/>
      <c r="FHF115" s="438"/>
      <c r="FHG115" s="438"/>
      <c r="FHH115" s="438"/>
      <c r="FHI115" s="438"/>
      <c r="FHJ115" s="438"/>
      <c r="FHK115" s="438"/>
      <c r="FHL115" s="438"/>
      <c r="FHM115" s="438"/>
      <c r="FHN115" s="438"/>
      <c r="FHO115" s="438"/>
      <c r="FHP115" s="438"/>
      <c r="FHQ115" s="438"/>
      <c r="FHR115" s="438"/>
      <c r="FHS115" s="438"/>
      <c r="FHT115" s="438"/>
      <c r="FHU115" s="438"/>
      <c r="FHV115" s="438"/>
      <c r="FHW115" s="438"/>
      <c r="FHX115" s="438"/>
      <c r="FHY115" s="438"/>
      <c r="FHZ115" s="438"/>
      <c r="FIA115" s="438"/>
      <c r="FIB115" s="438"/>
      <c r="FIC115" s="438"/>
      <c r="FID115" s="438"/>
      <c r="FIE115" s="438"/>
      <c r="FIF115" s="438"/>
      <c r="FIG115" s="438"/>
      <c r="FIH115" s="438"/>
      <c r="FII115" s="438"/>
      <c r="FIJ115" s="438"/>
      <c r="FIK115" s="438"/>
      <c r="FIL115" s="438"/>
      <c r="FIM115" s="438"/>
      <c r="FIN115" s="438"/>
      <c r="FIO115" s="438"/>
      <c r="FIP115" s="438"/>
      <c r="FIQ115" s="438"/>
      <c r="FIR115" s="438"/>
      <c r="FIS115" s="438"/>
      <c r="FIT115" s="438"/>
      <c r="FIU115" s="438"/>
      <c r="FIV115" s="438"/>
      <c r="FIW115" s="438"/>
      <c r="FIX115" s="438"/>
      <c r="FIY115" s="438"/>
      <c r="FIZ115" s="438"/>
      <c r="FJA115" s="438"/>
      <c r="FJB115" s="438"/>
      <c r="FJC115" s="438"/>
      <c r="FJD115" s="438"/>
      <c r="FJE115" s="438"/>
      <c r="FJF115" s="438"/>
      <c r="FJG115" s="438"/>
      <c r="FJH115" s="438"/>
      <c r="FJI115" s="438"/>
      <c r="FJJ115" s="438"/>
      <c r="FJK115" s="438"/>
      <c r="FJL115" s="438"/>
      <c r="FJM115" s="438"/>
      <c r="FJN115" s="438"/>
      <c r="FJO115" s="438"/>
      <c r="FJP115" s="438"/>
      <c r="FJQ115" s="438"/>
      <c r="FJR115" s="438"/>
      <c r="FJS115" s="438"/>
      <c r="FJT115" s="438"/>
      <c r="FJU115" s="438"/>
      <c r="FJV115" s="438"/>
      <c r="FJW115" s="438"/>
      <c r="FJX115" s="438"/>
      <c r="FJY115" s="438"/>
      <c r="FJZ115" s="438"/>
      <c r="FKA115" s="438"/>
      <c r="FKB115" s="438"/>
      <c r="FKC115" s="438"/>
      <c r="FKD115" s="438"/>
      <c r="FKE115" s="438"/>
      <c r="FKF115" s="438"/>
      <c r="FKG115" s="438"/>
      <c r="FKH115" s="438"/>
      <c r="FKI115" s="438"/>
      <c r="FKJ115" s="438"/>
      <c r="FKK115" s="438"/>
      <c r="FKL115" s="438"/>
      <c r="FKM115" s="438"/>
      <c r="FKN115" s="438"/>
      <c r="FKO115" s="438"/>
      <c r="FKP115" s="438"/>
      <c r="FKQ115" s="438"/>
      <c r="FKR115" s="438"/>
      <c r="FKS115" s="438"/>
      <c r="FKT115" s="438"/>
      <c r="FKU115" s="438"/>
      <c r="FKV115" s="438"/>
      <c r="FKW115" s="438"/>
      <c r="FKX115" s="438"/>
      <c r="FKY115" s="438"/>
      <c r="FKZ115" s="438"/>
      <c r="FLA115" s="438"/>
      <c r="FLB115" s="438"/>
      <c r="FLC115" s="438"/>
      <c r="FLD115" s="438"/>
      <c r="FLE115" s="438"/>
      <c r="FLF115" s="438"/>
      <c r="FLG115" s="438"/>
      <c r="FLH115" s="438"/>
      <c r="FLI115" s="438"/>
      <c r="FLJ115" s="438"/>
      <c r="FLK115" s="438"/>
      <c r="FLL115" s="438"/>
      <c r="FLM115" s="438"/>
      <c r="FLN115" s="438"/>
      <c r="FLO115" s="438"/>
      <c r="FLP115" s="438"/>
      <c r="FLQ115" s="438"/>
      <c r="FLR115" s="438"/>
      <c r="FLS115" s="438"/>
      <c r="FLT115" s="438"/>
      <c r="FLU115" s="438"/>
      <c r="FLV115" s="438"/>
      <c r="FLW115" s="438"/>
      <c r="FLX115" s="438"/>
      <c r="FLY115" s="438"/>
      <c r="FLZ115" s="438"/>
      <c r="FMA115" s="438"/>
      <c r="FMB115" s="438"/>
      <c r="FMC115" s="438"/>
      <c r="FMD115" s="438"/>
      <c r="FME115" s="438"/>
      <c r="FMF115" s="438"/>
      <c r="FMG115" s="438"/>
      <c r="FMH115" s="438"/>
      <c r="FMI115" s="438"/>
      <c r="FMJ115" s="438"/>
      <c r="FMK115" s="438"/>
      <c r="FML115" s="438"/>
      <c r="FMM115" s="438"/>
      <c r="FMN115" s="438"/>
      <c r="FMO115" s="438"/>
      <c r="FMP115" s="438"/>
      <c r="FMQ115" s="438"/>
      <c r="FMR115" s="438"/>
      <c r="FMS115" s="438"/>
      <c r="FMT115" s="438"/>
      <c r="FMU115" s="438"/>
      <c r="FMV115" s="438"/>
      <c r="FMW115" s="438"/>
      <c r="FMX115" s="438"/>
      <c r="FMY115" s="438"/>
      <c r="FMZ115" s="438"/>
      <c r="FNA115" s="438"/>
      <c r="FNB115" s="438"/>
      <c r="FNC115" s="438"/>
      <c r="FND115" s="438"/>
      <c r="FNE115" s="438"/>
      <c r="FNF115" s="438"/>
      <c r="FNG115" s="438"/>
      <c r="FNH115" s="438"/>
      <c r="FNI115" s="438"/>
      <c r="FNJ115" s="438"/>
      <c r="FNK115" s="438"/>
      <c r="FNL115" s="438"/>
      <c r="FNM115" s="438"/>
      <c r="FNN115" s="438"/>
      <c r="FNO115" s="438"/>
      <c r="FNP115" s="438"/>
      <c r="FNQ115" s="438"/>
      <c r="FNR115" s="438"/>
      <c r="FNS115" s="438"/>
      <c r="FNT115" s="438"/>
      <c r="FNU115" s="438"/>
      <c r="FNV115" s="438"/>
      <c r="FNW115" s="438"/>
      <c r="FNX115" s="438"/>
      <c r="FNY115" s="438"/>
      <c r="FNZ115" s="438"/>
      <c r="FOA115" s="438"/>
      <c r="FOB115" s="438"/>
      <c r="FOC115" s="438"/>
      <c r="FOD115" s="438"/>
      <c r="FOE115" s="438"/>
      <c r="FOF115" s="438"/>
      <c r="FOG115" s="438"/>
      <c r="FOH115" s="438"/>
      <c r="FOI115" s="438"/>
      <c r="FOJ115" s="438"/>
      <c r="FOK115" s="438"/>
      <c r="FOL115" s="438"/>
      <c r="FOM115" s="438"/>
      <c r="FON115" s="438"/>
      <c r="FOO115" s="438"/>
      <c r="FOP115" s="438"/>
      <c r="FOQ115" s="438"/>
      <c r="FOR115" s="438"/>
      <c r="FOS115" s="438"/>
      <c r="FOT115" s="438"/>
      <c r="FOU115" s="438"/>
      <c r="FOV115" s="438"/>
      <c r="FOW115" s="438"/>
      <c r="FOX115" s="438"/>
      <c r="FOY115" s="438"/>
      <c r="FOZ115" s="438"/>
      <c r="FPA115" s="438"/>
      <c r="FPB115" s="438"/>
      <c r="FPC115" s="438"/>
      <c r="FPD115" s="438"/>
      <c r="FPE115" s="438"/>
      <c r="FPF115" s="438"/>
      <c r="FPG115" s="438"/>
      <c r="FPH115" s="438"/>
      <c r="FPI115" s="438"/>
      <c r="FPJ115" s="438"/>
      <c r="FPK115" s="438"/>
      <c r="FPL115" s="438"/>
      <c r="FPM115" s="438"/>
      <c r="FPN115" s="438"/>
      <c r="FPO115" s="438"/>
      <c r="FPP115" s="438"/>
      <c r="FPQ115" s="438"/>
      <c r="FPR115" s="438"/>
      <c r="FPS115" s="438"/>
      <c r="FPT115" s="438"/>
      <c r="FPU115" s="438"/>
      <c r="FPV115" s="438"/>
      <c r="FPW115" s="438"/>
      <c r="FPX115" s="438"/>
      <c r="FPY115" s="438"/>
      <c r="FPZ115" s="438"/>
      <c r="FQA115" s="438"/>
      <c r="FQB115" s="438"/>
      <c r="FQC115" s="438"/>
      <c r="FQD115" s="438"/>
      <c r="FQE115" s="438"/>
      <c r="FQF115" s="438"/>
      <c r="FQG115" s="438"/>
      <c r="FQH115" s="438"/>
      <c r="FQI115" s="438"/>
      <c r="FQJ115" s="438"/>
      <c r="FQK115" s="438"/>
      <c r="FQL115" s="438"/>
      <c r="FQM115" s="438"/>
      <c r="FQN115" s="438"/>
      <c r="FQO115" s="438"/>
      <c r="FQP115" s="438"/>
      <c r="FQQ115" s="438"/>
      <c r="FQR115" s="438"/>
      <c r="FQS115" s="438"/>
      <c r="FQT115" s="438"/>
      <c r="FQU115" s="438"/>
      <c r="FQV115" s="438"/>
      <c r="FQW115" s="438"/>
      <c r="FQX115" s="438"/>
      <c r="FQY115" s="438"/>
      <c r="FQZ115" s="438"/>
      <c r="FRA115" s="438"/>
      <c r="FRB115" s="438"/>
      <c r="FRC115" s="438"/>
      <c r="FRD115" s="438"/>
      <c r="FRE115" s="438"/>
      <c r="FRF115" s="438"/>
      <c r="FRG115" s="438"/>
      <c r="FRH115" s="438"/>
      <c r="FRI115" s="438"/>
      <c r="FRJ115" s="438"/>
      <c r="FRK115" s="438"/>
      <c r="FRL115" s="438"/>
      <c r="FRM115" s="438"/>
      <c r="FRN115" s="438"/>
      <c r="FRO115" s="438"/>
      <c r="FRP115" s="438"/>
      <c r="FRQ115" s="438"/>
      <c r="FRR115" s="438"/>
      <c r="FRS115" s="438"/>
      <c r="FRT115" s="438"/>
      <c r="FRU115" s="438"/>
      <c r="FRV115" s="438"/>
      <c r="FRW115" s="438"/>
      <c r="FRX115" s="438"/>
      <c r="FRY115" s="438"/>
      <c r="FRZ115" s="438"/>
      <c r="FSA115" s="438"/>
      <c r="FSB115" s="438"/>
      <c r="FSC115" s="438"/>
      <c r="FSD115" s="438"/>
      <c r="FSE115" s="438"/>
      <c r="FSF115" s="438"/>
      <c r="FSG115" s="438"/>
      <c r="FSH115" s="438"/>
      <c r="FSI115" s="438"/>
      <c r="FSJ115" s="438"/>
      <c r="FSK115" s="438"/>
      <c r="FSL115" s="438"/>
      <c r="FSM115" s="438"/>
      <c r="FSN115" s="438"/>
      <c r="FSO115" s="438"/>
      <c r="FSP115" s="438"/>
      <c r="FSQ115" s="438"/>
      <c r="FSR115" s="438"/>
      <c r="FSS115" s="438"/>
      <c r="FST115" s="438"/>
      <c r="FSU115" s="438"/>
      <c r="FSV115" s="438"/>
      <c r="FSW115" s="438"/>
      <c r="FSX115" s="438"/>
      <c r="FSY115" s="438"/>
      <c r="FSZ115" s="438"/>
      <c r="FTA115" s="438"/>
      <c r="FTB115" s="438"/>
      <c r="FTC115" s="438"/>
      <c r="FTD115" s="438"/>
      <c r="FTE115" s="438"/>
      <c r="FTF115" s="438"/>
      <c r="FTG115" s="438"/>
      <c r="FTH115" s="438"/>
      <c r="FTI115" s="438"/>
      <c r="FTJ115" s="438"/>
      <c r="FTK115" s="438"/>
      <c r="FTL115" s="438"/>
      <c r="FTM115" s="438"/>
      <c r="FTN115" s="438"/>
      <c r="FTO115" s="438"/>
      <c r="FTP115" s="438"/>
      <c r="FTQ115" s="438"/>
      <c r="FTR115" s="438"/>
      <c r="FTS115" s="438"/>
      <c r="FTT115" s="438"/>
      <c r="FTU115" s="438"/>
      <c r="FTV115" s="438"/>
      <c r="FTW115" s="438"/>
      <c r="FTX115" s="438"/>
      <c r="FTY115" s="438"/>
      <c r="FTZ115" s="438"/>
      <c r="FUA115" s="438"/>
      <c r="FUB115" s="438"/>
      <c r="FUC115" s="438"/>
      <c r="FUD115" s="438"/>
      <c r="FUE115" s="438"/>
      <c r="FUF115" s="438"/>
      <c r="FUG115" s="438"/>
      <c r="FUH115" s="438"/>
      <c r="FUI115" s="438"/>
      <c r="FUJ115" s="438"/>
      <c r="FUK115" s="438"/>
      <c r="FUL115" s="438"/>
      <c r="FUM115" s="438"/>
      <c r="FUN115" s="438"/>
      <c r="FUO115" s="438"/>
      <c r="FUP115" s="438"/>
      <c r="FUQ115" s="438"/>
      <c r="FUR115" s="438"/>
      <c r="FUS115" s="438"/>
      <c r="FUT115" s="438"/>
      <c r="FUU115" s="438"/>
      <c r="FUV115" s="438"/>
      <c r="FUW115" s="438"/>
      <c r="FUX115" s="438"/>
      <c r="FUY115" s="438"/>
      <c r="FUZ115" s="438"/>
      <c r="FVA115" s="438"/>
      <c r="FVB115" s="438"/>
      <c r="FVC115" s="438"/>
      <c r="FVD115" s="438"/>
      <c r="FVE115" s="438"/>
      <c r="FVF115" s="438"/>
      <c r="FVG115" s="438"/>
      <c r="FVH115" s="438"/>
      <c r="FVI115" s="438"/>
      <c r="FVJ115" s="438"/>
      <c r="FVK115" s="438"/>
      <c r="FVL115" s="438"/>
      <c r="FVM115" s="438"/>
      <c r="FVN115" s="438"/>
      <c r="FVO115" s="438"/>
      <c r="FVP115" s="438"/>
      <c r="FVQ115" s="438"/>
      <c r="FVR115" s="438"/>
      <c r="FVS115" s="438"/>
      <c r="FVT115" s="438"/>
      <c r="FVU115" s="438"/>
      <c r="FVV115" s="438"/>
      <c r="FVW115" s="438"/>
      <c r="FVX115" s="438"/>
      <c r="FVY115" s="438"/>
      <c r="FVZ115" s="438"/>
      <c r="FWA115" s="438"/>
      <c r="FWB115" s="438"/>
      <c r="FWC115" s="438"/>
      <c r="FWD115" s="438"/>
      <c r="FWE115" s="438"/>
      <c r="FWF115" s="438"/>
      <c r="FWG115" s="438"/>
      <c r="FWH115" s="438"/>
      <c r="FWI115" s="438"/>
      <c r="FWJ115" s="438"/>
      <c r="FWK115" s="438"/>
      <c r="FWL115" s="438"/>
      <c r="FWM115" s="438"/>
      <c r="FWN115" s="438"/>
      <c r="FWO115" s="438"/>
      <c r="FWP115" s="438"/>
      <c r="FWQ115" s="438"/>
      <c r="FWR115" s="438"/>
      <c r="FWS115" s="438"/>
      <c r="FWT115" s="438"/>
      <c r="FWU115" s="438"/>
      <c r="FWV115" s="438"/>
      <c r="FWW115" s="438"/>
      <c r="FWX115" s="438"/>
      <c r="FWY115" s="438"/>
      <c r="FWZ115" s="438"/>
      <c r="FXA115" s="438"/>
      <c r="FXB115" s="438"/>
      <c r="FXC115" s="438"/>
      <c r="FXD115" s="438"/>
      <c r="FXE115" s="438"/>
      <c r="FXF115" s="438"/>
      <c r="FXG115" s="438"/>
      <c r="FXH115" s="438"/>
      <c r="FXI115" s="438"/>
      <c r="FXJ115" s="438"/>
      <c r="FXK115" s="438"/>
      <c r="FXL115" s="438"/>
      <c r="FXM115" s="438"/>
      <c r="FXN115" s="438"/>
      <c r="FXO115" s="438"/>
      <c r="FXP115" s="438"/>
      <c r="FXQ115" s="438"/>
      <c r="FXR115" s="438"/>
      <c r="FXS115" s="438"/>
      <c r="FXT115" s="438"/>
      <c r="FXU115" s="438"/>
      <c r="FXV115" s="438"/>
      <c r="FXW115" s="438"/>
      <c r="FXX115" s="438"/>
      <c r="FXY115" s="438"/>
      <c r="FXZ115" s="438"/>
      <c r="FYA115" s="438"/>
      <c r="FYB115" s="438"/>
      <c r="FYC115" s="438"/>
      <c r="FYD115" s="438"/>
      <c r="FYE115" s="438"/>
      <c r="FYF115" s="438"/>
      <c r="FYG115" s="438"/>
      <c r="FYH115" s="438"/>
      <c r="FYI115" s="438"/>
      <c r="FYJ115" s="438"/>
      <c r="FYK115" s="438"/>
      <c r="FYL115" s="438"/>
      <c r="FYM115" s="438"/>
      <c r="FYN115" s="438"/>
      <c r="FYO115" s="438"/>
      <c r="FYP115" s="438"/>
      <c r="FYQ115" s="438"/>
      <c r="FYR115" s="438"/>
      <c r="FYS115" s="438"/>
      <c r="FYT115" s="438"/>
      <c r="FYU115" s="438"/>
      <c r="FYV115" s="438"/>
      <c r="FYW115" s="438"/>
      <c r="FYX115" s="438"/>
      <c r="FYY115" s="438"/>
      <c r="FYZ115" s="438"/>
      <c r="FZA115" s="438"/>
      <c r="FZB115" s="438"/>
      <c r="FZC115" s="438"/>
      <c r="FZD115" s="438"/>
      <c r="FZE115" s="438"/>
      <c r="FZF115" s="438"/>
      <c r="FZG115" s="438"/>
      <c r="FZH115" s="438"/>
      <c r="FZI115" s="438"/>
      <c r="FZJ115" s="438"/>
      <c r="FZK115" s="438"/>
      <c r="FZL115" s="438"/>
      <c r="FZM115" s="438"/>
      <c r="FZN115" s="438"/>
      <c r="FZO115" s="438"/>
      <c r="FZP115" s="438"/>
      <c r="FZQ115" s="438"/>
      <c r="FZR115" s="438"/>
      <c r="FZS115" s="438"/>
      <c r="FZT115" s="438"/>
      <c r="FZU115" s="438"/>
      <c r="FZV115" s="438"/>
      <c r="FZW115" s="438"/>
      <c r="FZX115" s="438"/>
      <c r="FZY115" s="438"/>
      <c r="FZZ115" s="438"/>
      <c r="GAA115" s="438"/>
      <c r="GAB115" s="438"/>
      <c r="GAC115" s="438"/>
      <c r="GAD115" s="438"/>
      <c r="GAE115" s="438"/>
      <c r="GAF115" s="438"/>
      <c r="GAG115" s="438"/>
      <c r="GAH115" s="438"/>
      <c r="GAI115" s="438"/>
      <c r="GAJ115" s="438"/>
      <c r="GAK115" s="438"/>
      <c r="GAL115" s="438"/>
      <c r="GAM115" s="438"/>
      <c r="GAN115" s="438"/>
      <c r="GAO115" s="438"/>
      <c r="GAP115" s="438"/>
      <c r="GAQ115" s="438"/>
      <c r="GAR115" s="438"/>
      <c r="GAS115" s="438"/>
      <c r="GAT115" s="438"/>
      <c r="GAU115" s="438"/>
      <c r="GAV115" s="438"/>
      <c r="GAW115" s="438"/>
      <c r="GAX115" s="438"/>
      <c r="GAY115" s="438"/>
      <c r="GAZ115" s="438"/>
      <c r="GBA115" s="438"/>
      <c r="GBB115" s="438"/>
      <c r="GBC115" s="438"/>
      <c r="GBD115" s="438"/>
      <c r="GBE115" s="438"/>
      <c r="GBF115" s="438"/>
      <c r="GBG115" s="438"/>
      <c r="GBH115" s="438"/>
      <c r="GBI115" s="438"/>
      <c r="GBJ115" s="438"/>
      <c r="GBK115" s="438"/>
      <c r="GBL115" s="438"/>
      <c r="GBM115" s="438"/>
      <c r="GBN115" s="438"/>
      <c r="GBO115" s="438"/>
      <c r="GBP115" s="438"/>
      <c r="GBQ115" s="438"/>
      <c r="GBR115" s="438"/>
      <c r="GBS115" s="438"/>
      <c r="GBT115" s="438"/>
      <c r="GBU115" s="438"/>
      <c r="GBV115" s="438"/>
      <c r="GBW115" s="438"/>
      <c r="GBX115" s="438"/>
      <c r="GBY115" s="438"/>
      <c r="GBZ115" s="438"/>
      <c r="GCA115" s="438"/>
      <c r="GCB115" s="438"/>
      <c r="GCC115" s="438"/>
      <c r="GCD115" s="438"/>
      <c r="GCE115" s="438"/>
      <c r="GCF115" s="438"/>
      <c r="GCG115" s="438"/>
      <c r="GCH115" s="438"/>
      <c r="GCI115" s="438"/>
      <c r="GCJ115" s="438"/>
      <c r="GCK115" s="438"/>
      <c r="GCL115" s="438"/>
      <c r="GCM115" s="438"/>
      <c r="GCN115" s="438"/>
      <c r="GCO115" s="438"/>
      <c r="GCP115" s="438"/>
      <c r="GCQ115" s="438"/>
      <c r="GCR115" s="438"/>
      <c r="GCS115" s="438"/>
      <c r="GCT115" s="438"/>
      <c r="GCU115" s="438"/>
      <c r="GCV115" s="438"/>
      <c r="GCW115" s="438"/>
      <c r="GCX115" s="438"/>
      <c r="GCY115" s="438"/>
      <c r="GCZ115" s="438"/>
      <c r="GDA115" s="438"/>
      <c r="GDB115" s="438"/>
      <c r="GDC115" s="438"/>
      <c r="GDD115" s="438"/>
      <c r="GDE115" s="438"/>
      <c r="GDF115" s="438"/>
      <c r="GDG115" s="438"/>
      <c r="GDH115" s="438"/>
      <c r="GDI115" s="438"/>
      <c r="GDJ115" s="438"/>
      <c r="GDK115" s="438"/>
      <c r="GDL115" s="438"/>
      <c r="GDM115" s="438"/>
      <c r="GDN115" s="438"/>
      <c r="GDO115" s="438"/>
      <c r="GDP115" s="438"/>
      <c r="GDQ115" s="438"/>
      <c r="GDR115" s="438"/>
      <c r="GDS115" s="438"/>
      <c r="GDT115" s="438"/>
      <c r="GDU115" s="438"/>
      <c r="GDV115" s="438"/>
      <c r="GDW115" s="438"/>
      <c r="GDX115" s="438"/>
      <c r="GDY115" s="438"/>
      <c r="GDZ115" s="438"/>
      <c r="GEA115" s="438"/>
      <c r="GEB115" s="438"/>
      <c r="GEC115" s="438"/>
      <c r="GED115" s="438"/>
      <c r="GEE115" s="438"/>
      <c r="GEF115" s="438"/>
      <c r="GEG115" s="438"/>
      <c r="GEH115" s="438"/>
      <c r="GEI115" s="438"/>
      <c r="GEJ115" s="438"/>
      <c r="GEK115" s="438"/>
      <c r="GEL115" s="438"/>
      <c r="GEM115" s="438"/>
      <c r="GEN115" s="438"/>
      <c r="GEO115" s="438"/>
      <c r="GEP115" s="438"/>
      <c r="GEQ115" s="438"/>
      <c r="GER115" s="438"/>
      <c r="GES115" s="438"/>
      <c r="GET115" s="438"/>
      <c r="GEU115" s="438"/>
      <c r="GEV115" s="438"/>
      <c r="GEW115" s="438"/>
      <c r="GEX115" s="438"/>
      <c r="GEY115" s="438"/>
      <c r="GEZ115" s="438"/>
      <c r="GFA115" s="438"/>
      <c r="GFB115" s="438"/>
      <c r="GFC115" s="438"/>
      <c r="GFD115" s="438"/>
      <c r="GFE115" s="438"/>
      <c r="GFF115" s="438"/>
      <c r="GFG115" s="438"/>
      <c r="GFH115" s="438"/>
      <c r="GFI115" s="438"/>
      <c r="GFJ115" s="438"/>
      <c r="GFK115" s="438"/>
      <c r="GFL115" s="438"/>
      <c r="GFM115" s="438"/>
      <c r="GFN115" s="438"/>
      <c r="GFO115" s="438"/>
      <c r="GFP115" s="438"/>
      <c r="GFQ115" s="438"/>
      <c r="GFR115" s="438"/>
      <c r="GFS115" s="438"/>
      <c r="GFT115" s="438"/>
      <c r="GFU115" s="438"/>
      <c r="GFV115" s="438"/>
      <c r="GFW115" s="438"/>
      <c r="GFX115" s="438"/>
      <c r="GFY115" s="438"/>
      <c r="GFZ115" s="438"/>
      <c r="GGA115" s="438"/>
      <c r="GGB115" s="438"/>
      <c r="GGC115" s="438"/>
      <c r="GGD115" s="438"/>
      <c r="GGE115" s="438"/>
      <c r="GGF115" s="438"/>
      <c r="GGG115" s="438"/>
      <c r="GGH115" s="438"/>
      <c r="GGI115" s="438"/>
      <c r="GGJ115" s="438"/>
      <c r="GGK115" s="438"/>
      <c r="GGL115" s="438"/>
      <c r="GGM115" s="438"/>
      <c r="GGN115" s="438"/>
      <c r="GGO115" s="438"/>
      <c r="GGP115" s="438"/>
      <c r="GGQ115" s="438"/>
      <c r="GGR115" s="438"/>
      <c r="GGS115" s="438"/>
      <c r="GGT115" s="438"/>
      <c r="GGU115" s="438"/>
      <c r="GGV115" s="438"/>
      <c r="GGW115" s="438"/>
      <c r="GGX115" s="438"/>
      <c r="GGY115" s="438"/>
      <c r="GGZ115" s="438"/>
      <c r="GHA115" s="438"/>
      <c r="GHB115" s="438"/>
      <c r="GHC115" s="438"/>
      <c r="GHD115" s="438"/>
      <c r="GHE115" s="438"/>
      <c r="GHF115" s="438"/>
      <c r="GHG115" s="438"/>
      <c r="GHH115" s="438"/>
      <c r="GHI115" s="438"/>
      <c r="GHJ115" s="438"/>
      <c r="GHK115" s="438"/>
      <c r="GHL115" s="438"/>
      <c r="GHM115" s="438"/>
      <c r="GHN115" s="438"/>
      <c r="GHO115" s="438"/>
      <c r="GHP115" s="438"/>
      <c r="GHQ115" s="438"/>
      <c r="GHR115" s="438"/>
      <c r="GHS115" s="438"/>
      <c r="GHT115" s="438"/>
      <c r="GHU115" s="438"/>
      <c r="GHV115" s="438"/>
      <c r="GHW115" s="438"/>
      <c r="GHX115" s="438"/>
      <c r="GHY115" s="438"/>
      <c r="GHZ115" s="438"/>
      <c r="GIA115" s="438"/>
      <c r="GIB115" s="438"/>
      <c r="GIC115" s="438"/>
      <c r="GID115" s="438"/>
      <c r="GIE115" s="438"/>
      <c r="GIF115" s="438"/>
      <c r="GIG115" s="438"/>
      <c r="GIH115" s="438"/>
      <c r="GII115" s="438"/>
      <c r="GIJ115" s="438"/>
      <c r="GIK115" s="438"/>
      <c r="GIL115" s="438"/>
      <c r="GIM115" s="438"/>
      <c r="GIN115" s="438"/>
      <c r="GIO115" s="438"/>
      <c r="GIP115" s="438"/>
      <c r="GIQ115" s="438"/>
      <c r="GIR115" s="438"/>
      <c r="GIS115" s="438"/>
      <c r="GIT115" s="438"/>
      <c r="GIU115" s="438"/>
      <c r="GIV115" s="438"/>
      <c r="GIW115" s="438"/>
      <c r="GIX115" s="438"/>
      <c r="GIY115" s="438"/>
      <c r="GIZ115" s="438"/>
      <c r="GJA115" s="438"/>
      <c r="GJB115" s="438"/>
      <c r="GJC115" s="438"/>
      <c r="GJD115" s="438"/>
      <c r="GJE115" s="438"/>
      <c r="GJF115" s="438"/>
      <c r="GJG115" s="438"/>
      <c r="GJH115" s="438"/>
      <c r="GJI115" s="438"/>
      <c r="GJJ115" s="438"/>
      <c r="GJK115" s="438"/>
      <c r="GJL115" s="438"/>
      <c r="GJM115" s="438"/>
      <c r="GJN115" s="438"/>
      <c r="GJO115" s="438"/>
      <c r="GJP115" s="438"/>
      <c r="GJQ115" s="438"/>
      <c r="GJR115" s="438"/>
      <c r="GJS115" s="438"/>
      <c r="GJT115" s="438"/>
      <c r="GJU115" s="438"/>
      <c r="GJV115" s="438"/>
      <c r="GJW115" s="438"/>
      <c r="GJX115" s="438"/>
      <c r="GJY115" s="438"/>
      <c r="GJZ115" s="438"/>
      <c r="GKA115" s="438"/>
      <c r="GKB115" s="438"/>
      <c r="GKC115" s="438"/>
      <c r="GKD115" s="438"/>
      <c r="GKE115" s="438"/>
      <c r="GKF115" s="438"/>
      <c r="GKG115" s="438"/>
      <c r="GKH115" s="438"/>
      <c r="GKI115" s="438"/>
      <c r="GKJ115" s="438"/>
      <c r="GKK115" s="438"/>
      <c r="GKL115" s="438"/>
      <c r="GKM115" s="438"/>
      <c r="GKN115" s="438"/>
      <c r="GKO115" s="438"/>
      <c r="GKP115" s="438"/>
      <c r="GKQ115" s="438"/>
      <c r="GKR115" s="438"/>
      <c r="GKS115" s="438"/>
      <c r="GKT115" s="438"/>
      <c r="GKU115" s="438"/>
      <c r="GKV115" s="438"/>
      <c r="GKW115" s="438"/>
      <c r="GKX115" s="438"/>
      <c r="GKY115" s="438"/>
      <c r="GKZ115" s="438"/>
      <c r="GLA115" s="438"/>
      <c r="GLB115" s="438"/>
      <c r="GLC115" s="438"/>
      <c r="GLD115" s="438"/>
      <c r="GLE115" s="438"/>
      <c r="GLF115" s="438"/>
      <c r="GLG115" s="438"/>
      <c r="GLH115" s="438"/>
      <c r="GLI115" s="438"/>
      <c r="GLJ115" s="438"/>
      <c r="GLK115" s="438"/>
      <c r="GLL115" s="438"/>
      <c r="GLM115" s="438"/>
      <c r="GLN115" s="438"/>
      <c r="GLO115" s="438"/>
      <c r="GLP115" s="438"/>
      <c r="GLQ115" s="438"/>
      <c r="GLR115" s="438"/>
      <c r="GLS115" s="438"/>
      <c r="GLT115" s="438"/>
      <c r="GLU115" s="438"/>
      <c r="GLV115" s="438"/>
      <c r="GLW115" s="438"/>
      <c r="GLX115" s="438"/>
      <c r="GLY115" s="438"/>
      <c r="GLZ115" s="438"/>
      <c r="GMA115" s="438"/>
      <c r="GMB115" s="438"/>
      <c r="GMC115" s="438"/>
      <c r="GMD115" s="438"/>
      <c r="GME115" s="438"/>
      <c r="GMF115" s="438"/>
      <c r="GMG115" s="438"/>
      <c r="GMH115" s="438"/>
      <c r="GMI115" s="438"/>
      <c r="GMJ115" s="438"/>
      <c r="GMK115" s="438"/>
      <c r="GML115" s="438"/>
      <c r="GMM115" s="438"/>
      <c r="GMN115" s="438"/>
      <c r="GMO115" s="438"/>
      <c r="GMP115" s="438"/>
      <c r="GMQ115" s="438"/>
      <c r="GMR115" s="438"/>
      <c r="GMS115" s="438"/>
      <c r="GMT115" s="438"/>
      <c r="GMU115" s="438"/>
      <c r="GMV115" s="438"/>
      <c r="GMW115" s="438"/>
      <c r="GMX115" s="438"/>
      <c r="GMY115" s="438"/>
      <c r="GMZ115" s="438"/>
      <c r="GNA115" s="438"/>
      <c r="GNB115" s="438"/>
      <c r="GNC115" s="438"/>
      <c r="GND115" s="438"/>
      <c r="GNE115" s="438"/>
      <c r="GNF115" s="438"/>
      <c r="GNG115" s="438"/>
      <c r="GNH115" s="438"/>
      <c r="GNI115" s="438"/>
      <c r="GNJ115" s="438"/>
      <c r="GNK115" s="438"/>
      <c r="GNL115" s="438"/>
      <c r="GNM115" s="438"/>
      <c r="GNN115" s="438"/>
      <c r="GNO115" s="438"/>
      <c r="GNP115" s="438"/>
      <c r="GNQ115" s="438"/>
      <c r="GNR115" s="438"/>
      <c r="GNS115" s="438"/>
      <c r="GNT115" s="438"/>
      <c r="GNU115" s="438"/>
      <c r="GNV115" s="438"/>
      <c r="GNW115" s="438"/>
      <c r="GNX115" s="438"/>
      <c r="GNY115" s="438"/>
      <c r="GNZ115" s="438"/>
      <c r="GOA115" s="438"/>
      <c r="GOB115" s="438"/>
      <c r="GOC115" s="438"/>
      <c r="GOD115" s="438"/>
      <c r="GOE115" s="438"/>
      <c r="GOF115" s="438"/>
      <c r="GOG115" s="438"/>
      <c r="GOH115" s="438"/>
      <c r="GOI115" s="438"/>
      <c r="GOJ115" s="438"/>
      <c r="GOK115" s="438"/>
      <c r="GOL115" s="438"/>
      <c r="GOM115" s="438"/>
      <c r="GON115" s="438"/>
      <c r="GOO115" s="438"/>
      <c r="GOP115" s="438"/>
      <c r="GOQ115" s="438"/>
      <c r="GOR115" s="438"/>
      <c r="GOS115" s="438"/>
      <c r="GOT115" s="438"/>
      <c r="GOU115" s="438"/>
      <c r="GOV115" s="438"/>
      <c r="GOW115" s="438"/>
      <c r="GOX115" s="438"/>
      <c r="GOY115" s="438"/>
      <c r="GOZ115" s="438"/>
      <c r="GPA115" s="438"/>
      <c r="GPB115" s="438"/>
      <c r="GPC115" s="438"/>
      <c r="GPD115" s="438"/>
      <c r="GPE115" s="438"/>
      <c r="GPF115" s="438"/>
      <c r="GPG115" s="438"/>
      <c r="GPH115" s="438"/>
      <c r="GPI115" s="438"/>
      <c r="GPJ115" s="438"/>
      <c r="GPK115" s="438"/>
      <c r="GPL115" s="438"/>
      <c r="GPM115" s="438"/>
      <c r="GPN115" s="438"/>
      <c r="GPO115" s="438"/>
      <c r="GPP115" s="438"/>
      <c r="GPQ115" s="438"/>
      <c r="GPR115" s="438"/>
      <c r="GPS115" s="438"/>
      <c r="GPT115" s="438"/>
      <c r="GPU115" s="438"/>
      <c r="GPV115" s="438"/>
      <c r="GPW115" s="438"/>
      <c r="GPX115" s="438"/>
      <c r="GPY115" s="438"/>
      <c r="GPZ115" s="438"/>
      <c r="GQA115" s="438"/>
      <c r="GQB115" s="438"/>
      <c r="GQC115" s="438"/>
      <c r="GQD115" s="438"/>
      <c r="GQE115" s="438"/>
      <c r="GQF115" s="438"/>
      <c r="GQG115" s="438"/>
      <c r="GQH115" s="438"/>
      <c r="GQI115" s="438"/>
      <c r="GQJ115" s="438"/>
      <c r="GQK115" s="438"/>
      <c r="GQL115" s="438"/>
      <c r="GQM115" s="438"/>
      <c r="GQN115" s="438"/>
      <c r="GQO115" s="438"/>
      <c r="GQP115" s="438"/>
      <c r="GQQ115" s="438"/>
      <c r="GQR115" s="438"/>
      <c r="GQS115" s="438"/>
      <c r="GQT115" s="438"/>
      <c r="GQU115" s="438"/>
      <c r="GQV115" s="438"/>
      <c r="GQW115" s="438"/>
      <c r="GQX115" s="438"/>
      <c r="GQY115" s="438"/>
      <c r="GQZ115" s="438"/>
      <c r="GRA115" s="438"/>
      <c r="GRB115" s="438"/>
      <c r="GRC115" s="438"/>
      <c r="GRD115" s="438"/>
      <c r="GRE115" s="438"/>
      <c r="GRF115" s="438"/>
      <c r="GRG115" s="438"/>
      <c r="GRH115" s="438"/>
      <c r="GRI115" s="438"/>
      <c r="GRJ115" s="438"/>
      <c r="GRK115" s="438"/>
      <c r="GRL115" s="438"/>
      <c r="GRM115" s="438"/>
      <c r="GRN115" s="438"/>
      <c r="GRO115" s="438"/>
      <c r="GRP115" s="438"/>
      <c r="GRQ115" s="438"/>
      <c r="GRR115" s="438"/>
      <c r="GRS115" s="438"/>
      <c r="GRT115" s="438"/>
      <c r="GRU115" s="438"/>
      <c r="GRV115" s="438"/>
      <c r="GRW115" s="438"/>
      <c r="GRX115" s="438"/>
      <c r="GRY115" s="438"/>
      <c r="GRZ115" s="438"/>
      <c r="GSA115" s="438"/>
      <c r="GSB115" s="438"/>
      <c r="GSC115" s="438"/>
      <c r="GSD115" s="438"/>
      <c r="GSE115" s="438"/>
      <c r="GSF115" s="438"/>
      <c r="GSG115" s="438"/>
      <c r="GSH115" s="438"/>
      <c r="GSI115" s="438"/>
      <c r="GSJ115" s="438"/>
      <c r="GSK115" s="438"/>
      <c r="GSL115" s="438"/>
      <c r="GSM115" s="438"/>
      <c r="GSN115" s="438"/>
      <c r="GSO115" s="438"/>
      <c r="GSP115" s="438"/>
      <c r="GSQ115" s="438"/>
      <c r="GSR115" s="438"/>
      <c r="GSS115" s="438"/>
      <c r="GST115" s="438"/>
      <c r="GSU115" s="438"/>
      <c r="GSV115" s="438"/>
      <c r="GSW115" s="438"/>
      <c r="GSX115" s="438"/>
      <c r="GSY115" s="438"/>
      <c r="GSZ115" s="438"/>
      <c r="GTA115" s="438"/>
      <c r="GTB115" s="438"/>
      <c r="GTC115" s="438"/>
      <c r="GTD115" s="438"/>
      <c r="GTE115" s="438"/>
      <c r="GTF115" s="438"/>
      <c r="GTG115" s="438"/>
      <c r="GTH115" s="438"/>
      <c r="GTI115" s="438"/>
      <c r="GTJ115" s="438"/>
      <c r="GTK115" s="438"/>
      <c r="GTL115" s="438"/>
      <c r="GTM115" s="438"/>
      <c r="GTN115" s="438"/>
      <c r="GTO115" s="438"/>
      <c r="GTP115" s="438"/>
      <c r="GTQ115" s="438"/>
      <c r="GTR115" s="438"/>
      <c r="GTS115" s="438"/>
      <c r="GTT115" s="438"/>
      <c r="GTU115" s="438"/>
      <c r="GTV115" s="438"/>
      <c r="GTW115" s="438"/>
      <c r="GTX115" s="438"/>
      <c r="GTY115" s="438"/>
      <c r="GTZ115" s="438"/>
      <c r="GUA115" s="438"/>
      <c r="GUB115" s="438"/>
      <c r="GUC115" s="438"/>
      <c r="GUD115" s="438"/>
      <c r="GUE115" s="438"/>
      <c r="GUF115" s="438"/>
      <c r="GUG115" s="438"/>
      <c r="GUH115" s="438"/>
      <c r="GUI115" s="438"/>
      <c r="GUJ115" s="438"/>
      <c r="GUK115" s="438"/>
      <c r="GUL115" s="438"/>
      <c r="GUM115" s="438"/>
      <c r="GUN115" s="438"/>
      <c r="GUO115" s="438"/>
      <c r="GUP115" s="438"/>
      <c r="GUQ115" s="438"/>
      <c r="GUR115" s="438"/>
      <c r="GUS115" s="438"/>
      <c r="GUT115" s="438"/>
      <c r="GUU115" s="438"/>
      <c r="GUV115" s="438"/>
      <c r="GUW115" s="438"/>
      <c r="GUX115" s="438"/>
      <c r="GUY115" s="438"/>
      <c r="GUZ115" s="438"/>
      <c r="GVA115" s="438"/>
      <c r="GVB115" s="438"/>
      <c r="GVC115" s="438"/>
      <c r="GVD115" s="438"/>
      <c r="GVE115" s="438"/>
      <c r="GVF115" s="438"/>
      <c r="GVG115" s="438"/>
      <c r="GVH115" s="438"/>
      <c r="GVI115" s="438"/>
      <c r="GVJ115" s="438"/>
      <c r="GVK115" s="438"/>
      <c r="GVL115" s="438"/>
      <c r="GVM115" s="438"/>
      <c r="GVN115" s="438"/>
      <c r="GVO115" s="438"/>
      <c r="GVP115" s="438"/>
      <c r="GVQ115" s="438"/>
      <c r="GVR115" s="438"/>
      <c r="GVS115" s="438"/>
      <c r="GVT115" s="438"/>
      <c r="GVU115" s="438"/>
      <c r="GVV115" s="438"/>
      <c r="GVW115" s="438"/>
      <c r="GVX115" s="438"/>
      <c r="GVY115" s="438"/>
      <c r="GVZ115" s="438"/>
      <c r="GWA115" s="438"/>
      <c r="GWB115" s="438"/>
      <c r="GWC115" s="438"/>
      <c r="GWD115" s="438"/>
      <c r="GWE115" s="438"/>
      <c r="GWF115" s="438"/>
      <c r="GWG115" s="438"/>
      <c r="GWH115" s="438"/>
      <c r="GWI115" s="438"/>
      <c r="GWJ115" s="438"/>
      <c r="GWK115" s="438"/>
      <c r="GWL115" s="438"/>
      <c r="GWM115" s="438"/>
      <c r="GWN115" s="438"/>
      <c r="GWO115" s="438"/>
      <c r="GWP115" s="438"/>
      <c r="GWQ115" s="438"/>
      <c r="GWR115" s="438"/>
      <c r="GWS115" s="438"/>
      <c r="GWT115" s="438"/>
      <c r="GWU115" s="438"/>
      <c r="GWV115" s="438"/>
      <c r="GWW115" s="438"/>
      <c r="GWX115" s="438"/>
      <c r="GWY115" s="438"/>
      <c r="GWZ115" s="438"/>
      <c r="GXA115" s="438"/>
      <c r="GXB115" s="438"/>
      <c r="GXC115" s="438"/>
      <c r="GXD115" s="438"/>
      <c r="GXE115" s="438"/>
      <c r="GXF115" s="438"/>
      <c r="GXG115" s="438"/>
      <c r="GXH115" s="438"/>
      <c r="GXI115" s="438"/>
      <c r="GXJ115" s="438"/>
      <c r="GXK115" s="438"/>
      <c r="GXL115" s="438"/>
      <c r="GXM115" s="438"/>
      <c r="GXN115" s="438"/>
      <c r="GXO115" s="438"/>
      <c r="GXP115" s="438"/>
      <c r="GXQ115" s="438"/>
      <c r="GXR115" s="438"/>
      <c r="GXS115" s="438"/>
      <c r="GXT115" s="438"/>
      <c r="GXU115" s="438"/>
      <c r="GXV115" s="438"/>
      <c r="GXW115" s="438"/>
      <c r="GXX115" s="438"/>
      <c r="GXY115" s="438"/>
      <c r="GXZ115" s="438"/>
      <c r="GYA115" s="438"/>
      <c r="GYB115" s="438"/>
      <c r="GYC115" s="438"/>
      <c r="GYD115" s="438"/>
      <c r="GYE115" s="438"/>
      <c r="GYF115" s="438"/>
      <c r="GYG115" s="438"/>
      <c r="GYH115" s="438"/>
      <c r="GYI115" s="438"/>
      <c r="GYJ115" s="438"/>
      <c r="GYK115" s="438"/>
      <c r="GYL115" s="438"/>
      <c r="GYM115" s="438"/>
      <c r="GYN115" s="438"/>
      <c r="GYO115" s="438"/>
      <c r="GYP115" s="438"/>
      <c r="GYQ115" s="438"/>
      <c r="GYR115" s="438"/>
      <c r="GYS115" s="438"/>
      <c r="GYT115" s="438"/>
      <c r="GYU115" s="438"/>
      <c r="GYV115" s="438"/>
      <c r="GYW115" s="438"/>
      <c r="GYX115" s="438"/>
      <c r="GYY115" s="438"/>
      <c r="GYZ115" s="438"/>
      <c r="GZA115" s="438"/>
      <c r="GZB115" s="438"/>
      <c r="GZC115" s="438"/>
      <c r="GZD115" s="438"/>
      <c r="GZE115" s="438"/>
      <c r="GZF115" s="438"/>
      <c r="GZG115" s="438"/>
      <c r="GZH115" s="438"/>
      <c r="GZI115" s="438"/>
      <c r="GZJ115" s="438"/>
      <c r="GZK115" s="438"/>
      <c r="GZL115" s="438"/>
      <c r="GZM115" s="438"/>
      <c r="GZN115" s="438"/>
      <c r="GZO115" s="438"/>
      <c r="GZP115" s="438"/>
      <c r="GZQ115" s="438"/>
      <c r="GZR115" s="438"/>
      <c r="GZS115" s="438"/>
      <c r="GZT115" s="438"/>
      <c r="GZU115" s="438"/>
      <c r="GZV115" s="438"/>
      <c r="GZW115" s="438"/>
      <c r="GZX115" s="438"/>
      <c r="GZY115" s="438"/>
      <c r="GZZ115" s="438"/>
      <c r="HAA115" s="438"/>
      <c r="HAB115" s="438"/>
      <c r="HAC115" s="438"/>
      <c r="HAD115" s="438"/>
      <c r="HAE115" s="438"/>
      <c r="HAF115" s="438"/>
      <c r="HAG115" s="438"/>
      <c r="HAH115" s="438"/>
      <c r="HAI115" s="438"/>
      <c r="HAJ115" s="438"/>
      <c r="HAK115" s="438"/>
      <c r="HAL115" s="438"/>
      <c r="HAM115" s="438"/>
      <c r="HAN115" s="438"/>
      <c r="HAO115" s="438"/>
      <c r="HAP115" s="438"/>
      <c r="HAQ115" s="438"/>
      <c r="HAR115" s="438"/>
      <c r="HAS115" s="438"/>
      <c r="HAT115" s="438"/>
      <c r="HAU115" s="438"/>
      <c r="HAV115" s="438"/>
      <c r="HAW115" s="438"/>
      <c r="HAX115" s="438"/>
      <c r="HAY115" s="438"/>
      <c r="HAZ115" s="438"/>
      <c r="HBA115" s="438"/>
      <c r="HBB115" s="438"/>
      <c r="HBC115" s="438"/>
      <c r="HBD115" s="438"/>
      <c r="HBE115" s="438"/>
      <c r="HBF115" s="438"/>
      <c r="HBG115" s="438"/>
      <c r="HBH115" s="438"/>
      <c r="HBI115" s="438"/>
      <c r="HBJ115" s="438"/>
      <c r="HBK115" s="438"/>
      <c r="HBL115" s="438"/>
      <c r="HBM115" s="438"/>
      <c r="HBN115" s="438"/>
      <c r="HBO115" s="438"/>
      <c r="HBP115" s="438"/>
      <c r="HBQ115" s="438"/>
      <c r="HBR115" s="438"/>
      <c r="HBS115" s="438"/>
      <c r="HBT115" s="438"/>
      <c r="HBU115" s="438"/>
      <c r="HBV115" s="438"/>
      <c r="HBW115" s="438"/>
      <c r="HBX115" s="438"/>
      <c r="HBY115" s="438"/>
      <c r="HBZ115" s="438"/>
      <c r="HCA115" s="438"/>
      <c r="HCB115" s="438"/>
      <c r="HCC115" s="438"/>
      <c r="HCD115" s="438"/>
      <c r="HCE115" s="438"/>
      <c r="HCF115" s="438"/>
      <c r="HCG115" s="438"/>
      <c r="HCH115" s="438"/>
      <c r="HCI115" s="438"/>
      <c r="HCJ115" s="438"/>
      <c r="HCK115" s="438"/>
      <c r="HCL115" s="438"/>
      <c r="HCM115" s="438"/>
      <c r="HCN115" s="438"/>
      <c r="HCO115" s="438"/>
      <c r="HCP115" s="438"/>
      <c r="HCQ115" s="438"/>
      <c r="HCR115" s="438"/>
      <c r="HCS115" s="438"/>
      <c r="HCT115" s="438"/>
      <c r="HCU115" s="438"/>
      <c r="HCV115" s="438"/>
      <c r="HCW115" s="438"/>
      <c r="HCX115" s="438"/>
      <c r="HCY115" s="438"/>
      <c r="HCZ115" s="438"/>
      <c r="HDA115" s="438"/>
      <c r="HDB115" s="438"/>
      <c r="HDC115" s="438"/>
      <c r="HDD115" s="438"/>
      <c r="HDE115" s="438"/>
      <c r="HDF115" s="438"/>
      <c r="HDG115" s="438"/>
      <c r="HDH115" s="438"/>
      <c r="HDI115" s="438"/>
      <c r="HDJ115" s="438"/>
      <c r="HDK115" s="438"/>
      <c r="HDL115" s="438"/>
      <c r="HDM115" s="438"/>
      <c r="HDN115" s="438"/>
      <c r="HDO115" s="438"/>
      <c r="HDP115" s="438"/>
      <c r="HDQ115" s="438"/>
      <c r="HDR115" s="438"/>
      <c r="HDS115" s="438"/>
      <c r="HDT115" s="438"/>
      <c r="HDU115" s="438"/>
      <c r="HDV115" s="438"/>
      <c r="HDW115" s="438"/>
      <c r="HDX115" s="438"/>
      <c r="HDY115" s="438"/>
      <c r="HDZ115" s="438"/>
      <c r="HEA115" s="438"/>
      <c r="HEB115" s="438"/>
      <c r="HEC115" s="438"/>
      <c r="HED115" s="438"/>
      <c r="HEE115" s="438"/>
      <c r="HEF115" s="438"/>
      <c r="HEG115" s="438"/>
      <c r="HEH115" s="438"/>
      <c r="HEI115" s="438"/>
      <c r="HEJ115" s="438"/>
      <c r="HEK115" s="438"/>
      <c r="HEL115" s="438"/>
      <c r="HEM115" s="438"/>
      <c r="HEN115" s="438"/>
      <c r="HEO115" s="438"/>
      <c r="HEP115" s="438"/>
      <c r="HEQ115" s="438"/>
      <c r="HER115" s="438"/>
      <c r="HES115" s="438"/>
      <c r="HET115" s="438"/>
      <c r="HEU115" s="438"/>
      <c r="HEV115" s="438"/>
      <c r="HEW115" s="438"/>
      <c r="HEX115" s="438"/>
      <c r="HEY115" s="438"/>
      <c r="HEZ115" s="438"/>
      <c r="HFA115" s="438"/>
      <c r="HFB115" s="438"/>
      <c r="HFC115" s="438"/>
      <c r="HFD115" s="438"/>
      <c r="HFE115" s="438"/>
      <c r="HFF115" s="438"/>
      <c r="HFG115" s="438"/>
      <c r="HFH115" s="438"/>
      <c r="HFI115" s="438"/>
      <c r="HFJ115" s="438"/>
      <c r="HFK115" s="438"/>
      <c r="HFL115" s="438"/>
      <c r="HFM115" s="438"/>
      <c r="HFN115" s="438"/>
      <c r="HFO115" s="438"/>
      <c r="HFP115" s="438"/>
      <c r="HFQ115" s="438"/>
      <c r="HFR115" s="438"/>
      <c r="HFS115" s="438"/>
      <c r="HFT115" s="438"/>
      <c r="HFU115" s="438"/>
      <c r="HFV115" s="438"/>
      <c r="HFW115" s="438"/>
      <c r="HFX115" s="438"/>
      <c r="HFY115" s="438"/>
      <c r="HFZ115" s="438"/>
      <c r="HGA115" s="438"/>
      <c r="HGB115" s="438"/>
      <c r="HGC115" s="438"/>
      <c r="HGD115" s="438"/>
      <c r="HGE115" s="438"/>
      <c r="HGF115" s="438"/>
      <c r="HGG115" s="438"/>
      <c r="HGH115" s="438"/>
      <c r="HGI115" s="438"/>
      <c r="HGJ115" s="438"/>
      <c r="HGK115" s="438"/>
      <c r="HGL115" s="438"/>
      <c r="HGM115" s="438"/>
      <c r="HGN115" s="438"/>
      <c r="HGO115" s="438"/>
      <c r="HGP115" s="438"/>
      <c r="HGQ115" s="438"/>
      <c r="HGR115" s="438"/>
      <c r="HGS115" s="438"/>
      <c r="HGT115" s="438"/>
      <c r="HGU115" s="438"/>
      <c r="HGV115" s="438"/>
      <c r="HGW115" s="438"/>
      <c r="HGX115" s="438"/>
      <c r="HGY115" s="438"/>
      <c r="HGZ115" s="438"/>
      <c r="HHA115" s="438"/>
      <c r="HHB115" s="438"/>
      <c r="HHC115" s="438"/>
      <c r="HHD115" s="438"/>
      <c r="HHE115" s="438"/>
      <c r="HHF115" s="438"/>
      <c r="HHG115" s="438"/>
      <c r="HHH115" s="438"/>
      <c r="HHI115" s="438"/>
      <c r="HHJ115" s="438"/>
      <c r="HHK115" s="438"/>
      <c r="HHL115" s="438"/>
      <c r="HHM115" s="438"/>
      <c r="HHN115" s="438"/>
      <c r="HHO115" s="438"/>
      <c r="HHP115" s="438"/>
      <c r="HHQ115" s="438"/>
      <c r="HHR115" s="438"/>
      <c r="HHS115" s="438"/>
      <c r="HHT115" s="438"/>
      <c r="HHU115" s="438"/>
      <c r="HHV115" s="438"/>
      <c r="HHW115" s="438"/>
      <c r="HHX115" s="438"/>
      <c r="HHY115" s="438"/>
      <c r="HHZ115" s="438"/>
      <c r="HIA115" s="438"/>
      <c r="HIB115" s="438"/>
      <c r="HIC115" s="438"/>
      <c r="HID115" s="438"/>
      <c r="HIE115" s="438"/>
      <c r="HIF115" s="438"/>
      <c r="HIG115" s="438"/>
      <c r="HIH115" s="438"/>
      <c r="HII115" s="438"/>
      <c r="HIJ115" s="438"/>
      <c r="HIK115" s="438"/>
      <c r="HIL115" s="438"/>
      <c r="HIM115" s="438"/>
      <c r="HIN115" s="438"/>
      <c r="HIO115" s="438"/>
      <c r="HIP115" s="438"/>
      <c r="HIQ115" s="438"/>
      <c r="HIR115" s="438"/>
      <c r="HIS115" s="438"/>
      <c r="HIT115" s="438"/>
      <c r="HIU115" s="438"/>
      <c r="HIV115" s="438"/>
      <c r="HIW115" s="438"/>
      <c r="HIX115" s="438"/>
      <c r="HIY115" s="438"/>
      <c r="HIZ115" s="438"/>
      <c r="HJA115" s="438"/>
      <c r="HJB115" s="438"/>
      <c r="HJC115" s="438"/>
      <c r="HJD115" s="438"/>
      <c r="HJE115" s="438"/>
      <c r="HJF115" s="438"/>
      <c r="HJG115" s="438"/>
      <c r="HJH115" s="438"/>
      <c r="HJI115" s="438"/>
      <c r="HJJ115" s="438"/>
      <c r="HJK115" s="438"/>
      <c r="HJL115" s="438"/>
      <c r="HJM115" s="438"/>
      <c r="HJN115" s="438"/>
      <c r="HJO115" s="438"/>
      <c r="HJP115" s="438"/>
      <c r="HJQ115" s="438"/>
      <c r="HJR115" s="438"/>
      <c r="HJS115" s="438"/>
      <c r="HJT115" s="438"/>
      <c r="HJU115" s="438"/>
      <c r="HJV115" s="438"/>
      <c r="HJW115" s="438"/>
      <c r="HJX115" s="438"/>
      <c r="HJY115" s="438"/>
      <c r="HJZ115" s="438"/>
      <c r="HKA115" s="438"/>
      <c r="HKB115" s="438"/>
      <c r="HKC115" s="438"/>
      <c r="HKD115" s="438"/>
      <c r="HKE115" s="438"/>
      <c r="HKF115" s="438"/>
      <c r="HKG115" s="438"/>
      <c r="HKH115" s="438"/>
      <c r="HKI115" s="438"/>
      <c r="HKJ115" s="438"/>
      <c r="HKK115" s="438"/>
      <c r="HKL115" s="438"/>
      <c r="HKM115" s="438"/>
      <c r="HKN115" s="438"/>
      <c r="HKO115" s="438"/>
      <c r="HKP115" s="438"/>
      <c r="HKQ115" s="438"/>
      <c r="HKR115" s="438"/>
      <c r="HKS115" s="438"/>
      <c r="HKT115" s="438"/>
      <c r="HKU115" s="438"/>
      <c r="HKV115" s="438"/>
      <c r="HKW115" s="438"/>
      <c r="HKX115" s="438"/>
      <c r="HKY115" s="438"/>
      <c r="HKZ115" s="438"/>
      <c r="HLA115" s="438"/>
      <c r="HLB115" s="438"/>
      <c r="HLC115" s="438"/>
      <c r="HLD115" s="438"/>
      <c r="HLE115" s="438"/>
      <c r="HLF115" s="438"/>
      <c r="HLG115" s="438"/>
      <c r="HLH115" s="438"/>
      <c r="HLI115" s="438"/>
      <c r="HLJ115" s="438"/>
      <c r="HLK115" s="438"/>
      <c r="HLL115" s="438"/>
      <c r="HLM115" s="438"/>
      <c r="HLN115" s="438"/>
      <c r="HLO115" s="438"/>
      <c r="HLP115" s="438"/>
      <c r="HLQ115" s="438"/>
      <c r="HLR115" s="438"/>
      <c r="HLS115" s="438"/>
      <c r="HLT115" s="438"/>
      <c r="HLU115" s="438"/>
      <c r="HLV115" s="438"/>
      <c r="HLW115" s="438"/>
      <c r="HLX115" s="438"/>
      <c r="HLY115" s="438"/>
      <c r="HLZ115" s="438"/>
      <c r="HMA115" s="438"/>
      <c r="HMB115" s="438"/>
      <c r="HMC115" s="438"/>
      <c r="HMD115" s="438"/>
      <c r="HME115" s="438"/>
      <c r="HMF115" s="438"/>
      <c r="HMG115" s="438"/>
      <c r="HMH115" s="438"/>
      <c r="HMI115" s="438"/>
      <c r="HMJ115" s="438"/>
      <c r="HMK115" s="438"/>
      <c r="HML115" s="438"/>
      <c r="HMM115" s="438"/>
      <c r="HMN115" s="438"/>
      <c r="HMO115" s="438"/>
      <c r="HMP115" s="438"/>
      <c r="HMQ115" s="438"/>
      <c r="HMR115" s="438"/>
      <c r="HMS115" s="438"/>
      <c r="HMT115" s="438"/>
      <c r="HMU115" s="438"/>
      <c r="HMV115" s="438"/>
      <c r="HMW115" s="438"/>
      <c r="HMX115" s="438"/>
      <c r="HMY115" s="438"/>
      <c r="HMZ115" s="438"/>
      <c r="HNA115" s="438"/>
      <c r="HNB115" s="438"/>
      <c r="HNC115" s="438"/>
      <c r="HND115" s="438"/>
      <c r="HNE115" s="438"/>
      <c r="HNF115" s="438"/>
      <c r="HNG115" s="438"/>
      <c r="HNH115" s="438"/>
      <c r="HNI115" s="438"/>
      <c r="HNJ115" s="438"/>
      <c r="HNK115" s="438"/>
      <c r="HNL115" s="438"/>
      <c r="HNM115" s="438"/>
      <c r="HNN115" s="438"/>
      <c r="HNO115" s="438"/>
      <c r="HNP115" s="438"/>
      <c r="HNQ115" s="438"/>
      <c r="HNR115" s="438"/>
      <c r="HNS115" s="438"/>
      <c r="HNT115" s="438"/>
      <c r="HNU115" s="438"/>
      <c r="HNV115" s="438"/>
      <c r="HNW115" s="438"/>
      <c r="HNX115" s="438"/>
      <c r="HNY115" s="438"/>
      <c r="HNZ115" s="438"/>
      <c r="HOA115" s="438"/>
      <c r="HOB115" s="438"/>
      <c r="HOC115" s="438"/>
      <c r="HOD115" s="438"/>
      <c r="HOE115" s="438"/>
      <c r="HOF115" s="438"/>
      <c r="HOG115" s="438"/>
      <c r="HOH115" s="438"/>
      <c r="HOI115" s="438"/>
      <c r="HOJ115" s="438"/>
      <c r="HOK115" s="438"/>
      <c r="HOL115" s="438"/>
      <c r="HOM115" s="438"/>
      <c r="HON115" s="438"/>
      <c r="HOO115" s="438"/>
      <c r="HOP115" s="438"/>
      <c r="HOQ115" s="438"/>
      <c r="HOR115" s="438"/>
      <c r="HOS115" s="438"/>
      <c r="HOT115" s="438"/>
      <c r="HOU115" s="438"/>
      <c r="HOV115" s="438"/>
      <c r="HOW115" s="438"/>
      <c r="HOX115" s="438"/>
      <c r="HOY115" s="438"/>
      <c r="HOZ115" s="438"/>
      <c r="HPA115" s="438"/>
      <c r="HPB115" s="438"/>
      <c r="HPC115" s="438"/>
      <c r="HPD115" s="438"/>
      <c r="HPE115" s="438"/>
      <c r="HPF115" s="438"/>
      <c r="HPG115" s="438"/>
      <c r="HPH115" s="438"/>
      <c r="HPI115" s="438"/>
      <c r="HPJ115" s="438"/>
      <c r="HPK115" s="438"/>
      <c r="HPL115" s="438"/>
      <c r="HPM115" s="438"/>
      <c r="HPN115" s="438"/>
      <c r="HPO115" s="438"/>
      <c r="HPP115" s="438"/>
      <c r="HPQ115" s="438"/>
      <c r="HPR115" s="438"/>
      <c r="HPS115" s="438"/>
      <c r="HPT115" s="438"/>
      <c r="HPU115" s="438"/>
      <c r="HPV115" s="438"/>
      <c r="HPW115" s="438"/>
      <c r="HPX115" s="438"/>
      <c r="HPY115" s="438"/>
      <c r="HPZ115" s="438"/>
      <c r="HQA115" s="438"/>
      <c r="HQB115" s="438"/>
      <c r="HQC115" s="438"/>
      <c r="HQD115" s="438"/>
      <c r="HQE115" s="438"/>
      <c r="HQF115" s="438"/>
      <c r="HQG115" s="438"/>
      <c r="HQH115" s="438"/>
      <c r="HQI115" s="438"/>
      <c r="HQJ115" s="438"/>
      <c r="HQK115" s="438"/>
      <c r="HQL115" s="438"/>
      <c r="HQM115" s="438"/>
      <c r="HQN115" s="438"/>
      <c r="HQO115" s="438"/>
      <c r="HQP115" s="438"/>
      <c r="HQQ115" s="438"/>
      <c r="HQR115" s="438"/>
      <c r="HQS115" s="438"/>
      <c r="HQT115" s="438"/>
      <c r="HQU115" s="438"/>
      <c r="HQV115" s="438"/>
      <c r="HQW115" s="438"/>
      <c r="HQX115" s="438"/>
      <c r="HQY115" s="438"/>
      <c r="HQZ115" s="438"/>
      <c r="HRA115" s="438"/>
      <c r="HRB115" s="438"/>
      <c r="HRC115" s="438"/>
      <c r="HRD115" s="438"/>
      <c r="HRE115" s="438"/>
      <c r="HRF115" s="438"/>
      <c r="HRG115" s="438"/>
      <c r="HRH115" s="438"/>
      <c r="HRI115" s="438"/>
      <c r="HRJ115" s="438"/>
      <c r="HRK115" s="438"/>
      <c r="HRL115" s="438"/>
      <c r="HRM115" s="438"/>
      <c r="HRN115" s="438"/>
      <c r="HRO115" s="438"/>
      <c r="HRP115" s="438"/>
      <c r="HRQ115" s="438"/>
      <c r="HRR115" s="438"/>
      <c r="HRS115" s="438"/>
      <c r="HRT115" s="438"/>
      <c r="HRU115" s="438"/>
      <c r="HRV115" s="438"/>
      <c r="HRW115" s="438"/>
      <c r="HRX115" s="438"/>
      <c r="HRY115" s="438"/>
      <c r="HRZ115" s="438"/>
      <c r="HSA115" s="438"/>
      <c r="HSB115" s="438"/>
      <c r="HSC115" s="438"/>
      <c r="HSD115" s="438"/>
      <c r="HSE115" s="438"/>
      <c r="HSF115" s="438"/>
      <c r="HSG115" s="438"/>
      <c r="HSH115" s="438"/>
      <c r="HSI115" s="438"/>
      <c r="HSJ115" s="438"/>
      <c r="HSK115" s="438"/>
      <c r="HSL115" s="438"/>
      <c r="HSM115" s="438"/>
      <c r="HSN115" s="438"/>
      <c r="HSO115" s="438"/>
      <c r="HSP115" s="438"/>
      <c r="HSQ115" s="438"/>
      <c r="HSR115" s="438"/>
      <c r="HSS115" s="438"/>
      <c r="HST115" s="438"/>
      <c r="HSU115" s="438"/>
      <c r="HSV115" s="438"/>
      <c r="HSW115" s="438"/>
      <c r="HSX115" s="438"/>
      <c r="HSY115" s="438"/>
      <c r="HSZ115" s="438"/>
      <c r="HTA115" s="438"/>
      <c r="HTB115" s="438"/>
      <c r="HTC115" s="438"/>
      <c r="HTD115" s="438"/>
      <c r="HTE115" s="438"/>
      <c r="HTF115" s="438"/>
      <c r="HTG115" s="438"/>
      <c r="HTH115" s="438"/>
      <c r="HTI115" s="438"/>
      <c r="HTJ115" s="438"/>
      <c r="HTK115" s="438"/>
      <c r="HTL115" s="438"/>
      <c r="HTM115" s="438"/>
      <c r="HTN115" s="438"/>
      <c r="HTO115" s="438"/>
      <c r="HTP115" s="438"/>
      <c r="HTQ115" s="438"/>
      <c r="HTR115" s="438"/>
      <c r="HTS115" s="438"/>
      <c r="HTT115" s="438"/>
      <c r="HTU115" s="438"/>
      <c r="HTV115" s="438"/>
      <c r="HTW115" s="438"/>
      <c r="HTX115" s="438"/>
      <c r="HTY115" s="438"/>
      <c r="HTZ115" s="438"/>
      <c r="HUA115" s="438"/>
      <c r="HUB115" s="438"/>
      <c r="HUC115" s="438"/>
      <c r="HUD115" s="438"/>
      <c r="HUE115" s="438"/>
      <c r="HUF115" s="438"/>
      <c r="HUG115" s="438"/>
      <c r="HUH115" s="438"/>
      <c r="HUI115" s="438"/>
      <c r="HUJ115" s="438"/>
      <c r="HUK115" s="438"/>
      <c r="HUL115" s="438"/>
      <c r="HUM115" s="438"/>
      <c r="HUN115" s="438"/>
      <c r="HUO115" s="438"/>
      <c r="HUP115" s="438"/>
      <c r="HUQ115" s="438"/>
      <c r="HUR115" s="438"/>
      <c r="HUS115" s="438"/>
      <c r="HUT115" s="438"/>
      <c r="HUU115" s="438"/>
      <c r="HUV115" s="438"/>
      <c r="HUW115" s="438"/>
      <c r="HUX115" s="438"/>
      <c r="HUY115" s="438"/>
      <c r="HUZ115" s="438"/>
      <c r="HVA115" s="438"/>
      <c r="HVB115" s="438"/>
      <c r="HVC115" s="438"/>
      <c r="HVD115" s="438"/>
      <c r="HVE115" s="438"/>
      <c r="HVF115" s="438"/>
      <c r="HVG115" s="438"/>
      <c r="HVH115" s="438"/>
      <c r="HVI115" s="438"/>
      <c r="HVJ115" s="438"/>
      <c r="HVK115" s="438"/>
      <c r="HVL115" s="438"/>
      <c r="HVM115" s="438"/>
      <c r="HVN115" s="438"/>
      <c r="HVO115" s="438"/>
      <c r="HVP115" s="438"/>
      <c r="HVQ115" s="438"/>
      <c r="HVR115" s="438"/>
      <c r="HVS115" s="438"/>
      <c r="HVT115" s="438"/>
      <c r="HVU115" s="438"/>
      <c r="HVV115" s="438"/>
      <c r="HVW115" s="438"/>
      <c r="HVX115" s="438"/>
      <c r="HVY115" s="438"/>
      <c r="HVZ115" s="438"/>
      <c r="HWA115" s="438"/>
      <c r="HWB115" s="438"/>
      <c r="HWC115" s="438"/>
      <c r="HWD115" s="438"/>
      <c r="HWE115" s="438"/>
      <c r="HWF115" s="438"/>
      <c r="HWG115" s="438"/>
      <c r="HWH115" s="438"/>
      <c r="HWI115" s="438"/>
      <c r="HWJ115" s="438"/>
      <c r="HWK115" s="438"/>
      <c r="HWL115" s="438"/>
      <c r="HWM115" s="438"/>
      <c r="HWN115" s="438"/>
      <c r="HWO115" s="438"/>
      <c r="HWP115" s="438"/>
      <c r="HWQ115" s="438"/>
      <c r="HWR115" s="438"/>
      <c r="HWS115" s="438"/>
      <c r="HWT115" s="438"/>
      <c r="HWU115" s="438"/>
      <c r="HWV115" s="438"/>
      <c r="HWW115" s="438"/>
      <c r="HWX115" s="438"/>
      <c r="HWY115" s="438"/>
      <c r="HWZ115" s="438"/>
      <c r="HXA115" s="438"/>
      <c r="HXB115" s="438"/>
      <c r="HXC115" s="438"/>
      <c r="HXD115" s="438"/>
      <c r="HXE115" s="438"/>
      <c r="HXF115" s="438"/>
      <c r="HXG115" s="438"/>
      <c r="HXH115" s="438"/>
      <c r="HXI115" s="438"/>
      <c r="HXJ115" s="438"/>
      <c r="HXK115" s="438"/>
      <c r="HXL115" s="438"/>
      <c r="HXM115" s="438"/>
      <c r="HXN115" s="438"/>
      <c r="HXO115" s="438"/>
      <c r="HXP115" s="438"/>
      <c r="HXQ115" s="438"/>
      <c r="HXR115" s="438"/>
      <c r="HXS115" s="438"/>
      <c r="HXT115" s="438"/>
      <c r="HXU115" s="438"/>
      <c r="HXV115" s="438"/>
      <c r="HXW115" s="438"/>
      <c r="HXX115" s="438"/>
      <c r="HXY115" s="438"/>
      <c r="HXZ115" s="438"/>
      <c r="HYA115" s="438"/>
      <c r="HYB115" s="438"/>
      <c r="HYC115" s="438"/>
      <c r="HYD115" s="438"/>
      <c r="HYE115" s="438"/>
      <c r="HYF115" s="438"/>
      <c r="HYG115" s="438"/>
      <c r="HYH115" s="438"/>
      <c r="HYI115" s="438"/>
      <c r="HYJ115" s="438"/>
      <c r="HYK115" s="438"/>
      <c r="HYL115" s="438"/>
      <c r="HYM115" s="438"/>
      <c r="HYN115" s="438"/>
      <c r="HYO115" s="438"/>
      <c r="HYP115" s="438"/>
      <c r="HYQ115" s="438"/>
      <c r="HYR115" s="438"/>
      <c r="HYS115" s="438"/>
      <c r="HYT115" s="438"/>
      <c r="HYU115" s="438"/>
      <c r="HYV115" s="438"/>
      <c r="HYW115" s="438"/>
      <c r="HYX115" s="438"/>
      <c r="HYY115" s="438"/>
      <c r="HYZ115" s="438"/>
      <c r="HZA115" s="438"/>
      <c r="HZB115" s="438"/>
      <c r="HZC115" s="438"/>
      <c r="HZD115" s="438"/>
      <c r="HZE115" s="438"/>
      <c r="HZF115" s="438"/>
      <c r="HZG115" s="438"/>
      <c r="HZH115" s="438"/>
      <c r="HZI115" s="438"/>
      <c r="HZJ115" s="438"/>
      <c r="HZK115" s="438"/>
      <c r="HZL115" s="438"/>
      <c r="HZM115" s="438"/>
      <c r="HZN115" s="438"/>
      <c r="HZO115" s="438"/>
      <c r="HZP115" s="438"/>
      <c r="HZQ115" s="438"/>
      <c r="HZR115" s="438"/>
      <c r="HZS115" s="438"/>
      <c r="HZT115" s="438"/>
      <c r="HZU115" s="438"/>
      <c r="HZV115" s="438"/>
      <c r="HZW115" s="438"/>
      <c r="HZX115" s="438"/>
      <c r="HZY115" s="438"/>
      <c r="HZZ115" s="438"/>
      <c r="IAA115" s="438"/>
      <c r="IAB115" s="438"/>
      <c r="IAC115" s="438"/>
      <c r="IAD115" s="438"/>
      <c r="IAE115" s="438"/>
      <c r="IAF115" s="438"/>
      <c r="IAG115" s="438"/>
      <c r="IAH115" s="438"/>
      <c r="IAI115" s="438"/>
      <c r="IAJ115" s="438"/>
      <c r="IAK115" s="438"/>
      <c r="IAL115" s="438"/>
      <c r="IAM115" s="438"/>
      <c r="IAN115" s="438"/>
      <c r="IAO115" s="438"/>
      <c r="IAP115" s="438"/>
      <c r="IAQ115" s="438"/>
      <c r="IAR115" s="438"/>
      <c r="IAS115" s="438"/>
      <c r="IAT115" s="438"/>
      <c r="IAU115" s="438"/>
      <c r="IAV115" s="438"/>
      <c r="IAW115" s="438"/>
      <c r="IAX115" s="438"/>
      <c r="IAY115" s="438"/>
      <c r="IAZ115" s="438"/>
      <c r="IBA115" s="438"/>
      <c r="IBB115" s="438"/>
      <c r="IBC115" s="438"/>
      <c r="IBD115" s="438"/>
      <c r="IBE115" s="438"/>
      <c r="IBF115" s="438"/>
      <c r="IBG115" s="438"/>
      <c r="IBH115" s="438"/>
      <c r="IBI115" s="438"/>
      <c r="IBJ115" s="438"/>
      <c r="IBK115" s="438"/>
      <c r="IBL115" s="438"/>
      <c r="IBM115" s="438"/>
      <c r="IBN115" s="438"/>
      <c r="IBO115" s="438"/>
      <c r="IBP115" s="438"/>
      <c r="IBQ115" s="438"/>
      <c r="IBR115" s="438"/>
      <c r="IBS115" s="438"/>
      <c r="IBT115" s="438"/>
      <c r="IBU115" s="438"/>
      <c r="IBV115" s="438"/>
      <c r="IBW115" s="438"/>
      <c r="IBX115" s="438"/>
      <c r="IBY115" s="438"/>
      <c r="IBZ115" s="438"/>
      <c r="ICA115" s="438"/>
      <c r="ICB115" s="438"/>
      <c r="ICC115" s="438"/>
      <c r="ICD115" s="438"/>
      <c r="ICE115" s="438"/>
      <c r="ICF115" s="438"/>
      <c r="ICG115" s="438"/>
      <c r="ICH115" s="438"/>
      <c r="ICI115" s="438"/>
      <c r="ICJ115" s="438"/>
      <c r="ICK115" s="438"/>
      <c r="ICL115" s="438"/>
      <c r="ICM115" s="438"/>
      <c r="ICN115" s="438"/>
      <c r="ICO115" s="438"/>
      <c r="ICP115" s="438"/>
      <c r="ICQ115" s="438"/>
      <c r="ICR115" s="438"/>
      <c r="ICS115" s="438"/>
      <c r="ICT115" s="438"/>
      <c r="ICU115" s="438"/>
      <c r="ICV115" s="438"/>
      <c r="ICW115" s="438"/>
      <c r="ICX115" s="438"/>
      <c r="ICY115" s="438"/>
      <c r="ICZ115" s="438"/>
      <c r="IDA115" s="438"/>
      <c r="IDB115" s="438"/>
      <c r="IDC115" s="438"/>
      <c r="IDD115" s="438"/>
      <c r="IDE115" s="438"/>
      <c r="IDF115" s="438"/>
      <c r="IDG115" s="438"/>
      <c r="IDH115" s="438"/>
      <c r="IDI115" s="438"/>
      <c r="IDJ115" s="438"/>
      <c r="IDK115" s="438"/>
      <c r="IDL115" s="438"/>
      <c r="IDM115" s="438"/>
      <c r="IDN115" s="438"/>
      <c r="IDO115" s="438"/>
      <c r="IDP115" s="438"/>
      <c r="IDQ115" s="438"/>
      <c r="IDR115" s="438"/>
      <c r="IDS115" s="438"/>
      <c r="IDT115" s="438"/>
      <c r="IDU115" s="438"/>
      <c r="IDV115" s="438"/>
      <c r="IDW115" s="438"/>
      <c r="IDX115" s="438"/>
      <c r="IDY115" s="438"/>
      <c r="IDZ115" s="438"/>
      <c r="IEA115" s="438"/>
      <c r="IEB115" s="438"/>
      <c r="IEC115" s="438"/>
      <c r="IED115" s="438"/>
      <c r="IEE115" s="438"/>
      <c r="IEF115" s="438"/>
      <c r="IEG115" s="438"/>
      <c r="IEH115" s="438"/>
      <c r="IEI115" s="438"/>
      <c r="IEJ115" s="438"/>
      <c r="IEK115" s="438"/>
      <c r="IEL115" s="438"/>
      <c r="IEM115" s="438"/>
      <c r="IEN115" s="438"/>
      <c r="IEO115" s="438"/>
      <c r="IEP115" s="438"/>
      <c r="IEQ115" s="438"/>
      <c r="IER115" s="438"/>
      <c r="IES115" s="438"/>
      <c r="IET115" s="438"/>
      <c r="IEU115" s="438"/>
      <c r="IEV115" s="438"/>
      <c r="IEW115" s="438"/>
      <c r="IEX115" s="438"/>
      <c r="IEY115" s="438"/>
      <c r="IEZ115" s="438"/>
      <c r="IFA115" s="438"/>
      <c r="IFB115" s="438"/>
      <c r="IFC115" s="438"/>
      <c r="IFD115" s="438"/>
      <c r="IFE115" s="438"/>
      <c r="IFF115" s="438"/>
      <c r="IFG115" s="438"/>
      <c r="IFH115" s="438"/>
      <c r="IFI115" s="438"/>
      <c r="IFJ115" s="438"/>
      <c r="IFK115" s="438"/>
      <c r="IFL115" s="438"/>
      <c r="IFM115" s="438"/>
      <c r="IFN115" s="438"/>
      <c r="IFO115" s="438"/>
      <c r="IFP115" s="438"/>
      <c r="IFQ115" s="438"/>
      <c r="IFR115" s="438"/>
      <c r="IFS115" s="438"/>
      <c r="IFT115" s="438"/>
      <c r="IFU115" s="438"/>
      <c r="IFV115" s="438"/>
      <c r="IFW115" s="438"/>
      <c r="IFX115" s="438"/>
      <c r="IFY115" s="438"/>
      <c r="IFZ115" s="438"/>
      <c r="IGA115" s="438"/>
      <c r="IGB115" s="438"/>
      <c r="IGC115" s="438"/>
      <c r="IGD115" s="438"/>
      <c r="IGE115" s="438"/>
      <c r="IGF115" s="438"/>
      <c r="IGG115" s="438"/>
      <c r="IGH115" s="438"/>
      <c r="IGI115" s="438"/>
      <c r="IGJ115" s="438"/>
      <c r="IGK115" s="438"/>
      <c r="IGL115" s="438"/>
      <c r="IGM115" s="438"/>
      <c r="IGN115" s="438"/>
      <c r="IGO115" s="438"/>
      <c r="IGP115" s="438"/>
      <c r="IGQ115" s="438"/>
      <c r="IGR115" s="438"/>
      <c r="IGS115" s="438"/>
      <c r="IGT115" s="438"/>
      <c r="IGU115" s="438"/>
      <c r="IGV115" s="438"/>
      <c r="IGW115" s="438"/>
      <c r="IGX115" s="438"/>
      <c r="IGY115" s="438"/>
      <c r="IGZ115" s="438"/>
      <c r="IHA115" s="438"/>
      <c r="IHB115" s="438"/>
      <c r="IHC115" s="438"/>
      <c r="IHD115" s="438"/>
      <c r="IHE115" s="438"/>
      <c r="IHF115" s="438"/>
      <c r="IHG115" s="438"/>
      <c r="IHH115" s="438"/>
      <c r="IHI115" s="438"/>
      <c r="IHJ115" s="438"/>
      <c r="IHK115" s="438"/>
      <c r="IHL115" s="438"/>
      <c r="IHM115" s="438"/>
      <c r="IHN115" s="438"/>
      <c r="IHO115" s="438"/>
      <c r="IHP115" s="438"/>
      <c r="IHQ115" s="438"/>
      <c r="IHR115" s="438"/>
      <c r="IHS115" s="438"/>
      <c r="IHT115" s="438"/>
      <c r="IHU115" s="438"/>
      <c r="IHV115" s="438"/>
      <c r="IHW115" s="438"/>
      <c r="IHX115" s="438"/>
      <c r="IHY115" s="438"/>
      <c r="IHZ115" s="438"/>
      <c r="IIA115" s="438"/>
      <c r="IIB115" s="438"/>
      <c r="IIC115" s="438"/>
      <c r="IID115" s="438"/>
      <c r="IIE115" s="438"/>
      <c r="IIF115" s="438"/>
      <c r="IIG115" s="438"/>
      <c r="IIH115" s="438"/>
      <c r="III115" s="438"/>
      <c r="IIJ115" s="438"/>
      <c r="IIK115" s="438"/>
      <c r="IIL115" s="438"/>
      <c r="IIM115" s="438"/>
      <c r="IIN115" s="438"/>
      <c r="IIO115" s="438"/>
      <c r="IIP115" s="438"/>
      <c r="IIQ115" s="438"/>
      <c r="IIR115" s="438"/>
      <c r="IIS115" s="438"/>
      <c r="IIT115" s="438"/>
      <c r="IIU115" s="438"/>
      <c r="IIV115" s="438"/>
      <c r="IIW115" s="438"/>
      <c r="IIX115" s="438"/>
      <c r="IIY115" s="438"/>
      <c r="IIZ115" s="438"/>
      <c r="IJA115" s="438"/>
      <c r="IJB115" s="438"/>
      <c r="IJC115" s="438"/>
      <c r="IJD115" s="438"/>
      <c r="IJE115" s="438"/>
      <c r="IJF115" s="438"/>
      <c r="IJG115" s="438"/>
      <c r="IJH115" s="438"/>
      <c r="IJI115" s="438"/>
      <c r="IJJ115" s="438"/>
      <c r="IJK115" s="438"/>
      <c r="IJL115" s="438"/>
      <c r="IJM115" s="438"/>
      <c r="IJN115" s="438"/>
      <c r="IJO115" s="438"/>
      <c r="IJP115" s="438"/>
      <c r="IJQ115" s="438"/>
      <c r="IJR115" s="438"/>
      <c r="IJS115" s="438"/>
      <c r="IJT115" s="438"/>
      <c r="IJU115" s="438"/>
      <c r="IJV115" s="438"/>
      <c r="IJW115" s="438"/>
      <c r="IJX115" s="438"/>
      <c r="IJY115" s="438"/>
      <c r="IJZ115" s="438"/>
      <c r="IKA115" s="438"/>
      <c r="IKB115" s="438"/>
      <c r="IKC115" s="438"/>
      <c r="IKD115" s="438"/>
      <c r="IKE115" s="438"/>
      <c r="IKF115" s="438"/>
      <c r="IKG115" s="438"/>
      <c r="IKH115" s="438"/>
      <c r="IKI115" s="438"/>
      <c r="IKJ115" s="438"/>
      <c r="IKK115" s="438"/>
      <c r="IKL115" s="438"/>
      <c r="IKM115" s="438"/>
      <c r="IKN115" s="438"/>
      <c r="IKO115" s="438"/>
      <c r="IKP115" s="438"/>
      <c r="IKQ115" s="438"/>
      <c r="IKR115" s="438"/>
      <c r="IKS115" s="438"/>
      <c r="IKT115" s="438"/>
      <c r="IKU115" s="438"/>
      <c r="IKV115" s="438"/>
      <c r="IKW115" s="438"/>
      <c r="IKX115" s="438"/>
      <c r="IKY115" s="438"/>
      <c r="IKZ115" s="438"/>
      <c r="ILA115" s="438"/>
      <c r="ILB115" s="438"/>
      <c r="ILC115" s="438"/>
      <c r="ILD115" s="438"/>
      <c r="ILE115" s="438"/>
      <c r="ILF115" s="438"/>
      <c r="ILG115" s="438"/>
      <c r="ILH115" s="438"/>
      <c r="ILI115" s="438"/>
      <c r="ILJ115" s="438"/>
      <c r="ILK115" s="438"/>
      <c r="ILL115" s="438"/>
      <c r="ILM115" s="438"/>
      <c r="ILN115" s="438"/>
      <c r="ILO115" s="438"/>
      <c r="ILP115" s="438"/>
      <c r="ILQ115" s="438"/>
      <c r="ILR115" s="438"/>
      <c r="ILS115" s="438"/>
      <c r="ILT115" s="438"/>
      <c r="ILU115" s="438"/>
      <c r="ILV115" s="438"/>
      <c r="ILW115" s="438"/>
      <c r="ILX115" s="438"/>
      <c r="ILY115" s="438"/>
      <c r="ILZ115" s="438"/>
      <c r="IMA115" s="438"/>
      <c r="IMB115" s="438"/>
      <c r="IMC115" s="438"/>
      <c r="IMD115" s="438"/>
      <c r="IME115" s="438"/>
      <c r="IMF115" s="438"/>
      <c r="IMG115" s="438"/>
      <c r="IMH115" s="438"/>
      <c r="IMI115" s="438"/>
      <c r="IMJ115" s="438"/>
      <c r="IMK115" s="438"/>
      <c r="IML115" s="438"/>
      <c r="IMM115" s="438"/>
      <c r="IMN115" s="438"/>
      <c r="IMO115" s="438"/>
      <c r="IMP115" s="438"/>
      <c r="IMQ115" s="438"/>
      <c r="IMR115" s="438"/>
      <c r="IMS115" s="438"/>
      <c r="IMT115" s="438"/>
      <c r="IMU115" s="438"/>
      <c r="IMV115" s="438"/>
      <c r="IMW115" s="438"/>
      <c r="IMX115" s="438"/>
      <c r="IMY115" s="438"/>
      <c r="IMZ115" s="438"/>
      <c r="INA115" s="438"/>
      <c r="INB115" s="438"/>
      <c r="INC115" s="438"/>
      <c r="IND115" s="438"/>
      <c r="INE115" s="438"/>
      <c r="INF115" s="438"/>
      <c r="ING115" s="438"/>
      <c r="INH115" s="438"/>
      <c r="INI115" s="438"/>
      <c r="INJ115" s="438"/>
      <c r="INK115" s="438"/>
      <c r="INL115" s="438"/>
      <c r="INM115" s="438"/>
      <c r="INN115" s="438"/>
      <c r="INO115" s="438"/>
      <c r="INP115" s="438"/>
      <c r="INQ115" s="438"/>
      <c r="INR115" s="438"/>
      <c r="INS115" s="438"/>
      <c r="INT115" s="438"/>
      <c r="INU115" s="438"/>
      <c r="INV115" s="438"/>
      <c r="INW115" s="438"/>
      <c r="INX115" s="438"/>
      <c r="INY115" s="438"/>
      <c r="INZ115" s="438"/>
      <c r="IOA115" s="438"/>
      <c r="IOB115" s="438"/>
      <c r="IOC115" s="438"/>
      <c r="IOD115" s="438"/>
      <c r="IOE115" s="438"/>
      <c r="IOF115" s="438"/>
      <c r="IOG115" s="438"/>
      <c r="IOH115" s="438"/>
      <c r="IOI115" s="438"/>
      <c r="IOJ115" s="438"/>
      <c r="IOK115" s="438"/>
      <c r="IOL115" s="438"/>
      <c r="IOM115" s="438"/>
      <c r="ION115" s="438"/>
      <c r="IOO115" s="438"/>
      <c r="IOP115" s="438"/>
      <c r="IOQ115" s="438"/>
      <c r="IOR115" s="438"/>
      <c r="IOS115" s="438"/>
      <c r="IOT115" s="438"/>
      <c r="IOU115" s="438"/>
      <c r="IOV115" s="438"/>
      <c r="IOW115" s="438"/>
      <c r="IOX115" s="438"/>
      <c r="IOY115" s="438"/>
      <c r="IOZ115" s="438"/>
      <c r="IPA115" s="438"/>
      <c r="IPB115" s="438"/>
      <c r="IPC115" s="438"/>
      <c r="IPD115" s="438"/>
      <c r="IPE115" s="438"/>
      <c r="IPF115" s="438"/>
      <c r="IPG115" s="438"/>
      <c r="IPH115" s="438"/>
      <c r="IPI115" s="438"/>
      <c r="IPJ115" s="438"/>
      <c r="IPK115" s="438"/>
      <c r="IPL115" s="438"/>
      <c r="IPM115" s="438"/>
      <c r="IPN115" s="438"/>
      <c r="IPO115" s="438"/>
      <c r="IPP115" s="438"/>
      <c r="IPQ115" s="438"/>
      <c r="IPR115" s="438"/>
      <c r="IPS115" s="438"/>
      <c r="IPT115" s="438"/>
      <c r="IPU115" s="438"/>
      <c r="IPV115" s="438"/>
      <c r="IPW115" s="438"/>
      <c r="IPX115" s="438"/>
      <c r="IPY115" s="438"/>
      <c r="IPZ115" s="438"/>
      <c r="IQA115" s="438"/>
      <c r="IQB115" s="438"/>
      <c r="IQC115" s="438"/>
      <c r="IQD115" s="438"/>
      <c r="IQE115" s="438"/>
      <c r="IQF115" s="438"/>
      <c r="IQG115" s="438"/>
      <c r="IQH115" s="438"/>
      <c r="IQI115" s="438"/>
      <c r="IQJ115" s="438"/>
      <c r="IQK115" s="438"/>
      <c r="IQL115" s="438"/>
      <c r="IQM115" s="438"/>
      <c r="IQN115" s="438"/>
      <c r="IQO115" s="438"/>
      <c r="IQP115" s="438"/>
      <c r="IQQ115" s="438"/>
      <c r="IQR115" s="438"/>
      <c r="IQS115" s="438"/>
      <c r="IQT115" s="438"/>
      <c r="IQU115" s="438"/>
      <c r="IQV115" s="438"/>
      <c r="IQW115" s="438"/>
      <c r="IQX115" s="438"/>
      <c r="IQY115" s="438"/>
      <c r="IQZ115" s="438"/>
      <c r="IRA115" s="438"/>
      <c r="IRB115" s="438"/>
      <c r="IRC115" s="438"/>
      <c r="IRD115" s="438"/>
      <c r="IRE115" s="438"/>
      <c r="IRF115" s="438"/>
      <c r="IRG115" s="438"/>
      <c r="IRH115" s="438"/>
      <c r="IRI115" s="438"/>
      <c r="IRJ115" s="438"/>
      <c r="IRK115" s="438"/>
      <c r="IRL115" s="438"/>
      <c r="IRM115" s="438"/>
      <c r="IRN115" s="438"/>
      <c r="IRO115" s="438"/>
      <c r="IRP115" s="438"/>
      <c r="IRQ115" s="438"/>
      <c r="IRR115" s="438"/>
      <c r="IRS115" s="438"/>
      <c r="IRT115" s="438"/>
      <c r="IRU115" s="438"/>
      <c r="IRV115" s="438"/>
      <c r="IRW115" s="438"/>
      <c r="IRX115" s="438"/>
      <c r="IRY115" s="438"/>
      <c r="IRZ115" s="438"/>
      <c r="ISA115" s="438"/>
      <c r="ISB115" s="438"/>
      <c r="ISC115" s="438"/>
      <c r="ISD115" s="438"/>
      <c r="ISE115" s="438"/>
      <c r="ISF115" s="438"/>
      <c r="ISG115" s="438"/>
      <c r="ISH115" s="438"/>
      <c r="ISI115" s="438"/>
      <c r="ISJ115" s="438"/>
      <c r="ISK115" s="438"/>
      <c r="ISL115" s="438"/>
      <c r="ISM115" s="438"/>
      <c r="ISN115" s="438"/>
      <c r="ISO115" s="438"/>
      <c r="ISP115" s="438"/>
      <c r="ISQ115" s="438"/>
      <c r="ISR115" s="438"/>
      <c r="ISS115" s="438"/>
      <c r="IST115" s="438"/>
      <c r="ISU115" s="438"/>
      <c r="ISV115" s="438"/>
      <c r="ISW115" s="438"/>
      <c r="ISX115" s="438"/>
      <c r="ISY115" s="438"/>
      <c r="ISZ115" s="438"/>
      <c r="ITA115" s="438"/>
      <c r="ITB115" s="438"/>
      <c r="ITC115" s="438"/>
      <c r="ITD115" s="438"/>
      <c r="ITE115" s="438"/>
      <c r="ITF115" s="438"/>
      <c r="ITG115" s="438"/>
      <c r="ITH115" s="438"/>
      <c r="ITI115" s="438"/>
      <c r="ITJ115" s="438"/>
      <c r="ITK115" s="438"/>
      <c r="ITL115" s="438"/>
      <c r="ITM115" s="438"/>
      <c r="ITN115" s="438"/>
      <c r="ITO115" s="438"/>
      <c r="ITP115" s="438"/>
      <c r="ITQ115" s="438"/>
      <c r="ITR115" s="438"/>
      <c r="ITS115" s="438"/>
      <c r="ITT115" s="438"/>
      <c r="ITU115" s="438"/>
      <c r="ITV115" s="438"/>
      <c r="ITW115" s="438"/>
      <c r="ITX115" s="438"/>
      <c r="ITY115" s="438"/>
      <c r="ITZ115" s="438"/>
      <c r="IUA115" s="438"/>
      <c r="IUB115" s="438"/>
      <c r="IUC115" s="438"/>
      <c r="IUD115" s="438"/>
      <c r="IUE115" s="438"/>
      <c r="IUF115" s="438"/>
      <c r="IUG115" s="438"/>
      <c r="IUH115" s="438"/>
      <c r="IUI115" s="438"/>
      <c r="IUJ115" s="438"/>
      <c r="IUK115" s="438"/>
      <c r="IUL115" s="438"/>
      <c r="IUM115" s="438"/>
      <c r="IUN115" s="438"/>
      <c r="IUO115" s="438"/>
      <c r="IUP115" s="438"/>
      <c r="IUQ115" s="438"/>
      <c r="IUR115" s="438"/>
      <c r="IUS115" s="438"/>
      <c r="IUT115" s="438"/>
      <c r="IUU115" s="438"/>
      <c r="IUV115" s="438"/>
      <c r="IUW115" s="438"/>
      <c r="IUX115" s="438"/>
      <c r="IUY115" s="438"/>
      <c r="IUZ115" s="438"/>
      <c r="IVA115" s="438"/>
      <c r="IVB115" s="438"/>
      <c r="IVC115" s="438"/>
      <c r="IVD115" s="438"/>
      <c r="IVE115" s="438"/>
      <c r="IVF115" s="438"/>
      <c r="IVG115" s="438"/>
      <c r="IVH115" s="438"/>
      <c r="IVI115" s="438"/>
      <c r="IVJ115" s="438"/>
      <c r="IVK115" s="438"/>
      <c r="IVL115" s="438"/>
      <c r="IVM115" s="438"/>
      <c r="IVN115" s="438"/>
      <c r="IVO115" s="438"/>
      <c r="IVP115" s="438"/>
      <c r="IVQ115" s="438"/>
      <c r="IVR115" s="438"/>
      <c r="IVS115" s="438"/>
      <c r="IVT115" s="438"/>
      <c r="IVU115" s="438"/>
      <c r="IVV115" s="438"/>
      <c r="IVW115" s="438"/>
      <c r="IVX115" s="438"/>
      <c r="IVY115" s="438"/>
      <c r="IVZ115" s="438"/>
      <c r="IWA115" s="438"/>
      <c r="IWB115" s="438"/>
      <c r="IWC115" s="438"/>
      <c r="IWD115" s="438"/>
      <c r="IWE115" s="438"/>
      <c r="IWF115" s="438"/>
      <c r="IWG115" s="438"/>
      <c r="IWH115" s="438"/>
      <c r="IWI115" s="438"/>
      <c r="IWJ115" s="438"/>
      <c r="IWK115" s="438"/>
      <c r="IWL115" s="438"/>
      <c r="IWM115" s="438"/>
      <c r="IWN115" s="438"/>
      <c r="IWO115" s="438"/>
      <c r="IWP115" s="438"/>
      <c r="IWQ115" s="438"/>
      <c r="IWR115" s="438"/>
      <c r="IWS115" s="438"/>
      <c r="IWT115" s="438"/>
      <c r="IWU115" s="438"/>
      <c r="IWV115" s="438"/>
      <c r="IWW115" s="438"/>
      <c r="IWX115" s="438"/>
      <c r="IWY115" s="438"/>
      <c r="IWZ115" s="438"/>
      <c r="IXA115" s="438"/>
      <c r="IXB115" s="438"/>
      <c r="IXC115" s="438"/>
      <c r="IXD115" s="438"/>
      <c r="IXE115" s="438"/>
      <c r="IXF115" s="438"/>
      <c r="IXG115" s="438"/>
      <c r="IXH115" s="438"/>
      <c r="IXI115" s="438"/>
      <c r="IXJ115" s="438"/>
      <c r="IXK115" s="438"/>
      <c r="IXL115" s="438"/>
      <c r="IXM115" s="438"/>
      <c r="IXN115" s="438"/>
      <c r="IXO115" s="438"/>
      <c r="IXP115" s="438"/>
      <c r="IXQ115" s="438"/>
      <c r="IXR115" s="438"/>
      <c r="IXS115" s="438"/>
      <c r="IXT115" s="438"/>
      <c r="IXU115" s="438"/>
      <c r="IXV115" s="438"/>
      <c r="IXW115" s="438"/>
      <c r="IXX115" s="438"/>
      <c r="IXY115" s="438"/>
      <c r="IXZ115" s="438"/>
      <c r="IYA115" s="438"/>
      <c r="IYB115" s="438"/>
      <c r="IYC115" s="438"/>
      <c r="IYD115" s="438"/>
      <c r="IYE115" s="438"/>
      <c r="IYF115" s="438"/>
      <c r="IYG115" s="438"/>
      <c r="IYH115" s="438"/>
      <c r="IYI115" s="438"/>
      <c r="IYJ115" s="438"/>
      <c r="IYK115" s="438"/>
      <c r="IYL115" s="438"/>
      <c r="IYM115" s="438"/>
      <c r="IYN115" s="438"/>
      <c r="IYO115" s="438"/>
      <c r="IYP115" s="438"/>
      <c r="IYQ115" s="438"/>
      <c r="IYR115" s="438"/>
      <c r="IYS115" s="438"/>
      <c r="IYT115" s="438"/>
      <c r="IYU115" s="438"/>
      <c r="IYV115" s="438"/>
      <c r="IYW115" s="438"/>
      <c r="IYX115" s="438"/>
      <c r="IYY115" s="438"/>
      <c r="IYZ115" s="438"/>
      <c r="IZA115" s="438"/>
      <c r="IZB115" s="438"/>
      <c r="IZC115" s="438"/>
      <c r="IZD115" s="438"/>
      <c r="IZE115" s="438"/>
      <c r="IZF115" s="438"/>
      <c r="IZG115" s="438"/>
      <c r="IZH115" s="438"/>
      <c r="IZI115" s="438"/>
      <c r="IZJ115" s="438"/>
      <c r="IZK115" s="438"/>
      <c r="IZL115" s="438"/>
      <c r="IZM115" s="438"/>
      <c r="IZN115" s="438"/>
      <c r="IZO115" s="438"/>
      <c r="IZP115" s="438"/>
      <c r="IZQ115" s="438"/>
      <c r="IZR115" s="438"/>
      <c r="IZS115" s="438"/>
      <c r="IZT115" s="438"/>
      <c r="IZU115" s="438"/>
      <c r="IZV115" s="438"/>
      <c r="IZW115" s="438"/>
      <c r="IZX115" s="438"/>
      <c r="IZY115" s="438"/>
      <c r="IZZ115" s="438"/>
      <c r="JAA115" s="438"/>
      <c r="JAB115" s="438"/>
      <c r="JAC115" s="438"/>
      <c r="JAD115" s="438"/>
      <c r="JAE115" s="438"/>
      <c r="JAF115" s="438"/>
      <c r="JAG115" s="438"/>
      <c r="JAH115" s="438"/>
      <c r="JAI115" s="438"/>
      <c r="JAJ115" s="438"/>
      <c r="JAK115" s="438"/>
      <c r="JAL115" s="438"/>
      <c r="JAM115" s="438"/>
      <c r="JAN115" s="438"/>
      <c r="JAO115" s="438"/>
      <c r="JAP115" s="438"/>
      <c r="JAQ115" s="438"/>
      <c r="JAR115" s="438"/>
      <c r="JAS115" s="438"/>
      <c r="JAT115" s="438"/>
      <c r="JAU115" s="438"/>
      <c r="JAV115" s="438"/>
      <c r="JAW115" s="438"/>
      <c r="JAX115" s="438"/>
      <c r="JAY115" s="438"/>
      <c r="JAZ115" s="438"/>
      <c r="JBA115" s="438"/>
      <c r="JBB115" s="438"/>
      <c r="JBC115" s="438"/>
      <c r="JBD115" s="438"/>
      <c r="JBE115" s="438"/>
      <c r="JBF115" s="438"/>
      <c r="JBG115" s="438"/>
      <c r="JBH115" s="438"/>
      <c r="JBI115" s="438"/>
      <c r="JBJ115" s="438"/>
      <c r="JBK115" s="438"/>
      <c r="JBL115" s="438"/>
      <c r="JBM115" s="438"/>
      <c r="JBN115" s="438"/>
      <c r="JBO115" s="438"/>
      <c r="JBP115" s="438"/>
      <c r="JBQ115" s="438"/>
      <c r="JBR115" s="438"/>
      <c r="JBS115" s="438"/>
      <c r="JBT115" s="438"/>
      <c r="JBU115" s="438"/>
      <c r="JBV115" s="438"/>
      <c r="JBW115" s="438"/>
      <c r="JBX115" s="438"/>
      <c r="JBY115" s="438"/>
      <c r="JBZ115" s="438"/>
      <c r="JCA115" s="438"/>
      <c r="JCB115" s="438"/>
      <c r="JCC115" s="438"/>
      <c r="JCD115" s="438"/>
      <c r="JCE115" s="438"/>
      <c r="JCF115" s="438"/>
      <c r="JCG115" s="438"/>
      <c r="JCH115" s="438"/>
      <c r="JCI115" s="438"/>
      <c r="JCJ115" s="438"/>
      <c r="JCK115" s="438"/>
      <c r="JCL115" s="438"/>
      <c r="JCM115" s="438"/>
      <c r="JCN115" s="438"/>
      <c r="JCO115" s="438"/>
      <c r="JCP115" s="438"/>
      <c r="JCQ115" s="438"/>
      <c r="JCR115" s="438"/>
      <c r="JCS115" s="438"/>
      <c r="JCT115" s="438"/>
      <c r="JCU115" s="438"/>
      <c r="JCV115" s="438"/>
      <c r="JCW115" s="438"/>
      <c r="JCX115" s="438"/>
      <c r="JCY115" s="438"/>
      <c r="JCZ115" s="438"/>
      <c r="JDA115" s="438"/>
      <c r="JDB115" s="438"/>
      <c r="JDC115" s="438"/>
      <c r="JDD115" s="438"/>
      <c r="JDE115" s="438"/>
      <c r="JDF115" s="438"/>
      <c r="JDG115" s="438"/>
      <c r="JDH115" s="438"/>
      <c r="JDI115" s="438"/>
      <c r="JDJ115" s="438"/>
      <c r="JDK115" s="438"/>
      <c r="JDL115" s="438"/>
      <c r="JDM115" s="438"/>
      <c r="JDN115" s="438"/>
      <c r="JDO115" s="438"/>
      <c r="JDP115" s="438"/>
      <c r="JDQ115" s="438"/>
      <c r="JDR115" s="438"/>
      <c r="JDS115" s="438"/>
      <c r="JDT115" s="438"/>
      <c r="JDU115" s="438"/>
      <c r="JDV115" s="438"/>
      <c r="JDW115" s="438"/>
      <c r="JDX115" s="438"/>
      <c r="JDY115" s="438"/>
      <c r="JDZ115" s="438"/>
      <c r="JEA115" s="438"/>
      <c r="JEB115" s="438"/>
      <c r="JEC115" s="438"/>
      <c r="JED115" s="438"/>
      <c r="JEE115" s="438"/>
      <c r="JEF115" s="438"/>
      <c r="JEG115" s="438"/>
      <c r="JEH115" s="438"/>
      <c r="JEI115" s="438"/>
      <c r="JEJ115" s="438"/>
      <c r="JEK115" s="438"/>
      <c r="JEL115" s="438"/>
      <c r="JEM115" s="438"/>
      <c r="JEN115" s="438"/>
      <c r="JEO115" s="438"/>
      <c r="JEP115" s="438"/>
      <c r="JEQ115" s="438"/>
      <c r="JER115" s="438"/>
      <c r="JES115" s="438"/>
      <c r="JET115" s="438"/>
      <c r="JEU115" s="438"/>
      <c r="JEV115" s="438"/>
      <c r="JEW115" s="438"/>
      <c r="JEX115" s="438"/>
      <c r="JEY115" s="438"/>
      <c r="JEZ115" s="438"/>
      <c r="JFA115" s="438"/>
      <c r="JFB115" s="438"/>
      <c r="JFC115" s="438"/>
      <c r="JFD115" s="438"/>
      <c r="JFE115" s="438"/>
      <c r="JFF115" s="438"/>
      <c r="JFG115" s="438"/>
      <c r="JFH115" s="438"/>
      <c r="JFI115" s="438"/>
      <c r="JFJ115" s="438"/>
      <c r="JFK115" s="438"/>
      <c r="JFL115" s="438"/>
      <c r="JFM115" s="438"/>
      <c r="JFN115" s="438"/>
      <c r="JFO115" s="438"/>
      <c r="JFP115" s="438"/>
      <c r="JFQ115" s="438"/>
      <c r="JFR115" s="438"/>
      <c r="JFS115" s="438"/>
      <c r="JFT115" s="438"/>
      <c r="JFU115" s="438"/>
      <c r="JFV115" s="438"/>
      <c r="JFW115" s="438"/>
      <c r="JFX115" s="438"/>
      <c r="JFY115" s="438"/>
      <c r="JFZ115" s="438"/>
      <c r="JGA115" s="438"/>
      <c r="JGB115" s="438"/>
      <c r="JGC115" s="438"/>
      <c r="JGD115" s="438"/>
      <c r="JGE115" s="438"/>
      <c r="JGF115" s="438"/>
      <c r="JGG115" s="438"/>
      <c r="JGH115" s="438"/>
      <c r="JGI115" s="438"/>
      <c r="JGJ115" s="438"/>
      <c r="JGK115" s="438"/>
      <c r="JGL115" s="438"/>
      <c r="JGM115" s="438"/>
      <c r="JGN115" s="438"/>
      <c r="JGO115" s="438"/>
      <c r="JGP115" s="438"/>
      <c r="JGQ115" s="438"/>
      <c r="JGR115" s="438"/>
      <c r="JGS115" s="438"/>
      <c r="JGT115" s="438"/>
      <c r="JGU115" s="438"/>
      <c r="JGV115" s="438"/>
      <c r="JGW115" s="438"/>
      <c r="JGX115" s="438"/>
      <c r="JGY115" s="438"/>
      <c r="JGZ115" s="438"/>
      <c r="JHA115" s="438"/>
      <c r="JHB115" s="438"/>
      <c r="JHC115" s="438"/>
      <c r="JHD115" s="438"/>
      <c r="JHE115" s="438"/>
      <c r="JHF115" s="438"/>
      <c r="JHG115" s="438"/>
      <c r="JHH115" s="438"/>
      <c r="JHI115" s="438"/>
      <c r="JHJ115" s="438"/>
      <c r="JHK115" s="438"/>
      <c r="JHL115" s="438"/>
      <c r="JHM115" s="438"/>
      <c r="JHN115" s="438"/>
      <c r="JHO115" s="438"/>
      <c r="JHP115" s="438"/>
      <c r="JHQ115" s="438"/>
      <c r="JHR115" s="438"/>
      <c r="JHS115" s="438"/>
      <c r="JHT115" s="438"/>
      <c r="JHU115" s="438"/>
      <c r="JHV115" s="438"/>
      <c r="JHW115" s="438"/>
      <c r="JHX115" s="438"/>
      <c r="JHY115" s="438"/>
      <c r="JHZ115" s="438"/>
      <c r="JIA115" s="438"/>
      <c r="JIB115" s="438"/>
      <c r="JIC115" s="438"/>
      <c r="JID115" s="438"/>
      <c r="JIE115" s="438"/>
      <c r="JIF115" s="438"/>
      <c r="JIG115" s="438"/>
      <c r="JIH115" s="438"/>
      <c r="JII115" s="438"/>
      <c r="JIJ115" s="438"/>
      <c r="JIK115" s="438"/>
      <c r="JIL115" s="438"/>
      <c r="JIM115" s="438"/>
      <c r="JIN115" s="438"/>
      <c r="JIO115" s="438"/>
      <c r="JIP115" s="438"/>
      <c r="JIQ115" s="438"/>
      <c r="JIR115" s="438"/>
      <c r="JIS115" s="438"/>
      <c r="JIT115" s="438"/>
      <c r="JIU115" s="438"/>
      <c r="JIV115" s="438"/>
      <c r="JIW115" s="438"/>
      <c r="JIX115" s="438"/>
      <c r="JIY115" s="438"/>
      <c r="JIZ115" s="438"/>
      <c r="JJA115" s="438"/>
      <c r="JJB115" s="438"/>
      <c r="JJC115" s="438"/>
      <c r="JJD115" s="438"/>
      <c r="JJE115" s="438"/>
      <c r="JJF115" s="438"/>
      <c r="JJG115" s="438"/>
      <c r="JJH115" s="438"/>
      <c r="JJI115" s="438"/>
      <c r="JJJ115" s="438"/>
      <c r="JJK115" s="438"/>
      <c r="JJL115" s="438"/>
      <c r="JJM115" s="438"/>
      <c r="JJN115" s="438"/>
      <c r="JJO115" s="438"/>
      <c r="JJP115" s="438"/>
      <c r="JJQ115" s="438"/>
      <c r="JJR115" s="438"/>
      <c r="JJS115" s="438"/>
      <c r="JJT115" s="438"/>
      <c r="JJU115" s="438"/>
      <c r="JJV115" s="438"/>
      <c r="JJW115" s="438"/>
      <c r="JJX115" s="438"/>
      <c r="JJY115" s="438"/>
      <c r="JJZ115" s="438"/>
      <c r="JKA115" s="438"/>
      <c r="JKB115" s="438"/>
      <c r="JKC115" s="438"/>
      <c r="JKD115" s="438"/>
      <c r="JKE115" s="438"/>
      <c r="JKF115" s="438"/>
      <c r="JKG115" s="438"/>
      <c r="JKH115" s="438"/>
      <c r="JKI115" s="438"/>
      <c r="JKJ115" s="438"/>
      <c r="JKK115" s="438"/>
      <c r="JKL115" s="438"/>
      <c r="JKM115" s="438"/>
      <c r="JKN115" s="438"/>
      <c r="JKO115" s="438"/>
      <c r="JKP115" s="438"/>
      <c r="JKQ115" s="438"/>
      <c r="JKR115" s="438"/>
      <c r="JKS115" s="438"/>
      <c r="JKT115" s="438"/>
      <c r="JKU115" s="438"/>
      <c r="JKV115" s="438"/>
      <c r="JKW115" s="438"/>
      <c r="JKX115" s="438"/>
      <c r="JKY115" s="438"/>
      <c r="JKZ115" s="438"/>
      <c r="JLA115" s="438"/>
      <c r="JLB115" s="438"/>
      <c r="JLC115" s="438"/>
      <c r="JLD115" s="438"/>
      <c r="JLE115" s="438"/>
      <c r="JLF115" s="438"/>
      <c r="JLG115" s="438"/>
      <c r="JLH115" s="438"/>
      <c r="JLI115" s="438"/>
      <c r="JLJ115" s="438"/>
      <c r="JLK115" s="438"/>
      <c r="JLL115" s="438"/>
      <c r="JLM115" s="438"/>
      <c r="JLN115" s="438"/>
      <c r="JLO115" s="438"/>
      <c r="JLP115" s="438"/>
      <c r="JLQ115" s="438"/>
      <c r="JLR115" s="438"/>
      <c r="JLS115" s="438"/>
      <c r="JLT115" s="438"/>
      <c r="JLU115" s="438"/>
      <c r="JLV115" s="438"/>
      <c r="JLW115" s="438"/>
      <c r="JLX115" s="438"/>
      <c r="JLY115" s="438"/>
      <c r="JLZ115" s="438"/>
      <c r="JMA115" s="438"/>
      <c r="JMB115" s="438"/>
      <c r="JMC115" s="438"/>
      <c r="JMD115" s="438"/>
      <c r="JME115" s="438"/>
      <c r="JMF115" s="438"/>
      <c r="JMG115" s="438"/>
      <c r="JMH115" s="438"/>
      <c r="JMI115" s="438"/>
      <c r="JMJ115" s="438"/>
      <c r="JMK115" s="438"/>
      <c r="JML115" s="438"/>
      <c r="JMM115" s="438"/>
      <c r="JMN115" s="438"/>
      <c r="JMO115" s="438"/>
      <c r="JMP115" s="438"/>
      <c r="JMQ115" s="438"/>
      <c r="JMR115" s="438"/>
      <c r="JMS115" s="438"/>
      <c r="JMT115" s="438"/>
      <c r="JMU115" s="438"/>
      <c r="JMV115" s="438"/>
      <c r="JMW115" s="438"/>
      <c r="JMX115" s="438"/>
      <c r="JMY115" s="438"/>
      <c r="JMZ115" s="438"/>
      <c r="JNA115" s="438"/>
      <c r="JNB115" s="438"/>
      <c r="JNC115" s="438"/>
      <c r="JND115" s="438"/>
      <c r="JNE115" s="438"/>
      <c r="JNF115" s="438"/>
      <c r="JNG115" s="438"/>
      <c r="JNH115" s="438"/>
      <c r="JNI115" s="438"/>
      <c r="JNJ115" s="438"/>
      <c r="JNK115" s="438"/>
      <c r="JNL115" s="438"/>
      <c r="JNM115" s="438"/>
      <c r="JNN115" s="438"/>
      <c r="JNO115" s="438"/>
      <c r="JNP115" s="438"/>
      <c r="JNQ115" s="438"/>
      <c r="JNR115" s="438"/>
      <c r="JNS115" s="438"/>
      <c r="JNT115" s="438"/>
      <c r="JNU115" s="438"/>
      <c r="JNV115" s="438"/>
      <c r="JNW115" s="438"/>
      <c r="JNX115" s="438"/>
      <c r="JNY115" s="438"/>
      <c r="JNZ115" s="438"/>
      <c r="JOA115" s="438"/>
      <c r="JOB115" s="438"/>
      <c r="JOC115" s="438"/>
      <c r="JOD115" s="438"/>
      <c r="JOE115" s="438"/>
      <c r="JOF115" s="438"/>
      <c r="JOG115" s="438"/>
      <c r="JOH115" s="438"/>
      <c r="JOI115" s="438"/>
      <c r="JOJ115" s="438"/>
      <c r="JOK115" s="438"/>
      <c r="JOL115" s="438"/>
      <c r="JOM115" s="438"/>
      <c r="JON115" s="438"/>
      <c r="JOO115" s="438"/>
      <c r="JOP115" s="438"/>
      <c r="JOQ115" s="438"/>
      <c r="JOR115" s="438"/>
      <c r="JOS115" s="438"/>
      <c r="JOT115" s="438"/>
      <c r="JOU115" s="438"/>
      <c r="JOV115" s="438"/>
      <c r="JOW115" s="438"/>
      <c r="JOX115" s="438"/>
      <c r="JOY115" s="438"/>
      <c r="JOZ115" s="438"/>
      <c r="JPA115" s="438"/>
      <c r="JPB115" s="438"/>
      <c r="JPC115" s="438"/>
      <c r="JPD115" s="438"/>
      <c r="JPE115" s="438"/>
      <c r="JPF115" s="438"/>
      <c r="JPG115" s="438"/>
      <c r="JPH115" s="438"/>
      <c r="JPI115" s="438"/>
      <c r="JPJ115" s="438"/>
      <c r="JPK115" s="438"/>
      <c r="JPL115" s="438"/>
      <c r="JPM115" s="438"/>
      <c r="JPN115" s="438"/>
      <c r="JPO115" s="438"/>
      <c r="JPP115" s="438"/>
      <c r="JPQ115" s="438"/>
      <c r="JPR115" s="438"/>
      <c r="JPS115" s="438"/>
      <c r="JPT115" s="438"/>
      <c r="JPU115" s="438"/>
      <c r="JPV115" s="438"/>
      <c r="JPW115" s="438"/>
      <c r="JPX115" s="438"/>
      <c r="JPY115" s="438"/>
      <c r="JPZ115" s="438"/>
      <c r="JQA115" s="438"/>
      <c r="JQB115" s="438"/>
      <c r="JQC115" s="438"/>
      <c r="JQD115" s="438"/>
      <c r="JQE115" s="438"/>
      <c r="JQF115" s="438"/>
      <c r="JQG115" s="438"/>
      <c r="JQH115" s="438"/>
      <c r="JQI115" s="438"/>
      <c r="JQJ115" s="438"/>
      <c r="JQK115" s="438"/>
      <c r="JQL115" s="438"/>
      <c r="JQM115" s="438"/>
      <c r="JQN115" s="438"/>
      <c r="JQO115" s="438"/>
      <c r="JQP115" s="438"/>
      <c r="JQQ115" s="438"/>
      <c r="JQR115" s="438"/>
      <c r="JQS115" s="438"/>
      <c r="JQT115" s="438"/>
      <c r="JQU115" s="438"/>
      <c r="JQV115" s="438"/>
      <c r="JQW115" s="438"/>
      <c r="JQX115" s="438"/>
      <c r="JQY115" s="438"/>
      <c r="JQZ115" s="438"/>
      <c r="JRA115" s="438"/>
      <c r="JRB115" s="438"/>
      <c r="JRC115" s="438"/>
      <c r="JRD115" s="438"/>
      <c r="JRE115" s="438"/>
      <c r="JRF115" s="438"/>
      <c r="JRG115" s="438"/>
      <c r="JRH115" s="438"/>
      <c r="JRI115" s="438"/>
      <c r="JRJ115" s="438"/>
      <c r="JRK115" s="438"/>
      <c r="JRL115" s="438"/>
      <c r="JRM115" s="438"/>
      <c r="JRN115" s="438"/>
      <c r="JRO115" s="438"/>
      <c r="JRP115" s="438"/>
      <c r="JRQ115" s="438"/>
      <c r="JRR115" s="438"/>
      <c r="JRS115" s="438"/>
      <c r="JRT115" s="438"/>
      <c r="JRU115" s="438"/>
      <c r="JRV115" s="438"/>
      <c r="JRW115" s="438"/>
      <c r="JRX115" s="438"/>
      <c r="JRY115" s="438"/>
      <c r="JRZ115" s="438"/>
      <c r="JSA115" s="438"/>
      <c r="JSB115" s="438"/>
      <c r="JSC115" s="438"/>
      <c r="JSD115" s="438"/>
      <c r="JSE115" s="438"/>
      <c r="JSF115" s="438"/>
      <c r="JSG115" s="438"/>
      <c r="JSH115" s="438"/>
      <c r="JSI115" s="438"/>
      <c r="JSJ115" s="438"/>
      <c r="JSK115" s="438"/>
      <c r="JSL115" s="438"/>
      <c r="JSM115" s="438"/>
      <c r="JSN115" s="438"/>
      <c r="JSO115" s="438"/>
      <c r="JSP115" s="438"/>
      <c r="JSQ115" s="438"/>
      <c r="JSR115" s="438"/>
      <c r="JSS115" s="438"/>
      <c r="JST115" s="438"/>
      <c r="JSU115" s="438"/>
      <c r="JSV115" s="438"/>
      <c r="JSW115" s="438"/>
      <c r="JSX115" s="438"/>
      <c r="JSY115" s="438"/>
      <c r="JSZ115" s="438"/>
      <c r="JTA115" s="438"/>
      <c r="JTB115" s="438"/>
      <c r="JTC115" s="438"/>
      <c r="JTD115" s="438"/>
      <c r="JTE115" s="438"/>
      <c r="JTF115" s="438"/>
      <c r="JTG115" s="438"/>
      <c r="JTH115" s="438"/>
      <c r="JTI115" s="438"/>
      <c r="JTJ115" s="438"/>
      <c r="JTK115" s="438"/>
      <c r="JTL115" s="438"/>
      <c r="JTM115" s="438"/>
      <c r="JTN115" s="438"/>
      <c r="JTO115" s="438"/>
      <c r="JTP115" s="438"/>
      <c r="JTQ115" s="438"/>
      <c r="JTR115" s="438"/>
      <c r="JTS115" s="438"/>
      <c r="JTT115" s="438"/>
      <c r="JTU115" s="438"/>
      <c r="JTV115" s="438"/>
      <c r="JTW115" s="438"/>
      <c r="JTX115" s="438"/>
      <c r="JTY115" s="438"/>
      <c r="JTZ115" s="438"/>
      <c r="JUA115" s="438"/>
      <c r="JUB115" s="438"/>
      <c r="JUC115" s="438"/>
      <c r="JUD115" s="438"/>
      <c r="JUE115" s="438"/>
      <c r="JUF115" s="438"/>
      <c r="JUG115" s="438"/>
      <c r="JUH115" s="438"/>
      <c r="JUI115" s="438"/>
      <c r="JUJ115" s="438"/>
      <c r="JUK115" s="438"/>
      <c r="JUL115" s="438"/>
      <c r="JUM115" s="438"/>
      <c r="JUN115" s="438"/>
      <c r="JUO115" s="438"/>
      <c r="JUP115" s="438"/>
      <c r="JUQ115" s="438"/>
      <c r="JUR115" s="438"/>
      <c r="JUS115" s="438"/>
      <c r="JUT115" s="438"/>
      <c r="JUU115" s="438"/>
      <c r="JUV115" s="438"/>
      <c r="JUW115" s="438"/>
      <c r="JUX115" s="438"/>
      <c r="JUY115" s="438"/>
      <c r="JUZ115" s="438"/>
      <c r="JVA115" s="438"/>
      <c r="JVB115" s="438"/>
      <c r="JVC115" s="438"/>
      <c r="JVD115" s="438"/>
      <c r="JVE115" s="438"/>
      <c r="JVF115" s="438"/>
      <c r="JVG115" s="438"/>
      <c r="JVH115" s="438"/>
      <c r="JVI115" s="438"/>
      <c r="JVJ115" s="438"/>
      <c r="JVK115" s="438"/>
      <c r="JVL115" s="438"/>
      <c r="JVM115" s="438"/>
      <c r="JVN115" s="438"/>
      <c r="JVO115" s="438"/>
      <c r="JVP115" s="438"/>
      <c r="JVQ115" s="438"/>
      <c r="JVR115" s="438"/>
      <c r="JVS115" s="438"/>
      <c r="JVT115" s="438"/>
      <c r="JVU115" s="438"/>
      <c r="JVV115" s="438"/>
      <c r="JVW115" s="438"/>
      <c r="JVX115" s="438"/>
      <c r="JVY115" s="438"/>
      <c r="JVZ115" s="438"/>
      <c r="JWA115" s="438"/>
      <c r="JWB115" s="438"/>
      <c r="JWC115" s="438"/>
      <c r="JWD115" s="438"/>
      <c r="JWE115" s="438"/>
      <c r="JWF115" s="438"/>
      <c r="JWG115" s="438"/>
      <c r="JWH115" s="438"/>
      <c r="JWI115" s="438"/>
      <c r="JWJ115" s="438"/>
      <c r="JWK115" s="438"/>
      <c r="JWL115" s="438"/>
      <c r="JWM115" s="438"/>
      <c r="JWN115" s="438"/>
      <c r="JWO115" s="438"/>
      <c r="JWP115" s="438"/>
      <c r="JWQ115" s="438"/>
      <c r="JWR115" s="438"/>
      <c r="JWS115" s="438"/>
      <c r="JWT115" s="438"/>
      <c r="JWU115" s="438"/>
      <c r="JWV115" s="438"/>
      <c r="JWW115" s="438"/>
      <c r="JWX115" s="438"/>
      <c r="JWY115" s="438"/>
      <c r="JWZ115" s="438"/>
      <c r="JXA115" s="438"/>
      <c r="JXB115" s="438"/>
      <c r="JXC115" s="438"/>
      <c r="JXD115" s="438"/>
      <c r="JXE115" s="438"/>
      <c r="JXF115" s="438"/>
      <c r="JXG115" s="438"/>
      <c r="JXH115" s="438"/>
      <c r="JXI115" s="438"/>
      <c r="JXJ115" s="438"/>
      <c r="JXK115" s="438"/>
      <c r="JXL115" s="438"/>
      <c r="JXM115" s="438"/>
      <c r="JXN115" s="438"/>
      <c r="JXO115" s="438"/>
      <c r="JXP115" s="438"/>
      <c r="JXQ115" s="438"/>
      <c r="JXR115" s="438"/>
      <c r="JXS115" s="438"/>
      <c r="JXT115" s="438"/>
      <c r="JXU115" s="438"/>
      <c r="JXV115" s="438"/>
      <c r="JXW115" s="438"/>
      <c r="JXX115" s="438"/>
      <c r="JXY115" s="438"/>
      <c r="JXZ115" s="438"/>
      <c r="JYA115" s="438"/>
      <c r="JYB115" s="438"/>
      <c r="JYC115" s="438"/>
      <c r="JYD115" s="438"/>
      <c r="JYE115" s="438"/>
      <c r="JYF115" s="438"/>
      <c r="JYG115" s="438"/>
      <c r="JYH115" s="438"/>
      <c r="JYI115" s="438"/>
      <c r="JYJ115" s="438"/>
      <c r="JYK115" s="438"/>
      <c r="JYL115" s="438"/>
      <c r="JYM115" s="438"/>
      <c r="JYN115" s="438"/>
      <c r="JYO115" s="438"/>
      <c r="JYP115" s="438"/>
      <c r="JYQ115" s="438"/>
      <c r="JYR115" s="438"/>
      <c r="JYS115" s="438"/>
      <c r="JYT115" s="438"/>
      <c r="JYU115" s="438"/>
      <c r="JYV115" s="438"/>
      <c r="JYW115" s="438"/>
      <c r="JYX115" s="438"/>
      <c r="JYY115" s="438"/>
      <c r="JYZ115" s="438"/>
      <c r="JZA115" s="438"/>
      <c r="JZB115" s="438"/>
      <c r="JZC115" s="438"/>
      <c r="JZD115" s="438"/>
      <c r="JZE115" s="438"/>
      <c r="JZF115" s="438"/>
      <c r="JZG115" s="438"/>
      <c r="JZH115" s="438"/>
      <c r="JZI115" s="438"/>
      <c r="JZJ115" s="438"/>
      <c r="JZK115" s="438"/>
      <c r="JZL115" s="438"/>
      <c r="JZM115" s="438"/>
      <c r="JZN115" s="438"/>
      <c r="JZO115" s="438"/>
      <c r="JZP115" s="438"/>
      <c r="JZQ115" s="438"/>
      <c r="JZR115" s="438"/>
      <c r="JZS115" s="438"/>
      <c r="JZT115" s="438"/>
      <c r="JZU115" s="438"/>
      <c r="JZV115" s="438"/>
      <c r="JZW115" s="438"/>
      <c r="JZX115" s="438"/>
      <c r="JZY115" s="438"/>
      <c r="JZZ115" s="438"/>
      <c r="KAA115" s="438"/>
      <c r="KAB115" s="438"/>
      <c r="KAC115" s="438"/>
      <c r="KAD115" s="438"/>
      <c r="KAE115" s="438"/>
      <c r="KAF115" s="438"/>
      <c r="KAG115" s="438"/>
      <c r="KAH115" s="438"/>
      <c r="KAI115" s="438"/>
      <c r="KAJ115" s="438"/>
      <c r="KAK115" s="438"/>
      <c r="KAL115" s="438"/>
      <c r="KAM115" s="438"/>
      <c r="KAN115" s="438"/>
      <c r="KAO115" s="438"/>
      <c r="KAP115" s="438"/>
      <c r="KAQ115" s="438"/>
      <c r="KAR115" s="438"/>
      <c r="KAS115" s="438"/>
      <c r="KAT115" s="438"/>
      <c r="KAU115" s="438"/>
      <c r="KAV115" s="438"/>
      <c r="KAW115" s="438"/>
      <c r="KAX115" s="438"/>
      <c r="KAY115" s="438"/>
      <c r="KAZ115" s="438"/>
      <c r="KBA115" s="438"/>
      <c r="KBB115" s="438"/>
      <c r="KBC115" s="438"/>
      <c r="KBD115" s="438"/>
      <c r="KBE115" s="438"/>
      <c r="KBF115" s="438"/>
      <c r="KBG115" s="438"/>
      <c r="KBH115" s="438"/>
      <c r="KBI115" s="438"/>
      <c r="KBJ115" s="438"/>
      <c r="KBK115" s="438"/>
      <c r="KBL115" s="438"/>
      <c r="KBM115" s="438"/>
      <c r="KBN115" s="438"/>
      <c r="KBO115" s="438"/>
      <c r="KBP115" s="438"/>
      <c r="KBQ115" s="438"/>
      <c r="KBR115" s="438"/>
      <c r="KBS115" s="438"/>
      <c r="KBT115" s="438"/>
      <c r="KBU115" s="438"/>
      <c r="KBV115" s="438"/>
      <c r="KBW115" s="438"/>
      <c r="KBX115" s="438"/>
      <c r="KBY115" s="438"/>
      <c r="KBZ115" s="438"/>
      <c r="KCA115" s="438"/>
      <c r="KCB115" s="438"/>
      <c r="KCC115" s="438"/>
      <c r="KCD115" s="438"/>
      <c r="KCE115" s="438"/>
      <c r="KCF115" s="438"/>
      <c r="KCG115" s="438"/>
      <c r="KCH115" s="438"/>
      <c r="KCI115" s="438"/>
      <c r="KCJ115" s="438"/>
      <c r="KCK115" s="438"/>
      <c r="KCL115" s="438"/>
      <c r="KCM115" s="438"/>
      <c r="KCN115" s="438"/>
      <c r="KCO115" s="438"/>
      <c r="KCP115" s="438"/>
      <c r="KCQ115" s="438"/>
      <c r="KCR115" s="438"/>
      <c r="KCS115" s="438"/>
      <c r="KCT115" s="438"/>
      <c r="KCU115" s="438"/>
      <c r="KCV115" s="438"/>
      <c r="KCW115" s="438"/>
      <c r="KCX115" s="438"/>
      <c r="KCY115" s="438"/>
      <c r="KCZ115" s="438"/>
      <c r="KDA115" s="438"/>
      <c r="KDB115" s="438"/>
      <c r="KDC115" s="438"/>
      <c r="KDD115" s="438"/>
      <c r="KDE115" s="438"/>
      <c r="KDF115" s="438"/>
      <c r="KDG115" s="438"/>
      <c r="KDH115" s="438"/>
      <c r="KDI115" s="438"/>
      <c r="KDJ115" s="438"/>
      <c r="KDK115" s="438"/>
      <c r="KDL115" s="438"/>
      <c r="KDM115" s="438"/>
      <c r="KDN115" s="438"/>
      <c r="KDO115" s="438"/>
      <c r="KDP115" s="438"/>
      <c r="KDQ115" s="438"/>
      <c r="KDR115" s="438"/>
      <c r="KDS115" s="438"/>
      <c r="KDT115" s="438"/>
      <c r="KDU115" s="438"/>
      <c r="KDV115" s="438"/>
      <c r="KDW115" s="438"/>
      <c r="KDX115" s="438"/>
      <c r="KDY115" s="438"/>
      <c r="KDZ115" s="438"/>
      <c r="KEA115" s="438"/>
      <c r="KEB115" s="438"/>
      <c r="KEC115" s="438"/>
      <c r="KED115" s="438"/>
      <c r="KEE115" s="438"/>
      <c r="KEF115" s="438"/>
      <c r="KEG115" s="438"/>
      <c r="KEH115" s="438"/>
      <c r="KEI115" s="438"/>
      <c r="KEJ115" s="438"/>
      <c r="KEK115" s="438"/>
      <c r="KEL115" s="438"/>
      <c r="KEM115" s="438"/>
      <c r="KEN115" s="438"/>
      <c r="KEO115" s="438"/>
      <c r="KEP115" s="438"/>
      <c r="KEQ115" s="438"/>
      <c r="KER115" s="438"/>
      <c r="KES115" s="438"/>
      <c r="KET115" s="438"/>
      <c r="KEU115" s="438"/>
      <c r="KEV115" s="438"/>
      <c r="KEW115" s="438"/>
      <c r="KEX115" s="438"/>
      <c r="KEY115" s="438"/>
      <c r="KEZ115" s="438"/>
      <c r="KFA115" s="438"/>
      <c r="KFB115" s="438"/>
      <c r="KFC115" s="438"/>
      <c r="KFD115" s="438"/>
      <c r="KFE115" s="438"/>
      <c r="KFF115" s="438"/>
      <c r="KFG115" s="438"/>
      <c r="KFH115" s="438"/>
      <c r="KFI115" s="438"/>
      <c r="KFJ115" s="438"/>
      <c r="KFK115" s="438"/>
      <c r="KFL115" s="438"/>
      <c r="KFM115" s="438"/>
      <c r="KFN115" s="438"/>
      <c r="KFO115" s="438"/>
      <c r="KFP115" s="438"/>
      <c r="KFQ115" s="438"/>
      <c r="KFR115" s="438"/>
      <c r="KFS115" s="438"/>
      <c r="KFT115" s="438"/>
      <c r="KFU115" s="438"/>
      <c r="KFV115" s="438"/>
      <c r="KFW115" s="438"/>
      <c r="KFX115" s="438"/>
      <c r="KFY115" s="438"/>
      <c r="KFZ115" s="438"/>
      <c r="KGA115" s="438"/>
      <c r="KGB115" s="438"/>
      <c r="KGC115" s="438"/>
      <c r="KGD115" s="438"/>
      <c r="KGE115" s="438"/>
      <c r="KGF115" s="438"/>
      <c r="KGG115" s="438"/>
      <c r="KGH115" s="438"/>
      <c r="KGI115" s="438"/>
      <c r="KGJ115" s="438"/>
      <c r="KGK115" s="438"/>
      <c r="KGL115" s="438"/>
      <c r="KGM115" s="438"/>
      <c r="KGN115" s="438"/>
      <c r="KGO115" s="438"/>
      <c r="KGP115" s="438"/>
      <c r="KGQ115" s="438"/>
      <c r="KGR115" s="438"/>
      <c r="KGS115" s="438"/>
      <c r="KGT115" s="438"/>
      <c r="KGU115" s="438"/>
      <c r="KGV115" s="438"/>
      <c r="KGW115" s="438"/>
      <c r="KGX115" s="438"/>
      <c r="KGY115" s="438"/>
      <c r="KGZ115" s="438"/>
      <c r="KHA115" s="438"/>
      <c r="KHB115" s="438"/>
      <c r="KHC115" s="438"/>
      <c r="KHD115" s="438"/>
      <c r="KHE115" s="438"/>
      <c r="KHF115" s="438"/>
      <c r="KHG115" s="438"/>
      <c r="KHH115" s="438"/>
      <c r="KHI115" s="438"/>
      <c r="KHJ115" s="438"/>
      <c r="KHK115" s="438"/>
      <c r="KHL115" s="438"/>
      <c r="KHM115" s="438"/>
      <c r="KHN115" s="438"/>
      <c r="KHO115" s="438"/>
      <c r="KHP115" s="438"/>
      <c r="KHQ115" s="438"/>
      <c r="KHR115" s="438"/>
      <c r="KHS115" s="438"/>
      <c r="KHT115" s="438"/>
      <c r="KHU115" s="438"/>
      <c r="KHV115" s="438"/>
      <c r="KHW115" s="438"/>
      <c r="KHX115" s="438"/>
      <c r="KHY115" s="438"/>
      <c r="KHZ115" s="438"/>
      <c r="KIA115" s="438"/>
      <c r="KIB115" s="438"/>
      <c r="KIC115" s="438"/>
      <c r="KID115" s="438"/>
      <c r="KIE115" s="438"/>
      <c r="KIF115" s="438"/>
      <c r="KIG115" s="438"/>
      <c r="KIH115" s="438"/>
      <c r="KII115" s="438"/>
      <c r="KIJ115" s="438"/>
      <c r="KIK115" s="438"/>
      <c r="KIL115" s="438"/>
      <c r="KIM115" s="438"/>
      <c r="KIN115" s="438"/>
      <c r="KIO115" s="438"/>
      <c r="KIP115" s="438"/>
      <c r="KIQ115" s="438"/>
      <c r="KIR115" s="438"/>
      <c r="KIS115" s="438"/>
      <c r="KIT115" s="438"/>
      <c r="KIU115" s="438"/>
      <c r="KIV115" s="438"/>
      <c r="KIW115" s="438"/>
      <c r="KIX115" s="438"/>
      <c r="KIY115" s="438"/>
      <c r="KIZ115" s="438"/>
      <c r="KJA115" s="438"/>
      <c r="KJB115" s="438"/>
      <c r="KJC115" s="438"/>
      <c r="KJD115" s="438"/>
      <c r="KJE115" s="438"/>
      <c r="KJF115" s="438"/>
      <c r="KJG115" s="438"/>
      <c r="KJH115" s="438"/>
      <c r="KJI115" s="438"/>
      <c r="KJJ115" s="438"/>
      <c r="KJK115" s="438"/>
      <c r="KJL115" s="438"/>
      <c r="KJM115" s="438"/>
      <c r="KJN115" s="438"/>
      <c r="KJO115" s="438"/>
      <c r="KJP115" s="438"/>
      <c r="KJQ115" s="438"/>
      <c r="KJR115" s="438"/>
      <c r="KJS115" s="438"/>
      <c r="KJT115" s="438"/>
      <c r="KJU115" s="438"/>
      <c r="KJV115" s="438"/>
      <c r="KJW115" s="438"/>
      <c r="KJX115" s="438"/>
      <c r="KJY115" s="438"/>
      <c r="KJZ115" s="438"/>
      <c r="KKA115" s="438"/>
      <c r="KKB115" s="438"/>
      <c r="KKC115" s="438"/>
      <c r="KKD115" s="438"/>
      <c r="KKE115" s="438"/>
      <c r="KKF115" s="438"/>
      <c r="KKG115" s="438"/>
      <c r="KKH115" s="438"/>
      <c r="KKI115" s="438"/>
      <c r="KKJ115" s="438"/>
      <c r="KKK115" s="438"/>
      <c r="KKL115" s="438"/>
      <c r="KKM115" s="438"/>
      <c r="KKN115" s="438"/>
      <c r="KKO115" s="438"/>
      <c r="KKP115" s="438"/>
      <c r="KKQ115" s="438"/>
      <c r="KKR115" s="438"/>
      <c r="KKS115" s="438"/>
      <c r="KKT115" s="438"/>
      <c r="KKU115" s="438"/>
      <c r="KKV115" s="438"/>
      <c r="KKW115" s="438"/>
      <c r="KKX115" s="438"/>
      <c r="KKY115" s="438"/>
      <c r="KKZ115" s="438"/>
      <c r="KLA115" s="438"/>
      <c r="KLB115" s="438"/>
      <c r="KLC115" s="438"/>
      <c r="KLD115" s="438"/>
      <c r="KLE115" s="438"/>
      <c r="KLF115" s="438"/>
      <c r="KLG115" s="438"/>
      <c r="KLH115" s="438"/>
      <c r="KLI115" s="438"/>
      <c r="KLJ115" s="438"/>
      <c r="KLK115" s="438"/>
      <c r="KLL115" s="438"/>
      <c r="KLM115" s="438"/>
      <c r="KLN115" s="438"/>
      <c r="KLO115" s="438"/>
      <c r="KLP115" s="438"/>
      <c r="KLQ115" s="438"/>
      <c r="KLR115" s="438"/>
      <c r="KLS115" s="438"/>
      <c r="KLT115" s="438"/>
      <c r="KLU115" s="438"/>
      <c r="KLV115" s="438"/>
      <c r="KLW115" s="438"/>
      <c r="KLX115" s="438"/>
      <c r="KLY115" s="438"/>
      <c r="KLZ115" s="438"/>
      <c r="KMA115" s="438"/>
      <c r="KMB115" s="438"/>
      <c r="KMC115" s="438"/>
      <c r="KMD115" s="438"/>
      <c r="KME115" s="438"/>
      <c r="KMF115" s="438"/>
      <c r="KMG115" s="438"/>
      <c r="KMH115" s="438"/>
      <c r="KMI115" s="438"/>
      <c r="KMJ115" s="438"/>
      <c r="KMK115" s="438"/>
      <c r="KML115" s="438"/>
      <c r="KMM115" s="438"/>
      <c r="KMN115" s="438"/>
      <c r="KMO115" s="438"/>
      <c r="KMP115" s="438"/>
      <c r="KMQ115" s="438"/>
      <c r="KMR115" s="438"/>
      <c r="KMS115" s="438"/>
      <c r="KMT115" s="438"/>
      <c r="KMU115" s="438"/>
      <c r="KMV115" s="438"/>
      <c r="KMW115" s="438"/>
      <c r="KMX115" s="438"/>
      <c r="KMY115" s="438"/>
      <c r="KMZ115" s="438"/>
      <c r="KNA115" s="438"/>
      <c r="KNB115" s="438"/>
      <c r="KNC115" s="438"/>
      <c r="KND115" s="438"/>
      <c r="KNE115" s="438"/>
      <c r="KNF115" s="438"/>
      <c r="KNG115" s="438"/>
      <c r="KNH115" s="438"/>
      <c r="KNI115" s="438"/>
      <c r="KNJ115" s="438"/>
      <c r="KNK115" s="438"/>
      <c r="KNL115" s="438"/>
      <c r="KNM115" s="438"/>
      <c r="KNN115" s="438"/>
      <c r="KNO115" s="438"/>
      <c r="KNP115" s="438"/>
      <c r="KNQ115" s="438"/>
      <c r="KNR115" s="438"/>
      <c r="KNS115" s="438"/>
      <c r="KNT115" s="438"/>
      <c r="KNU115" s="438"/>
      <c r="KNV115" s="438"/>
      <c r="KNW115" s="438"/>
      <c r="KNX115" s="438"/>
      <c r="KNY115" s="438"/>
      <c r="KNZ115" s="438"/>
      <c r="KOA115" s="438"/>
      <c r="KOB115" s="438"/>
      <c r="KOC115" s="438"/>
      <c r="KOD115" s="438"/>
      <c r="KOE115" s="438"/>
      <c r="KOF115" s="438"/>
      <c r="KOG115" s="438"/>
      <c r="KOH115" s="438"/>
      <c r="KOI115" s="438"/>
      <c r="KOJ115" s="438"/>
      <c r="KOK115" s="438"/>
      <c r="KOL115" s="438"/>
      <c r="KOM115" s="438"/>
      <c r="KON115" s="438"/>
      <c r="KOO115" s="438"/>
      <c r="KOP115" s="438"/>
      <c r="KOQ115" s="438"/>
      <c r="KOR115" s="438"/>
      <c r="KOS115" s="438"/>
      <c r="KOT115" s="438"/>
      <c r="KOU115" s="438"/>
      <c r="KOV115" s="438"/>
      <c r="KOW115" s="438"/>
      <c r="KOX115" s="438"/>
      <c r="KOY115" s="438"/>
      <c r="KOZ115" s="438"/>
      <c r="KPA115" s="438"/>
      <c r="KPB115" s="438"/>
      <c r="KPC115" s="438"/>
      <c r="KPD115" s="438"/>
      <c r="KPE115" s="438"/>
      <c r="KPF115" s="438"/>
      <c r="KPG115" s="438"/>
      <c r="KPH115" s="438"/>
      <c r="KPI115" s="438"/>
      <c r="KPJ115" s="438"/>
      <c r="KPK115" s="438"/>
      <c r="KPL115" s="438"/>
      <c r="KPM115" s="438"/>
      <c r="KPN115" s="438"/>
      <c r="KPO115" s="438"/>
      <c r="KPP115" s="438"/>
      <c r="KPQ115" s="438"/>
      <c r="KPR115" s="438"/>
      <c r="KPS115" s="438"/>
      <c r="KPT115" s="438"/>
      <c r="KPU115" s="438"/>
      <c r="KPV115" s="438"/>
      <c r="KPW115" s="438"/>
      <c r="KPX115" s="438"/>
      <c r="KPY115" s="438"/>
      <c r="KPZ115" s="438"/>
      <c r="KQA115" s="438"/>
      <c r="KQB115" s="438"/>
      <c r="KQC115" s="438"/>
      <c r="KQD115" s="438"/>
      <c r="KQE115" s="438"/>
      <c r="KQF115" s="438"/>
      <c r="KQG115" s="438"/>
      <c r="KQH115" s="438"/>
      <c r="KQI115" s="438"/>
      <c r="KQJ115" s="438"/>
      <c r="KQK115" s="438"/>
      <c r="KQL115" s="438"/>
      <c r="KQM115" s="438"/>
      <c r="KQN115" s="438"/>
      <c r="KQO115" s="438"/>
      <c r="KQP115" s="438"/>
      <c r="KQQ115" s="438"/>
      <c r="KQR115" s="438"/>
      <c r="KQS115" s="438"/>
      <c r="KQT115" s="438"/>
      <c r="KQU115" s="438"/>
      <c r="KQV115" s="438"/>
      <c r="KQW115" s="438"/>
      <c r="KQX115" s="438"/>
      <c r="KQY115" s="438"/>
      <c r="KQZ115" s="438"/>
      <c r="KRA115" s="438"/>
      <c r="KRB115" s="438"/>
      <c r="KRC115" s="438"/>
      <c r="KRD115" s="438"/>
      <c r="KRE115" s="438"/>
      <c r="KRF115" s="438"/>
      <c r="KRG115" s="438"/>
      <c r="KRH115" s="438"/>
      <c r="KRI115" s="438"/>
      <c r="KRJ115" s="438"/>
      <c r="KRK115" s="438"/>
      <c r="KRL115" s="438"/>
      <c r="KRM115" s="438"/>
      <c r="KRN115" s="438"/>
      <c r="KRO115" s="438"/>
      <c r="KRP115" s="438"/>
      <c r="KRQ115" s="438"/>
      <c r="KRR115" s="438"/>
      <c r="KRS115" s="438"/>
      <c r="KRT115" s="438"/>
      <c r="KRU115" s="438"/>
      <c r="KRV115" s="438"/>
      <c r="KRW115" s="438"/>
      <c r="KRX115" s="438"/>
      <c r="KRY115" s="438"/>
      <c r="KRZ115" s="438"/>
      <c r="KSA115" s="438"/>
      <c r="KSB115" s="438"/>
      <c r="KSC115" s="438"/>
      <c r="KSD115" s="438"/>
      <c r="KSE115" s="438"/>
      <c r="KSF115" s="438"/>
      <c r="KSG115" s="438"/>
      <c r="KSH115" s="438"/>
      <c r="KSI115" s="438"/>
      <c r="KSJ115" s="438"/>
      <c r="KSK115" s="438"/>
      <c r="KSL115" s="438"/>
      <c r="KSM115" s="438"/>
      <c r="KSN115" s="438"/>
      <c r="KSO115" s="438"/>
      <c r="KSP115" s="438"/>
      <c r="KSQ115" s="438"/>
      <c r="KSR115" s="438"/>
      <c r="KSS115" s="438"/>
      <c r="KST115" s="438"/>
      <c r="KSU115" s="438"/>
      <c r="KSV115" s="438"/>
      <c r="KSW115" s="438"/>
      <c r="KSX115" s="438"/>
      <c r="KSY115" s="438"/>
      <c r="KSZ115" s="438"/>
      <c r="KTA115" s="438"/>
      <c r="KTB115" s="438"/>
      <c r="KTC115" s="438"/>
      <c r="KTD115" s="438"/>
      <c r="KTE115" s="438"/>
      <c r="KTF115" s="438"/>
      <c r="KTG115" s="438"/>
      <c r="KTH115" s="438"/>
      <c r="KTI115" s="438"/>
      <c r="KTJ115" s="438"/>
      <c r="KTK115" s="438"/>
      <c r="KTL115" s="438"/>
      <c r="KTM115" s="438"/>
      <c r="KTN115" s="438"/>
      <c r="KTO115" s="438"/>
      <c r="KTP115" s="438"/>
      <c r="KTQ115" s="438"/>
      <c r="KTR115" s="438"/>
      <c r="KTS115" s="438"/>
      <c r="KTT115" s="438"/>
      <c r="KTU115" s="438"/>
      <c r="KTV115" s="438"/>
      <c r="KTW115" s="438"/>
      <c r="KTX115" s="438"/>
      <c r="KTY115" s="438"/>
      <c r="KTZ115" s="438"/>
      <c r="KUA115" s="438"/>
      <c r="KUB115" s="438"/>
      <c r="KUC115" s="438"/>
      <c r="KUD115" s="438"/>
      <c r="KUE115" s="438"/>
      <c r="KUF115" s="438"/>
      <c r="KUG115" s="438"/>
      <c r="KUH115" s="438"/>
      <c r="KUI115" s="438"/>
      <c r="KUJ115" s="438"/>
      <c r="KUK115" s="438"/>
      <c r="KUL115" s="438"/>
      <c r="KUM115" s="438"/>
      <c r="KUN115" s="438"/>
      <c r="KUO115" s="438"/>
      <c r="KUP115" s="438"/>
      <c r="KUQ115" s="438"/>
      <c r="KUR115" s="438"/>
      <c r="KUS115" s="438"/>
      <c r="KUT115" s="438"/>
      <c r="KUU115" s="438"/>
      <c r="KUV115" s="438"/>
      <c r="KUW115" s="438"/>
      <c r="KUX115" s="438"/>
      <c r="KUY115" s="438"/>
      <c r="KUZ115" s="438"/>
      <c r="KVA115" s="438"/>
      <c r="KVB115" s="438"/>
      <c r="KVC115" s="438"/>
      <c r="KVD115" s="438"/>
      <c r="KVE115" s="438"/>
      <c r="KVF115" s="438"/>
      <c r="KVG115" s="438"/>
      <c r="KVH115" s="438"/>
      <c r="KVI115" s="438"/>
      <c r="KVJ115" s="438"/>
      <c r="KVK115" s="438"/>
      <c r="KVL115" s="438"/>
      <c r="KVM115" s="438"/>
      <c r="KVN115" s="438"/>
      <c r="KVO115" s="438"/>
      <c r="KVP115" s="438"/>
      <c r="KVQ115" s="438"/>
      <c r="KVR115" s="438"/>
      <c r="KVS115" s="438"/>
      <c r="KVT115" s="438"/>
      <c r="KVU115" s="438"/>
      <c r="KVV115" s="438"/>
      <c r="KVW115" s="438"/>
      <c r="KVX115" s="438"/>
      <c r="KVY115" s="438"/>
      <c r="KVZ115" s="438"/>
      <c r="KWA115" s="438"/>
      <c r="KWB115" s="438"/>
      <c r="KWC115" s="438"/>
      <c r="KWD115" s="438"/>
      <c r="KWE115" s="438"/>
      <c r="KWF115" s="438"/>
      <c r="KWG115" s="438"/>
      <c r="KWH115" s="438"/>
      <c r="KWI115" s="438"/>
      <c r="KWJ115" s="438"/>
      <c r="KWK115" s="438"/>
      <c r="KWL115" s="438"/>
      <c r="KWM115" s="438"/>
      <c r="KWN115" s="438"/>
      <c r="KWO115" s="438"/>
      <c r="KWP115" s="438"/>
      <c r="KWQ115" s="438"/>
      <c r="KWR115" s="438"/>
      <c r="KWS115" s="438"/>
      <c r="KWT115" s="438"/>
      <c r="KWU115" s="438"/>
      <c r="KWV115" s="438"/>
      <c r="KWW115" s="438"/>
      <c r="KWX115" s="438"/>
      <c r="KWY115" s="438"/>
      <c r="KWZ115" s="438"/>
      <c r="KXA115" s="438"/>
      <c r="KXB115" s="438"/>
      <c r="KXC115" s="438"/>
      <c r="KXD115" s="438"/>
      <c r="KXE115" s="438"/>
      <c r="KXF115" s="438"/>
      <c r="KXG115" s="438"/>
      <c r="KXH115" s="438"/>
      <c r="KXI115" s="438"/>
      <c r="KXJ115" s="438"/>
      <c r="KXK115" s="438"/>
      <c r="KXL115" s="438"/>
      <c r="KXM115" s="438"/>
      <c r="KXN115" s="438"/>
      <c r="KXO115" s="438"/>
      <c r="KXP115" s="438"/>
      <c r="KXQ115" s="438"/>
      <c r="KXR115" s="438"/>
      <c r="KXS115" s="438"/>
      <c r="KXT115" s="438"/>
      <c r="KXU115" s="438"/>
      <c r="KXV115" s="438"/>
      <c r="KXW115" s="438"/>
      <c r="KXX115" s="438"/>
      <c r="KXY115" s="438"/>
      <c r="KXZ115" s="438"/>
      <c r="KYA115" s="438"/>
      <c r="KYB115" s="438"/>
      <c r="KYC115" s="438"/>
      <c r="KYD115" s="438"/>
      <c r="KYE115" s="438"/>
      <c r="KYF115" s="438"/>
      <c r="KYG115" s="438"/>
      <c r="KYH115" s="438"/>
      <c r="KYI115" s="438"/>
      <c r="KYJ115" s="438"/>
      <c r="KYK115" s="438"/>
      <c r="KYL115" s="438"/>
      <c r="KYM115" s="438"/>
      <c r="KYN115" s="438"/>
      <c r="KYO115" s="438"/>
      <c r="KYP115" s="438"/>
      <c r="KYQ115" s="438"/>
      <c r="KYR115" s="438"/>
      <c r="KYS115" s="438"/>
      <c r="KYT115" s="438"/>
      <c r="KYU115" s="438"/>
      <c r="KYV115" s="438"/>
      <c r="KYW115" s="438"/>
      <c r="KYX115" s="438"/>
      <c r="KYY115" s="438"/>
      <c r="KYZ115" s="438"/>
      <c r="KZA115" s="438"/>
      <c r="KZB115" s="438"/>
      <c r="KZC115" s="438"/>
      <c r="KZD115" s="438"/>
      <c r="KZE115" s="438"/>
      <c r="KZF115" s="438"/>
      <c r="KZG115" s="438"/>
      <c r="KZH115" s="438"/>
      <c r="KZI115" s="438"/>
      <c r="KZJ115" s="438"/>
      <c r="KZK115" s="438"/>
      <c r="KZL115" s="438"/>
      <c r="KZM115" s="438"/>
      <c r="KZN115" s="438"/>
      <c r="KZO115" s="438"/>
      <c r="KZP115" s="438"/>
      <c r="KZQ115" s="438"/>
      <c r="KZR115" s="438"/>
      <c r="KZS115" s="438"/>
      <c r="KZT115" s="438"/>
      <c r="KZU115" s="438"/>
      <c r="KZV115" s="438"/>
      <c r="KZW115" s="438"/>
      <c r="KZX115" s="438"/>
      <c r="KZY115" s="438"/>
      <c r="KZZ115" s="438"/>
      <c r="LAA115" s="438"/>
      <c r="LAB115" s="438"/>
      <c r="LAC115" s="438"/>
      <c r="LAD115" s="438"/>
      <c r="LAE115" s="438"/>
      <c r="LAF115" s="438"/>
      <c r="LAG115" s="438"/>
      <c r="LAH115" s="438"/>
      <c r="LAI115" s="438"/>
      <c r="LAJ115" s="438"/>
      <c r="LAK115" s="438"/>
      <c r="LAL115" s="438"/>
      <c r="LAM115" s="438"/>
      <c r="LAN115" s="438"/>
      <c r="LAO115" s="438"/>
      <c r="LAP115" s="438"/>
      <c r="LAQ115" s="438"/>
      <c r="LAR115" s="438"/>
      <c r="LAS115" s="438"/>
      <c r="LAT115" s="438"/>
      <c r="LAU115" s="438"/>
      <c r="LAV115" s="438"/>
      <c r="LAW115" s="438"/>
      <c r="LAX115" s="438"/>
      <c r="LAY115" s="438"/>
      <c r="LAZ115" s="438"/>
      <c r="LBA115" s="438"/>
      <c r="LBB115" s="438"/>
      <c r="LBC115" s="438"/>
      <c r="LBD115" s="438"/>
      <c r="LBE115" s="438"/>
      <c r="LBF115" s="438"/>
      <c r="LBG115" s="438"/>
      <c r="LBH115" s="438"/>
      <c r="LBI115" s="438"/>
      <c r="LBJ115" s="438"/>
      <c r="LBK115" s="438"/>
      <c r="LBL115" s="438"/>
      <c r="LBM115" s="438"/>
      <c r="LBN115" s="438"/>
      <c r="LBO115" s="438"/>
      <c r="LBP115" s="438"/>
      <c r="LBQ115" s="438"/>
      <c r="LBR115" s="438"/>
      <c r="LBS115" s="438"/>
      <c r="LBT115" s="438"/>
      <c r="LBU115" s="438"/>
      <c r="LBV115" s="438"/>
      <c r="LBW115" s="438"/>
      <c r="LBX115" s="438"/>
      <c r="LBY115" s="438"/>
      <c r="LBZ115" s="438"/>
      <c r="LCA115" s="438"/>
      <c r="LCB115" s="438"/>
      <c r="LCC115" s="438"/>
      <c r="LCD115" s="438"/>
      <c r="LCE115" s="438"/>
      <c r="LCF115" s="438"/>
      <c r="LCG115" s="438"/>
      <c r="LCH115" s="438"/>
      <c r="LCI115" s="438"/>
      <c r="LCJ115" s="438"/>
      <c r="LCK115" s="438"/>
      <c r="LCL115" s="438"/>
      <c r="LCM115" s="438"/>
      <c r="LCN115" s="438"/>
      <c r="LCO115" s="438"/>
      <c r="LCP115" s="438"/>
      <c r="LCQ115" s="438"/>
      <c r="LCR115" s="438"/>
      <c r="LCS115" s="438"/>
      <c r="LCT115" s="438"/>
      <c r="LCU115" s="438"/>
      <c r="LCV115" s="438"/>
      <c r="LCW115" s="438"/>
      <c r="LCX115" s="438"/>
      <c r="LCY115" s="438"/>
      <c r="LCZ115" s="438"/>
      <c r="LDA115" s="438"/>
      <c r="LDB115" s="438"/>
      <c r="LDC115" s="438"/>
      <c r="LDD115" s="438"/>
      <c r="LDE115" s="438"/>
      <c r="LDF115" s="438"/>
      <c r="LDG115" s="438"/>
      <c r="LDH115" s="438"/>
      <c r="LDI115" s="438"/>
      <c r="LDJ115" s="438"/>
      <c r="LDK115" s="438"/>
      <c r="LDL115" s="438"/>
      <c r="LDM115" s="438"/>
      <c r="LDN115" s="438"/>
      <c r="LDO115" s="438"/>
      <c r="LDP115" s="438"/>
      <c r="LDQ115" s="438"/>
      <c r="LDR115" s="438"/>
      <c r="LDS115" s="438"/>
      <c r="LDT115" s="438"/>
      <c r="LDU115" s="438"/>
      <c r="LDV115" s="438"/>
      <c r="LDW115" s="438"/>
      <c r="LDX115" s="438"/>
      <c r="LDY115" s="438"/>
      <c r="LDZ115" s="438"/>
      <c r="LEA115" s="438"/>
      <c r="LEB115" s="438"/>
      <c r="LEC115" s="438"/>
      <c r="LED115" s="438"/>
      <c r="LEE115" s="438"/>
      <c r="LEF115" s="438"/>
      <c r="LEG115" s="438"/>
      <c r="LEH115" s="438"/>
      <c r="LEI115" s="438"/>
      <c r="LEJ115" s="438"/>
      <c r="LEK115" s="438"/>
      <c r="LEL115" s="438"/>
      <c r="LEM115" s="438"/>
      <c r="LEN115" s="438"/>
      <c r="LEO115" s="438"/>
      <c r="LEP115" s="438"/>
      <c r="LEQ115" s="438"/>
      <c r="LER115" s="438"/>
      <c r="LES115" s="438"/>
      <c r="LET115" s="438"/>
      <c r="LEU115" s="438"/>
      <c r="LEV115" s="438"/>
      <c r="LEW115" s="438"/>
      <c r="LEX115" s="438"/>
      <c r="LEY115" s="438"/>
      <c r="LEZ115" s="438"/>
      <c r="LFA115" s="438"/>
      <c r="LFB115" s="438"/>
      <c r="LFC115" s="438"/>
      <c r="LFD115" s="438"/>
      <c r="LFE115" s="438"/>
      <c r="LFF115" s="438"/>
      <c r="LFG115" s="438"/>
      <c r="LFH115" s="438"/>
      <c r="LFI115" s="438"/>
      <c r="LFJ115" s="438"/>
      <c r="LFK115" s="438"/>
      <c r="LFL115" s="438"/>
      <c r="LFM115" s="438"/>
      <c r="LFN115" s="438"/>
      <c r="LFO115" s="438"/>
      <c r="LFP115" s="438"/>
      <c r="LFQ115" s="438"/>
      <c r="LFR115" s="438"/>
      <c r="LFS115" s="438"/>
      <c r="LFT115" s="438"/>
      <c r="LFU115" s="438"/>
      <c r="LFV115" s="438"/>
      <c r="LFW115" s="438"/>
      <c r="LFX115" s="438"/>
      <c r="LFY115" s="438"/>
      <c r="LFZ115" s="438"/>
      <c r="LGA115" s="438"/>
      <c r="LGB115" s="438"/>
      <c r="LGC115" s="438"/>
      <c r="LGD115" s="438"/>
      <c r="LGE115" s="438"/>
      <c r="LGF115" s="438"/>
      <c r="LGG115" s="438"/>
      <c r="LGH115" s="438"/>
      <c r="LGI115" s="438"/>
      <c r="LGJ115" s="438"/>
      <c r="LGK115" s="438"/>
      <c r="LGL115" s="438"/>
      <c r="LGM115" s="438"/>
      <c r="LGN115" s="438"/>
      <c r="LGO115" s="438"/>
      <c r="LGP115" s="438"/>
      <c r="LGQ115" s="438"/>
      <c r="LGR115" s="438"/>
      <c r="LGS115" s="438"/>
      <c r="LGT115" s="438"/>
      <c r="LGU115" s="438"/>
      <c r="LGV115" s="438"/>
      <c r="LGW115" s="438"/>
      <c r="LGX115" s="438"/>
      <c r="LGY115" s="438"/>
      <c r="LGZ115" s="438"/>
      <c r="LHA115" s="438"/>
      <c r="LHB115" s="438"/>
      <c r="LHC115" s="438"/>
      <c r="LHD115" s="438"/>
      <c r="LHE115" s="438"/>
      <c r="LHF115" s="438"/>
      <c r="LHG115" s="438"/>
      <c r="LHH115" s="438"/>
      <c r="LHI115" s="438"/>
      <c r="LHJ115" s="438"/>
      <c r="LHK115" s="438"/>
      <c r="LHL115" s="438"/>
      <c r="LHM115" s="438"/>
      <c r="LHN115" s="438"/>
      <c r="LHO115" s="438"/>
      <c r="LHP115" s="438"/>
      <c r="LHQ115" s="438"/>
      <c r="LHR115" s="438"/>
      <c r="LHS115" s="438"/>
      <c r="LHT115" s="438"/>
      <c r="LHU115" s="438"/>
      <c r="LHV115" s="438"/>
      <c r="LHW115" s="438"/>
      <c r="LHX115" s="438"/>
      <c r="LHY115" s="438"/>
      <c r="LHZ115" s="438"/>
      <c r="LIA115" s="438"/>
      <c r="LIB115" s="438"/>
      <c r="LIC115" s="438"/>
      <c r="LID115" s="438"/>
      <c r="LIE115" s="438"/>
      <c r="LIF115" s="438"/>
      <c r="LIG115" s="438"/>
      <c r="LIH115" s="438"/>
      <c r="LII115" s="438"/>
      <c r="LIJ115" s="438"/>
      <c r="LIK115" s="438"/>
      <c r="LIL115" s="438"/>
      <c r="LIM115" s="438"/>
      <c r="LIN115" s="438"/>
      <c r="LIO115" s="438"/>
      <c r="LIP115" s="438"/>
      <c r="LIQ115" s="438"/>
      <c r="LIR115" s="438"/>
      <c r="LIS115" s="438"/>
      <c r="LIT115" s="438"/>
      <c r="LIU115" s="438"/>
      <c r="LIV115" s="438"/>
      <c r="LIW115" s="438"/>
      <c r="LIX115" s="438"/>
      <c r="LIY115" s="438"/>
      <c r="LIZ115" s="438"/>
      <c r="LJA115" s="438"/>
      <c r="LJB115" s="438"/>
      <c r="LJC115" s="438"/>
      <c r="LJD115" s="438"/>
      <c r="LJE115" s="438"/>
      <c r="LJF115" s="438"/>
      <c r="LJG115" s="438"/>
      <c r="LJH115" s="438"/>
      <c r="LJI115" s="438"/>
      <c r="LJJ115" s="438"/>
      <c r="LJK115" s="438"/>
      <c r="LJL115" s="438"/>
      <c r="LJM115" s="438"/>
      <c r="LJN115" s="438"/>
      <c r="LJO115" s="438"/>
      <c r="LJP115" s="438"/>
      <c r="LJQ115" s="438"/>
      <c r="LJR115" s="438"/>
      <c r="LJS115" s="438"/>
      <c r="LJT115" s="438"/>
      <c r="LJU115" s="438"/>
      <c r="LJV115" s="438"/>
      <c r="LJW115" s="438"/>
      <c r="LJX115" s="438"/>
      <c r="LJY115" s="438"/>
      <c r="LJZ115" s="438"/>
      <c r="LKA115" s="438"/>
      <c r="LKB115" s="438"/>
      <c r="LKC115" s="438"/>
      <c r="LKD115" s="438"/>
      <c r="LKE115" s="438"/>
      <c r="LKF115" s="438"/>
      <c r="LKG115" s="438"/>
      <c r="LKH115" s="438"/>
      <c r="LKI115" s="438"/>
      <c r="LKJ115" s="438"/>
      <c r="LKK115" s="438"/>
      <c r="LKL115" s="438"/>
      <c r="LKM115" s="438"/>
      <c r="LKN115" s="438"/>
      <c r="LKO115" s="438"/>
      <c r="LKP115" s="438"/>
      <c r="LKQ115" s="438"/>
      <c r="LKR115" s="438"/>
      <c r="LKS115" s="438"/>
      <c r="LKT115" s="438"/>
      <c r="LKU115" s="438"/>
      <c r="LKV115" s="438"/>
      <c r="LKW115" s="438"/>
      <c r="LKX115" s="438"/>
      <c r="LKY115" s="438"/>
      <c r="LKZ115" s="438"/>
      <c r="LLA115" s="438"/>
      <c r="LLB115" s="438"/>
      <c r="LLC115" s="438"/>
      <c r="LLD115" s="438"/>
      <c r="LLE115" s="438"/>
      <c r="LLF115" s="438"/>
      <c r="LLG115" s="438"/>
      <c r="LLH115" s="438"/>
      <c r="LLI115" s="438"/>
      <c r="LLJ115" s="438"/>
      <c r="LLK115" s="438"/>
      <c r="LLL115" s="438"/>
      <c r="LLM115" s="438"/>
      <c r="LLN115" s="438"/>
      <c r="LLO115" s="438"/>
      <c r="LLP115" s="438"/>
      <c r="LLQ115" s="438"/>
      <c r="LLR115" s="438"/>
      <c r="LLS115" s="438"/>
      <c r="LLT115" s="438"/>
      <c r="LLU115" s="438"/>
      <c r="LLV115" s="438"/>
      <c r="LLW115" s="438"/>
      <c r="LLX115" s="438"/>
      <c r="LLY115" s="438"/>
      <c r="LLZ115" s="438"/>
      <c r="LMA115" s="438"/>
      <c r="LMB115" s="438"/>
      <c r="LMC115" s="438"/>
      <c r="LMD115" s="438"/>
      <c r="LME115" s="438"/>
      <c r="LMF115" s="438"/>
      <c r="LMG115" s="438"/>
      <c r="LMH115" s="438"/>
      <c r="LMI115" s="438"/>
      <c r="LMJ115" s="438"/>
      <c r="LMK115" s="438"/>
      <c r="LML115" s="438"/>
      <c r="LMM115" s="438"/>
      <c r="LMN115" s="438"/>
      <c r="LMO115" s="438"/>
      <c r="LMP115" s="438"/>
      <c r="LMQ115" s="438"/>
      <c r="LMR115" s="438"/>
      <c r="LMS115" s="438"/>
      <c r="LMT115" s="438"/>
      <c r="LMU115" s="438"/>
      <c r="LMV115" s="438"/>
      <c r="LMW115" s="438"/>
      <c r="LMX115" s="438"/>
      <c r="LMY115" s="438"/>
      <c r="LMZ115" s="438"/>
      <c r="LNA115" s="438"/>
      <c r="LNB115" s="438"/>
      <c r="LNC115" s="438"/>
      <c r="LND115" s="438"/>
      <c r="LNE115" s="438"/>
      <c r="LNF115" s="438"/>
      <c r="LNG115" s="438"/>
      <c r="LNH115" s="438"/>
      <c r="LNI115" s="438"/>
      <c r="LNJ115" s="438"/>
      <c r="LNK115" s="438"/>
      <c r="LNL115" s="438"/>
      <c r="LNM115" s="438"/>
      <c r="LNN115" s="438"/>
      <c r="LNO115" s="438"/>
      <c r="LNP115" s="438"/>
      <c r="LNQ115" s="438"/>
      <c r="LNR115" s="438"/>
      <c r="LNS115" s="438"/>
      <c r="LNT115" s="438"/>
      <c r="LNU115" s="438"/>
      <c r="LNV115" s="438"/>
      <c r="LNW115" s="438"/>
      <c r="LNX115" s="438"/>
      <c r="LNY115" s="438"/>
      <c r="LNZ115" s="438"/>
      <c r="LOA115" s="438"/>
      <c r="LOB115" s="438"/>
      <c r="LOC115" s="438"/>
      <c r="LOD115" s="438"/>
      <c r="LOE115" s="438"/>
      <c r="LOF115" s="438"/>
      <c r="LOG115" s="438"/>
      <c r="LOH115" s="438"/>
      <c r="LOI115" s="438"/>
      <c r="LOJ115" s="438"/>
      <c r="LOK115" s="438"/>
      <c r="LOL115" s="438"/>
      <c r="LOM115" s="438"/>
      <c r="LON115" s="438"/>
      <c r="LOO115" s="438"/>
      <c r="LOP115" s="438"/>
      <c r="LOQ115" s="438"/>
      <c r="LOR115" s="438"/>
      <c r="LOS115" s="438"/>
      <c r="LOT115" s="438"/>
      <c r="LOU115" s="438"/>
      <c r="LOV115" s="438"/>
      <c r="LOW115" s="438"/>
      <c r="LOX115" s="438"/>
      <c r="LOY115" s="438"/>
      <c r="LOZ115" s="438"/>
      <c r="LPA115" s="438"/>
      <c r="LPB115" s="438"/>
      <c r="LPC115" s="438"/>
      <c r="LPD115" s="438"/>
      <c r="LPE115" s="438"/>
      <c r="LPF115" s="438"/>
      <c r="LPG115" s="438"/>
      <c r="LPH115" s="438"/>
      <c r="LPI115" s="438"/>
      <c r="LPJ115" s="438"/>
      <c r="LPK115" s="438"/>
      <c r="LPL115" s="438"/>
      <c r="LPM115" s="438"/>
      <c r="LPN115" s="438"/>
      <c r="LPO115" s="438"/>
      <c r="LPP115" s="438"/>
      <c r="LPQ115" s="438"/>
      <c r="LPR115" s="438"/>
      <c r="LPS115" s="438"/>
      <c r="LPT115" s="438"/>
      <c r="LPU115" s="438"/>
      <c r="LPV115" s="438"/>
      <c r="LPW115" s="438"/>
      <c r="LPX115" s="438"/>
      <c r="LPY115" s="438"/>
      <c r="LPZ115" s="438"/>
      <c r="LQA115" s="438"/>
      <c r="LQB115" s="438"/>
      <c r="LQC115" s="438"/>
      <c r="LQD115" s="438"/>
      <c r="LQE115" s="438"/>
      <c r="LQF115" s="438"/>
      <c r="LQG115" s="438"/>
      <c r="LQH115" s="438"/>
      <c r="LQI115" s="438"/>
      <c r="LQJ115" s="438"/>
      <c r="LQK115" s="438"/>
      <c r="LQL115" s="438"/>
      <c r="LQM115" s="438"/>
      <c r="LQN115" s="438"/>
      <c r="LQO115" s="438"/>
      <c r="LQP115" s="438"/>
      <c r="LQQ115" s="438"/>
      <c r="LQR115" s="438"/>
      <c r="LQS115" s="438"/>
      <c r="LQT115" s="438"/>
      <c r="LQU115" s="438"/>
      <c r="LQV115" s="438"/>
      <c r="LQW115" s="438"/>
      <c r="LQX115" s="438"/>
      <c r="LQY115" s="438"/>
      <c r="LQZ115" s="438"/>
      <c r="LRA115" s="438"/>
      <c r="LRB115" s="438"/>
      <c r="LRC115" s="438"/>
      <c r="LRD115" s="438"/>
      <c r="LRE115" s="438"/>
      <c r="LRF115" s="438"/>
      <c r="LRG115" s="438"/>
      <c r="LRH115" s="438"/>
      <c r="LRI115" s="438"/>
      <c r="LRJ115" s="438"/>
      <c r="LRK115" s="438"/>
      <c r="LRL115" s="438"/>
      <c r="LRM115" s="438"/>
      <c r="LRN115" s="438"/>
      <c r="LRO115" s="438"/>
      <c r="LRP115" s="438"/>
      <c r="LRQ115" s="438"/>
      <c r="LRR115" s="438"/>
      <c r="LRS115" s="438"/>
      <c r="LRT115" s="438"/>
      <c r="LRU115" s="438"/>
      <c r="LRV115" s="438"/>
      <c r="LRW115" s="438"/>
      <c r="LRX115" s="438"/>
      <c r="LRY115" s="438"/>
      <c r="LRZ115" s="438"/>
      <c r="LSA115" s="438"/>
      <c r="LSB115" s="438"/>
      <c r="LSC115" s="438"/>
      <c r="LSD115" s="438"/>
      <c r="LSE115" s="438"/>
      <c r="LSF115" s="438"/>
      <c r="LSG115" s="438"/>
      <c r="LSH115" s="438"/>
      <c r="LSI115" s="438"/>
      <c r="LSJ115" s="438"/>
      <c r="LSK115" s="438"/>
      <c r="LSL115" s="438"/>
      <c r="LSM115" s="438"/>
      <c r="LSN115" s="438"/>
      <c r="LSO115" s="438"/>
      <c r="LSP115" s="438"/>
      <c r="LSQ115" s="438"/>
      <c r="LSR115" s="438"/>
      <c r="LSS115" s="438"/>
      <c r="LST115" s="438"/>
      <c r="LSU115" s="438"/>
      <c r="LSV115" s="438"/>
      <c r="LSW115" s="438"/>
      <c r="LSX115" s="438"/>
      <c r="LSY115" s="438"/>
      <c r="LSZ115" s="438"/>
      <c r="LTA115" s="438"/>
      <c r="LTB115" s="438"/>
      <c r="LTC115" s="438"/>
      <c r="LTD115" s="438"/>
      <c r="LTE115" s="438"/>
      <c r="LTF115" s="438"/>
      <c r="LTG115" s="438"/>
      <c r="LTH115" s="438"/>
      <c r="LTI115" s="438"/>
      <c r="LTJ115" s="438"/>
      <c r="LTK115" s="438"/>
      <c r="LTL115" s="438"/>
      <c r="LTM115" s="438"/>
      <c r="LTN115" s="438"/>
      <c r="LTO115" s="438"/>
      <c r="LTP115" s="438"/>
      <c r="LTQ115" s="438"/>
      <c r="LTR115" s="438"/>
      <c r="LTS115" s="438"/>
      <c r="LTT115" s="438"/>
      <c r="LTU115" s="438"/>
      <c r="LTV115" s="438"/>
      <c r="LTW115" s="438"/>
      <c r="LTX115" s="438"/>
      <c r="LTY115" s="438"/>
      <c r="LTZ115" s="438"/>
      <c r="LUA115" s="438"/>
      <c r="LUB115" s="438"/>
      <c r="LUC115" s="438"/>
      <c r="LUD115" s="438"/>
      <c r="LUE115" s="438"/>
      <c r="LUF115" s="438"/>
      <c r="LUG115" s="438"/>
      <c r="LUH115" s="438"/>
      <c r="LUI115" s="438"/>
      <c r="LUJ115" s="438"/>
      <c r="LUK115" s="438"/>
      <c r="LUL115" s="438"/>
      <c r="LUM115" s="438"/>
      <c r="LUN115" s="438"/>
      <c r="LUO115" s="438"/>
      <c r="LUP115" s="438"/>
      <c r="LUQ115" s="438"/>
      <c r="LUR115" s="438"/>
      <c r="LUS115" s="438"/>
      <c r="LUT115" s="438"/>
      <c r="LUU115" s="438"/>
      <c r="LUV115" s="438"/>
      <c r="LUW115" s="438"/>
      <c r="LUX115" s="438"/>
      <c r="LUY115" s="438"/>
      <c r="LUZ115" s="438"/>
      <c r="LVA115" s="438"/>
      <c r="LVB115" s="438"/>
      <c r="LVC115" s="438"/>
      <c r="LVD115" s="438"/>
      <c r="LVE115" s="438"/>
      <c r="LVF115" s="438"/>
      <c r="LVG115" s="438"/>
      <c r="LVH115" s="438"/>
      <c r="LVI115" s="438"/>
      <c r="LVJ115" s="438"/>
      <c r="LVK115" s="438"/>
      <c r="LVL115" s="438"/>
      <c r="LVM115" s="438"/>
      <c r="LVN115" s="438"/>
      <c r="LVO115" s="438"/>
      <c r="LVP115" s="438"/>
      <c r="LVQ115" s="438"/>
      <c r="LVR115" s="438"/>
      <c r="LVS115" s="438"/>
      <c r="LVT115" s="438"/>
      <c r="LVU115" s="438"/>
      <c r="LVV115" s="438"/>
      <c r="LVW115" s="438"/>
      <c r="LVX115" s="438"/>
      <c r="LVY115" s="438"/>
      <c r="LVZ115" s="438"/>
      <c r="LWA115" s="438"/>
      <c r="LWB115" s="438"/>
      <c r="LWC115" s="438"/>
      <c r="LWD115" s="438"/>
      <c r="LWE115" s="438"/>
      <c r="LWF115" s="438"/>
      <c r="LWG115" s="438"/>
      <c r="LWH115" s="438"/>
      <c r="LWI115" s="438"/>
      <c r="LWJ115" s="438"/>
      <c r="LWK115" s="438"/>
      <c r="LWL115" s="438"/>
      <c r="LWM115" s="438"/>
      <c r="LWN115" s="438"/>
      <c r="LWO115" s="438"/>
      <c r="LWP115" s="438"/>
      <c r="LWQ115" s="438"/>
      <c r="LWR115" s="438"/>
      <c r="LWS115" s="438"/>
      <c r="LWT115" s="438"/>
      <c r="LWU115" s="438"/>
      <c r="LWV115" s="438"/>
      <c r="LWW115" s="438"/>
      <c r="LWX115" s="438"/>
      <c r="LWY115" s="438"/>
      <c r="LWZ115" s="438"/>
      <c r="LXA115" s="438"/>
      <c r="LXB115" s="438"/>
      <c r="LXC115" s="438"/>
      <c r="LXD115" s="438"/>
      <c r="LXE115" s="438"/>
      <c r="LXF115" s="438"/>
      <c r="LXG115" s="438"/>
      <c r="LXH115" s="438"/>
      <c r="LXI115" s="438"/>
      <c r="LXJ115" s="438"/>
      <c r="LXK115" s="438"/>
      <c r="LXL115" s="438"/>
      <c r="LXM115" s="438"/>
      <c r="LXN115" s="438"/>
      <c r="LXO115" s="438"/>
      <c r="LXP115" s="438"/>
      <c r="LXQ115" s="438"/>
      <c r="LXR115" s="438"/>
      <c r="LXS115" s="438"/>
      <c r="LXT115" s="438"/>
      <c r="LXU115" s="438"/>
      <c r="LXV115" s="438"/>
      <c r="LXW115" s="438"/>
      <c r="LXX115" s="438"/>
      <c r="LXY115" s="438"/>
      <c r="LXZ115" s="438"/>
      <c r="LYA115" s="438"/>
      <c r="LYB115" s="438"/>
      <c r="LYC115" s="438"/>
      <c r="LYD115" s="438"/>
      <c r="LYE115" s="438"/>
      <c r="LYF115" s="438"/>
      <c r="LYG115" s="438"/>
      <c r="LYH115" s="438"/>
      <c r="LYI115" s="438"/>
      <c r="LYJ115" s="438"/>
      <c r="LYK115" s="438"/>
      <c r="LYL115" s="438"/>
      <c r="LYM115" s="438"/>
      <c r="LYN115" s="438"/>
      <c r="LYO115" s="438"/>
      <c r="LYP115" s="438"/>
      <c r="LYQ115" s="438"/>
      <c r="LYR115" s="438"/>
      <c r="LYS115" s="438"/>
      <c r="LYT115" s="438"/>
      <c r="LYU115" s="438"/>
      <c r="LYV115" s="438"/>
      <c r="LYW115" s="438"/>
      <c r="LYX115" s="438"/>
      <c r="LYY115" s="438"/>
      <c r="LYZ115" s="438"/>
      <c r="LZA115" s="438"/>
      <c r="LZB115" s="438"/>
      <c r="LZC115" s="438"/>
      <c r="LZD115" s="438"/>
      <c r="LZE115" s="438"/>
      <c r="LZF115" s="438"/>
      <c r="LZG115" s="438"/>
      <c r="LZH115" s="438"/>
      <c r="LZI115" s="438"/>
      <c r="LZJ115" s="438"/>
      <c r="LZK115" s="438"/>
      <c r="LZL115" s="438"/>
      <c r="LZM115" s="438"/>
      <c r="LZN115" s="438"/>
      <c r="LZO115" s="438"/>
      <c r="LZP115" s="438"/>
      <c r="LZQ115" s="438"/>
      <c r="LZR115" s="438"/>
      <c r="LZS115" s="438"/>
      <c r="LZT115" s="438"/>
      <c r="LZU115" s="438"/>
      <c r="LZV115" s="438"/>
      <c r="LZW115" s="438"/>
      <c r="LZX115" s="438"/>
      <c r="LZY115" s="438"/>
      <c r="LZZ115" s="438"/>
      <c r="MAA115" s="438"/>
      <c r="MAB115" s="438"/>
      <c r="MAC115" s="438"/>
      <c r="MAD115" s="438"/>
      <c r="MAE115" s="438"/>
      <c r="MAF115" s="438"/>
      <c r="MAG115" s="438"/>
      <c r="MAH115" s="438"/>
      <c r="MAI115" s="438"/>
      <c r="MAJ115" s="438"/>
      <c r="MAK115" s="438"/>
      <c r="MAL115" s="438"/>
      <c r="MAM115" s="438"/>
      <c r="MAN115" s="438"/>
      <c r="MAO115" s="438"/>
      <c r="MAP115" s="438"/>
      <c r="MAQ115" s="438"/>
      <c r="MAR115" s="438"/>
      <c r="MAS115" s="438"/>
      <c r="MAT115" s="438"/>
      <c r="MAU115" s="438"/>
      <c r="MAV115" s="438"/>
      <c r="MAW115" s="438"/>
      <c r="MAX115" s="438"/>
      <c r="MAY115" s="438"/>
      <c r="MAZ115" s="438"/>
      <c r="MBA115" s="438"/>
      <c r="MBB115" s="438"/>
      <c r="MBC115" s="438"/>
      <c r="MBD115" s="438"/>
      <c r="MBE115" s="438"/>
      <c r="MBF115" s="438"/>
      <c r="MBG115" s="438"/>
      <c r="MBH115" s="438"/>
      <c r="MBI115" s="438"/>
      <c r="MBJ115" s="438"/>
      <c r="MBK115" s="438"/>
      <c r="MBL115" s="438"/>
      <c r="MBM115" s="438"/>
      <c r="MBN115" s="438"/>
      <c r="MBO115" s="438"/>
      <c r="MBP115" s="438"/>
      <c r="MBQ115" s="438"/>
      <c r="MBR115" s="438"/>
      <c r="MBS115" s="438"/>
      <c r="MBT115" s="438"/>
      <c r="MBU115" s="438"/>
      <c r="MBV115" s="438"/>
      <c r="MBW115" s="438"/>
      <c r="MBX115" s="438"/>
      <c r="MBY115" s="438"/>
      <c r="MBZ115" s="438"/>
      <c r="MCA115" s="438"/>
      <c r="MCB115" s="438"/>
      <c r="MCC115" s="438"/>
      <c r="MCD115" s="438"/>
      <c r="MCE115" s="438"/>
      <c r="MCF115" s="438"/>
      <c r="MCG115" s="438"/>
      <c r="MCH115" s="438"/>
      <c r="MCI115" s="438"/>
      <c r="MCJ115" s="438"/>
      <c r="MCK115" s="438"/>
      <c r="MCL115" s="438"/>
      <c r="MCM115" s="438"/>
      <c r="MCN115" s="438"/>
      <c r="MCO115" s="438"/>
      <c r="MCP115" s="438"/>
      <c r="MCQ115" s="438"/>
      <c r="MCR115" s="438"/>
      <c r="MCS115" s="438"/>
      <c r="MCT115" s="438"/>
      <c r="MCU115" s="438"/>
      <c r="MCV115" s="438"/>
      <c r="MCW115" s="438"/>
      <c r="MCX115" s="438"/>
      <c r="MCY115" s="438"/>
      <c r="MCZ115" s="438"/>
      <c r="MDA115" s="438"/>
      <c r="MDB115" s="438"/>
      <c r="MDC115" s="438"/>
      <c r="MDD115" s="438"/>
      <c r="MDE115" s="438"/>
      <c r="MDF115" s="438"/>
      <c r="MDG115" s="438"/>
      <c r="MDH115" s="438"/>
      <c r="MDI115" s="438"/>
      <c r="MDJ115" s="438"/>
      <c r="MDK115" s="438"/>
      <c r="MDL115" s="438"/>
      <c r="MDM115" s="438"/>
      <c r="MDN115" s="438"/>
      <c r="MDO115" s="438"/>
      <c r="MDP115" s="438"/>
      <c r="MDQ115" s="438"/>
      <c r="MDR115" s="438"/>
      <c r="MDS115" s="438"/>
      <c r="MDT115" s="438"/>
      <c r="MDU115" s="438"/>
      <c r="MDV115" s="438"/>
      <c r="MDW115" s="438"/>
      <c r="MDX115" s="438"/>
      <c r="MDY115" s="438"/>
      <c r="MDZ115" s="438"/>
      <c r="MEA115" s="438"/>
      <c r="MEB115" s="438"/>
      <c r="MEC115" s="438"/>
      <c r="MED115" s="438"/>
      <c r="MEE115" s="438"/>
      <c r="MEF115" s="438"/>
      <c r="MEG115" s="438"/>
      <c r="MEH115" s="438"/>
      <c r="MEI115" s="438"/>
      <c r="MEJ115" s="438"/>
      <c r="MEK115" s="438"/>
      <c r="MEL115" s="438"/>
      <c r="MEM115" s="438"/>
      <c r="MEN115" s="438"/>
      <c r="MEO115" s="438"/>
      <c r="MEP115" s="438"/>
      <c r="MEQ115" s="438"/>
      <c r="MER115" s="438"/>
      <c r="MES115" s="438"/>
      <c r="MET115" s="438"/>
      <c r="MEU115" s="438"/>
      <c r="MEV115" s="438"/>
      <c r="MEW115" s="438"/>
      <c r="MEX115" s="438"/>
      <c r="MEY115" s="438"/>
      <c r="MEZ115" s="438"/>
      <c r="MFA115" s="438"/>
      <c r="MFB115" s="438"/>
      <c r="MFC115" s="438"/>
      <c r="MFD115" s="438"/>
      <c r="MFE115" s="438"/>
      <c r="MFF115" s="438"/>
      <c r="MFG115" s="438"/>
      <c r="MFH115" s="438"/>
      <c r="MFI115" s="438"/>
      <c r="MFJ115" s="438"/>
      <c r="MFK115" s="438"/>
      <c r="MFL115" s="438"/>
      <c r="MFM115" s="438"/>
      <c r="MFN115" s="438"/>
      <c r="MFO115" s="438"/>
      <c r="MFP115" s="438"/>
      <c r="MFQ115" s="438"/>
      <c r="MFR115" s="438"/>
      <c r="MFS115" s="438"/>
      <c r="MFT115" s="438"/>
      <c r="MFU115" s="438"/>
      <c r="MFV115" s="438"/>
      <c r="MFW115" s="438"/>
      <c r="MFX115" s="438"/>
      <c r="MFY115" s="438"/>
      <c r="MFZ115" s="438"/>
      <c r="MGA115" s="438"/>
      <c r="MGB115" s="438"/>
      <c r="MGC115" s="438"/>
      <c r="MGD115" s="438"/>
      <c r="MGE115" s="438"/>
      <c r="MGF115" s="438"/>
      <c r="MGG115" s="438"/>
      <c r="MGH115" s="438"/>
      <c r="MGI115" s="438"/>
      <c r="MGJ115" s="438"/>
      <c r="MGK115" s="438"/>
      <c r="MGL115" s="438"/>
      <c r="MGM115" s="438"/>
      <c r="MGN115" s="438"/>
      <c r="MGO115" s="438"/>
      <c r="MGP115" s="438"/>
      <c r="MGQ115" s="438"/>
      <c r="MGR115" s="438"/>
      <c r="MGS115" s="438"/>
      <c r="MGT115" s="438"/>
      <c r="MGU115" s="438"/>
      <c r="MGV115" s="438"/>
      <c r="MGW115" s="438"/>
      <c r="MGX115" s="438"/>
      <c r="MGY115" s="438"/>
      <c r="MGZ115" s="438"/>
      <c r="MHA115" s="438"/>
      <c r="MHB115" s="438"/>
      <c r="MHC115" s="438"/>
      <c r="MHD115" s="438"/>
      <c r="MHE115" s="438"/>
      <c r="MHF115" s="438"/>
      <c r="MHG115" s="438"/>
      <c r="MHH115" s="438"/>
      <c r="MHI115" s="438"/>
      <c r="MHJ115" s="438"/>
      <c r="MHK115" s="438"/>
      <c r="MHL115" s="438"/>
      <c r="MHM115" s="438"/>
      <c r="MHN115" s="438"/>
      <c r="MHO115" s="438"/>
      <c r="MHP115" s="438"/>
      <c r="MHQ115" s="438"/>
      <c r="MHR115" s="438"/>
      <c r="MHS115" s="438"/>
      <c r="MHT115" s="438"/>
      <c r="MHU115" s="438"/>
      <c r="MHV115" s="438"/>
      <c r="MHW115" s="438"/>
      <c r="MHX115" s="438"/>
      <c r="MHY115" s="438"/>
      <c r="MHZ115" s="438"/>
      <c r="MIA115" s="438"/>
      <c r="MIB115" s="438"/>
      <c r="MIC115" s="438"/>
      <c r="MID115" s="438"/>
      <c r="MIE115" s="438"/>
      <c r="MIF115" s="438"/>
      <c r="MIG115" s="438"/>
      <c r="MIH115" s="438"/>
      <c r="MII115" s="438"/>
      <c r="MIJ115" s="438"/>
      <c r="MIK115" s="438"/>
      <c r="MIL115" s="438"/>
      <c r="MIM115" s="438"/>
      <c r="MIN115" s="438"/>
      <c r="MIO115" s="438"/>
      <c r="MIP115" s="438"/>
      <c r="MIQ115" s="438"/>
      <c r="MIR115" s="438"/>
      <c r="MIS115" s="438"/>
      <c r="MIT115" s="438"/>
      <c r="MIU115" s="438"/>
      <c r="MIV115" s="438"/>
      <c r="MIW115" s="438"/>
      <c r="MIX115" s="438"/>
      <c r="MIY115" s="438"/>
      <c r="MIZ115" s="438"/>
      <c r="MJA115" s="438"/>
      <c r="MJB115" s="438"/>
      <c r="MJC115" s="438"/>
      <c r="MJD115" s="438"/>
      <c r="MJE115" s="438"/>
      <c r="MJF115" s="438"/>
      <c r="MJG115" s="438"/>
      <c r="MJH115" s="438"/>
      <c r="MJI115" s="438"/>
      <c r="MJJ115" s="438"/>
      <c r="MJK115" s="438"/>
      <c r="MJL115" s="438"/>
      <c r="MJM115" s="438"/>
      <c r="MJN115" s="438"/>
      <c r="MJO115" s="438"/>
      <c r="MJP115" s="438"/>
      <c r="MJQ115" s="438"/>
      <c r="MJR115" s="438"/>
      <c r="MJS115" s="438"/>
      <c r="MJT115" s="438"/>
      <c r="MJU115" s="438"/>
      <c r="MJV115" s="438"/>
      <c r="MJW115" s="438"/>
      <c r="MJX115" s="438"/>
      <c r="MJY115" s="438"/>
      <c r="MJZ115" s="438"/>
      <c r="MKA115" s="438"/>
      <c r="MKB115" s="438"/>
      <c r="MKC115" s="438"/>
      <c r="MKD115" s="438"/>
      <c r="MKE115" s="438"/>
      <c r="MKF115" s="438"/>
      <c r="MKG115" s="438"/>
      <c r="MKH115" s="438"/>
      <c r="MKI115" s="438"/>
      <c r="MKJ115" s="438"/>
      <c r="MKK115" s="438"/>
      <c r="MKL115" s="438"/>
      <c r="MKM115" s="438"/>
      <c r="MKN115" s="438"/>
      <c r="MKO115" s="438"/>
      <c r="MKP115" s="438"/>
      <c r="MKQ115" s="438"/>
      <c r="MKR115" s="438"/>
      <c r="MKS115" s="438"/>
      <c r="MKT115" s="438"/>
      <c r="MKU115" s="438"/>
      <c r="MKV115" s="438"/>
      <c r="MKW115" s="438"/>
      <c r="MKX115" s="438"/>
      <c r="MKY115" s="438"/>
      <c r="MKZ115" s="438"/>
      <c r="MLA115" s="438"/>
      <c r="MLB115" s="438"/>
      <c r="MLC115" s="438"/>
      <c r="MLD115" s="438"/>
      <c r="MLE115" s="438"/>
      <c r="MLF115" s="438"/>
      <c r="MLG115" s="438"/>
      <c r="MLH115" s="438"/>
      <c r="MLI115" s="438"/>
      <c r="MLJ115" s="438"/>
      <c r="MLK115" s="438"/>
      <c r="MLL115" s="438"/>
      <c r="MLM115" s="438"/>
      <c r="MLN115" s="438"/>
      <c r="MLO115" s="438"/>
      <c r="MLP115" s="438"/>
      <c r="MLQ115" s="438"/>
      <c r="MLR115" s="438"/>
      <c r="MLS115" s="438"/>
      <c r="MLT115" s="438"/>
      <c r="MLU115" s="438"/>
      <c r="MLV115" s="438"/>
      <c r="MLW115" s="438"/>
      <c r="MLX115" s="438"/>
      <c r="MLY115" s="438"/>
      <c r="MLZ115" s="438"/>
      <c r="MMA115" s="438"/>
      <c r="MMB115" s="438"/>
      <c r="MMC115" s="438"/>
      <c r="MMD115" s="438"/>
      <c r="MME115" s="438"/>
      <c r="MMF115" s="438"/>
      <c r="MMG115" s="438"/>
      <c r="MMH115" s="438"/>
      <c r="MMI115" s="438"/>
      <c r="MMJ115" s="438"/>
      <c r="MMK115" s="438"/>
      <c r="MML115" s="438"/>
      <c r="MMM115" s="438"/>
      <c r="MMN115" s="438"/>
      <c r="MMO115" s="438"/>
      <c r="MMP115" s="438"/>
      <c r="MMQ115" s="438"/>
      <c r="MMR115" s="438"/>
      <c r="MMS115" s="438"/>
      <c r="MMT115" s="438"/>
      <c r="MMU115" s="438"/>
      <c r="MMV115" s="438"/>
      <c r="MMW115" s="438"/>
      <c r="MMX115" s="438"/>
      <c r="MMY115" s="438"/>
      <c r="MMZ115" s="438"/>
      <c r="MNA115" s="438"/>
      <c r="MNB115" s="438"/>
      <c r="MNC115" s="438"/>
      <c r="MND115" s="438"/>
      <c r="MNE115" s="438"/>
      <c r="MNF115" s="438"/>
      <c r="MNG115" s="438"/>
      <c r="MNH115" s="438"/>
      <c r="MNI115" s="438"/>
      <c r="MNJ115" s="438"/>
      <c r="MNK115" s="438"/>
      <c r="MNL115" s="438"/>
      <c r="MNM115" s="438"/>
      <c r="MNN115" s="438"/>
      <c r="MNO115" s="438"/>
      <c r="MNP115" s="438"/>
      <c r="MNQ115" s="438"/>
      <c r="MNR115" s="438"/>
      <c r="MNS115" s="438"/>
      <c r="MNT115" s="438"/>
      <c r="MNU115" s="438"/>
      <c r="MNV115" s="438"/>
      <c r="MNW115" s="438"/>
      <c r="MNX115" s="438"/>
      <c r="MNY115" s="438"/>
      <c r="MNZ115" s="438"/>
      <c r="MOA115" s="438"/>
      <c r="MOB115" s="438"/>
      <c r="MOC115" s="438"/>
      <c r="MOD115" s="438"/>
      <c r="MOE115" s="438"/>
      <c r="MOF115" s="438"/>
      <c r="MOG115" s="438"/>
      <c r="MOH115" s="438"/>
      <c r="MOI115" s="438"/>
      <c r="MOJ115" s="438"/>
      <c r="MOK115" s="438"/>
      <c r="MOL115" s="438"/>
      <c r="MOM115" s="438"/>
      <c r="MON115" s="438"/>
      <c r="MOO115" s="438"/>
      <c r="MOP115" s="438"/>
      <c r="MOQ115" s="438"/>
      <c r="MOR115" s="438"/>
      <c r="MOS115" s="438"/>
      <c r="MOT115" s="438"/>
      <c r="MOU115" s="438"/>
      <c r="MOV115" s="438"/>
      <c r="MOW115" s="438"/>
      <c r="MOX115" s="438"/>
      <c r="MOY115" s="438"/>
      <c r="MOZ115" s="438"/>
      <c r="MPA115" s="438"/>
      <c r="MPB115" s="438"/>
      <c r="MPC115" s="438"/>
      <c r="MPD115" s="438"/>
      <c r="MPE115" s="438"/>
      <c r="MPF115" s="438"/>
      <c r="MPG115" s="438"/>
      <c r="MPH115" s="438"/>
      <c r="MPI115" s="438"/>
      <c r="MPJ115" s="438"/>
      <c r="MPK115" s="438"/>
      <c r="MPL115" s="438"/>
      <c r="MPM115" s="438"/>
      <c r="MPN115" s="438"/>
      <c r="MPO115" s="438"/>
      <c r="MPP115" s="438"/>
      <c r="MPQ115" s="438"/>
      <c r="MPR115" s="438"/>
      <c r="MPS115" s="438"/>
      <c r="MPT115" s="438"/>
      <c r="MPU115" s="438"/>
      <c r="MPV115" s="438"/>
      <c r="MPW115" s="438"/>
      <c r="MPX115" s="438"/>
      <c r="MPY115" s="438"/>
      <c r="MPZ115" s="438"/>
      <c r="MQA115" s="438"/>
      <c r="MQB115" s="438"/>
      <c r="MQC115" s="438"/>
      <c r="MQD115" s="438"/>
      <c r="MQE115" s="438"/>
      <c r="MQF115" s="438"/>
      <c r="MQG115" s="438"/>
      <c r="MQH115" s="438"/>
      <c r="MQI115" s="438"/>
      <c r="MQJ115" s="438"/>
      <c r="MQK115" s="438"/>
      <c r="MQL115" s="438"/>
      <c r="MQM115" s="438"/>
      <c r="MQN115" s="438"/>
      <c r="MQO115" s="438"/>
      <c r="MQP115" s="438"/>
      <c r="MQQ115" s="438"/>
      <c r="MQR115" s="438"/>
      <c r="MQS115" s="438"/>
      <c r="MQT115" s="438"/>
      <c r="MQU115" s="438"/>
      <c r="MQV115" s="438"/>
      <c r="MQW115" s="438"/>
      <c r="MQX115" s="438"/>
      <c r="MQY115" s="438"/>
      <c r="MQZ115" s="438"/>
      <c r="MRA115" s="438"/>
      <c r="MRB115" s="438"/>
      <c r="MRC115" s="438"/>
      <c r="MRD115" s="438"/>
      <c r="MRE115" s="438"/>
      <c r="MRF115" s="438"/>
      <c r="MRG115" s="438"/>
      <c r="MRH115" s="438"/>
      <c r="MRI115" s="438"/>
      <c r="MRJ115" s="438"/>
      <c r="MRK115" s="438"/>
      <c r="MRL115" s="438"/>
      <c r="MRM115" s="438"/>
      <c r="MRN115" s="438"/>
      <c r="MRO115" s="438"/>
      <c r="MRP115" s="438"/>
      <c r="MRQ115" s="438"/>
      <c r="MRR115" s="438"/>
      <c r="MRS115" s="438"/>
      <c r="MRT115" s="438"/>
      <c r="MRU115" s="438"/>
      <c r="MRV115" s="438"/>
      <c r="MRW115" s="438"/>
      <c r="MRX115" s="438"/>
      <c r="MRY115" s="438"/>
      <c r="MRZ115" s="438"/>
      <c r="MSA115" s="438"/>
      <c r="MSB115" s="438"/>
      <c r="MSC115" s="438"/>
      <c r="MSD115" s="438"/>
      <c r="MSE115" s="438"/>
      <c r="MSF115" s="438"/>
      <c r="MSG115" s="438"/>
      <c r="MSH115" s="438"/>
      <c r="MSI115" s="438"/>
      <c r="MSJ115" s="438"/>
      <c r="MSK115" s="438"/>
      <c r="MSL115" s="438"/>
      <c r="MSM115" s="438"/>
      <c r="MSN115" s="438"/>
      <c r="MSO115" s="438"/>
      <c r="MSP115" s="438"/>
      <c r="MSQ115" s="438"/>
      <c r="MSR115" s="438"/>
      <c r="MSS115" s="438"/>
      <c r="MST115" s="438"/>
      <c r="MSU115" s="438"/>
      <c r="MSV115" s="438"/>
      <c r="MSW115" s="438"/>
      <c r="MSX115" s="438"/>
      <c r="MSY115" s="438"/>
      <c r="MSZ115" s="438"/>
      <c r="MTA115" s="438"/>
      <c r="MTB115" s="438"/>
      <c r="MTC115" s="438"/>
      <c r="MTD115" s="438"/>
      <c r="MTE115" s="438"/>
      <c r="MTF115" s="438"/>
      <c r="MTG115" s="438"/>
      <c r="MTH115" s="438"/>
      <c r="MTI115" s="438"/>
      <c r="MTJ115" s="438"/>
      <c r="MTK115" s="438"/>
      <c r="MTL115" s="438"/>
      <c r="MTM115" s="438"/>
      <c r="MTN115" s="438"/>
      <c r="MTO115" s="438"/>
      <c r="MTP115" s="438"/>
      <c r="MTQ115" s="438"/>
      <c r="MTR115" s="438"/>
      <c r="MTS115" s="438"/>
      <c r="MTT115" s="438"/>
      <c r="MTU115" s="438"/>
      <c r="MTV115" s="438"/>
      <c r="MTW115" s="438"/>
      <c r="MTX115" s="438"/>
      <c r="MTY115" s="438"/>
      <c r="MTZ115" s="438"/>
      <c r="MUA115" s="438"/>
      <c r="MUB115" s="438"/>
      <c r="MUC115" s="438"/>
      <c r="MUD115" s="438"/>
      <c r="MUE115" s="438"/>
      <c r="MUF115" s="438"/>
      <c r="MUG115" s="438"/>
      <c r="MUH115" s="438"/>
      <c r="MUI115" s="438"/>
      <c r="MUJ115" s="438"/>
      <c r="MUK115" s="438"/>
      <c r="MUL115" s="438"/>
      <c r="MUM115" s="438"/>
      <c r="MUN115" s="438"/>
      <c r="MUO115" s="438"/>
      <c r="MUP115" s="438"/>
      <c r="MUQ115" s="438"/>
      <c r="MUR115" s="438"/>
      <c r="MUS115" s="438"/>
      <c r="MUT115" s="438"/>
      <c r="MUU115" s="438"/>
      <c r="MUV115" s="438"/>
      <c r="MUW115" s="438"/>
      <c r="MUX115" s="438"/>
      <c r="MUY115" s="438"/>
      <c r="MUZ115" s="438"/>
      <c r="MVA115" s="438"/>
      <c r="MVB115" s="438"/>
      <c r="MVC115" s="438"/>
      <c r="MVD115" s="438"/>
      <c r="MVE115" s="438"/>
      <c r="MVF115" s="438"/>
      <c r="MVG115" s="438"/>
      <c r="MVH115" s="438"/>
      <c r="MVI115" s="438"/>
      <c r="MVJ115" s="438"/>
      <c r="MVK115" s="438"/>
      <c r="MVL115" s="438"/>
      <c r="MVM115" s="438"/>
      <c r="MVN115" s="438"/>
      <c r="MVO115" s="438"/>
      <c r="MVP115" s="438"/>
      <c r="MVQ115" s="438"/>
      <c r="MVR115" s="438"/>
      <c r="MVS115" s="438"/>
      <c r="MVT115" s="438"/>
      <c r="MVU115" s="438"/>
      <c r="MVV115" s="438"/>
      <c r="MVW115" s="438"/>
      <c r="MVX115" s="438"/>
      <c r="MVY115" s="438"/>
      <c r="MVZ115" s="438"/>
      <c r="MWA115" s="438"/>
      <c r="MWB115" s="438"/>
      <c r="MWC115" s="438"/>
      <c r="MWD115" s="438"/>
      <c r="MWE115" s="438"/>
      <c r="MWF115" s="438"/>
      <c r="MWG115" s="438"/>
      <c r="MWH115" s="438"/>
      <c r="MWI115" s="438"/>
      <c r="MWJ115" s="438"/>
      <c r="MWK115" s="438"/>
      <c r="MWL115" s="438"/>
      <c r="MWM115" s="438"/>
      <c r="MWN115" s="438"/>
      <c r="MWO115" s="438"/>
      <c r="MWP115" s="438"/>
      <c r="MWQ115" s="438"/>
      <c r="MWR115" s="438"/>
      <c r="MWS115" s="438"/>
      <c r="MWT115" s="438"/>
      <c r="MWU115" s="438"/>
      <c r="MWV115" s="438"/>
      <c r="MWW115" s="438"/>
      <c r="MWX115" s="438"/>
      <c r="MWY115" s="438"/>
      <c r="MWZ115" s="438"/>
      <c r="MXA115" s="438"/>
      <c r="MXB115" s="438"/>
      <c r="MXC115" s="438"/>
      <c r="MXD115" s="438"/>
      <c r="MXE115" s="438"/>
      <c r="MXF115" s="438"/>
      <c r="MXG115" s="438"/>
      <c r="MXH115" s="438"/>
      <c r="MXI115" s="438"/>
      <c r="MXJ115" s="438"/>
      <c r="MXK115" s="438"/>
      <c r="MXL115" s="438"/>
      <c r="MXM115" s="438"/>
      <c r="MXN115" s="438"/>
      <c r="MXO115" s="438"/>
      <c r="MXP115" s="438"/>
      <c r="MXQ115" s="438"/>
      <c r="MXR115" s="438"/>
      <c r="MXS115" s="438"/>
      <c r="MXT115" s="438"/>
      <c r="MXU115" s="438"/>
      <c r="MXV115" s="438"/>
      <c r="MXW115" s="438"/>
      <c r="MXX115" s="438"/>
      <c r="MXY115" s="438"/>
      <c r="MXZ115" s="438"/>
      <c r="MYA115" s="438"/>
      <c r="MYB115" s="438"/>
      <c r="MYC115" s="438"/>
      <c r="MYD115" s="438"/>
      <c r="MYE115" s="438"/>
      <c r="MYF115" s="438"/>
      <c r="MYG115" s="438"/>
      <c r="MYH115" s="438"/>
      <c r="MYI115" s="438"/>
      <c r="MYJ115" s="438"/>
      <c r="MYK115" s="438"/>
      <c r="MYL115" s="438"/>
      <c r="MYM115" s="438"/>
      <c r="MYN115" s="438"/>
      <c r="MYO115" s="438"/>
      <c r="MYP115" s="438"/>
      <c r="MYQ115" s="438"/>
      <c r="MYR115" s="438"/>
      <c r="MYS115" s="438"/>
      <c r="MYT115" s="438"/>
      <c r="MYU115" s="438"/>
      <c r="MYV115" s="438"/>
      <c r="MYW115" s="438"/>
      <c r="MYX115" s="438"/>
      <c r="MYY115" s="438"/>
      <c r="MYZ115" s="438"/>
      <c r="MZA115" s="438"/>
      <c r="MZB115" s="438"/>
      <c r="MZC115" s="438"/>
      <c r="MZD115" s="438"/>
      <c r="MZE115" s="438"/>
      <c r="MZF115" s="438"/>
      <c r="MZG115" s="438"/>
      <c r="MZH115" s="438"/>
      <c r="MZI115" s="438"/>
      <c r="MZJ115" s="438"/>
      <c r="MZK115" s="438"/>
      <c r="MZL115" s="438"/>
      <c r="MZM115" s="438"/>
      <c r="MZN115" s="438"/>
      <c r="MZO115" s="438"/>
      <c r="MZP115" s="438"/>
      <c r="MZQ115" s="438"/>
      <c r="MZR115" s="438"/>
      <c r="MZS115" s="438"/>
      <c r="MZT115" s="438"/>
      <c r="MZU115" s="438"/>
      <c r="MZV115" s="438"/>
      <c r="MZW115" s="438"/>
      <c r="MZX115" s="438"/>
      <c r="MZY115" s="438"/>
      <c r="MZZ115" s="438"/>
      <c r="NAA115" s="438"/>
      <c r="NAB115" s="438"/>
      <c r="NAC115" s="438"/>
      <c r="NAD115" s="438"/>
      <c r="NAE115" s="438"/>
      <c r="NAF115" s="438"/>
      <c r="NAG115" s="438"/>
      <c r="NAH115" s="438"/>
      <c r="NAI115" s="438"/>
      <c r="NAJ115" s="438"/>
      <c r="NAK115" s="438"/>
      <c r="NAL115" s="438"/>
      <c r="NAM115" s="438"/>
      <c r="NAN115" s="438"/>
      <c r="NAO115" s="438"/>
      <c r="NAP115" s="438"/>
      <c r="NAQ115" s="438"/>
      <c r="NAR115" s="438"/>
      <c r="NAS115" s="438"/>
      <c r="NAT115" s="438"/>
      <c r="NAU115" s="438"/>
      <c r="NAV115" s="438"/>
      <c r="NAW115" s="438"/>
      <c r="NAX115" s="438"/>
      <c r="NAY115" s="438"/>
      <c r="NAZ115" s="438"/>
      <c r="NBA115" s="438"/>
      <c r="NBB115" s="438"/>
      <c r="NBC115" s="438"/>
      <c r="NBD115" s="438"/>
      <c r="NBE115" s="438"/>
      <c r="NBF115" s="438"/>
      <c r="NBG115" s="438"/>
      <c r="NBH115" s="438"/>
      <c r="NBI115" s="438"/>
      <c r="NBJ115" s="438"/>
      <c r="NBK115" s="438"/>
      <c r="NBL115" s="438"/>
      <c r="NBM115" s="438"/>
      <c r="NBN115" s="438"/>
      <c r="NBO115" s="438"/>
      <c r="NBP115" s="438"/>
      <c r="NBQ115" s="438"/>
      <c r="NBR115" s="438"/>
      <c r="NBS115" s="438"/>
      <c r="NBT115" s="438"/>
      <c r="NBU115" s="438"/>
      <c r="NBV115" s="438"/>
      <c r="NBW115" s="438"/>
      <c r="NBX115" s="438"/>
      <c r="NBY115" s="438"/>
      <c r="NBZ115" s="438"/>
      <c r="NCA115" s="438"/>
      <c r="NCB115" s="438"/>
      <c r="NCC115" s="438"/>
      <c r="NCD115" s="438"/>
      <c r="NCE115" s="438"/>
      <c r="NCF115" s="438"/>
      <c r="NCG115" s="438"/>
      <c r="NCH115" s="438"/>
      <c r="NCI115" s="438"/>
      <c r="NCJ115" s="438"/>
      <c r="NCK115" s="438"/>
      <c r="NCL115" s="438"/>
      <c r="NCM115" s="438"/>
      <c r="NCN115" s="438"/>
      <c r="NCO115" s="438"/>
      <c r="NCP115" s="438"/>
      <c r="NCQ115" s="438"/>
      <c r="NCR115" s="438"/>
      <c r="NCS115" s="438"/>
      <c r="NCT115" s="438"/>
      <c r="NCU115" s="438"/>
      <c r="NCV115" s="438"/>
      <c r="NCW115" s="438"/>
      <c r="NCX115" s="438"/>
      <c r="NCY115" s="438"/>
      <c r="NCZ115" s="438"/>
      <c r="NDA115" s="438"/>
      <c r="NDB115" s="438"/>
      <c r="NDC115" s="438"/>
      <c r="NDD115" s="438"/>
      <c r="NDE115" s="438"/>
      <c r="NDF115" s="438"/>
      <c r="NDG115" s="438"/>
      <c r="NDH115" s="438"/>
      <c r="NDI115" s="438"/>
      <c r="NDJ115" s="438"/>
      <c r="NDK115" s="438"/>
      <c r="NDL115" s="438"/>
      <c r="NDM115" s="438"/>
      <c r="NDN115" s="438"/>
      <c r="NDO115" s="438"/>
      <c r="NDP115" s="438"/>
      <c r="NDQ115" s="438"/>
      <c r="NDR115" s="438"/>
      <c r="NDS115" s="438"/>
      <c r="NDT115" s="438"/>
      <c r="NDU115" s="438"/>
      <c r="NDV115" s="438"/>
      <c r="NDW115" s="438"/>
      <c r="NDX115" s="438"/>
      <c r="NDY115" s="438"/>
      <c r="NDZ115" s="438"/>
      <c r="NEA115" s="438"/>
      <c r="NEB115" s="438"/>
      <c r="NEC115" s="438"/>
      <c r="NED115" s="438"/>
      <c r="NEE115" s="438"/>
      <c r="NEF115" s="438"/>
      <c r="NEG115" s="438"/>
      <c r="NEH115" s="438"/>
      <c r="NEI115" s="438"/>
      <c r="NEJ115" s="438"/>
      <c r="NEK115" s="438"/>
      <c r="NEL115" s="438"/>
      <c r="NEM115" s="438"/>
      <c r="NEN115" s="438"/>
      <c r="NEO115" s="438"/>
      <c r="NEP115" s="438"/>
      <c r="NEQ115" s="438"/>
      <c r="NER115" s="438"/>
      <c r="NES115" s="438"/>
      <c r="NET115" s="438"/>
      <c r="NEU115" s="438"/>
      <c r="NEV115" s="438"/>
      <c r="NEW115" s="438"/>
      <c r="NEX115" s="438"/>
      <c r="NEY115" s="438"/>
      <c r="NEZ115" s="438"/>
      <c r="NFA115" s="438"/>
      <c r="NFB115" s="438"/>
      <c r="NFC115" s="438"/>
      <c r="NFD115" s="438"/>
      <c r="NFE115" s="438"/>
      <c r="NFF115" s="438"/>
      <c r="NFG115" s="438"/>
      <c r="NFH115" s="438"/>
      <c r="NFI115" s="438"/>
      <c r="NFJ115" s="438"/>
      <c r="NFK115" s="438"/>
      <c r="NFL115" s="438"/>
      <c r="NFM115" s="438"/>
      <c r="NFN115" s="438"/>
      <c r="NFO115" s="438"/>
      <c r="NFP115" s="438"/>
      <c r="NFQ115" s="438"/>
      <c r="NFR115" s="438"/>
      <c r="NFS115" s="438"/>
      <c r="NFT115" s="438"/>
      <c r="NFU115" s="438"/>
      <c r="NFV115" s="438"/>
      <c r="NFW115" s="438"/>
      <c r="NFX115" s="438"/>
      <c r="NFY115" s="438"/>
      <c r="NFZ115" s="438"/>
      <c r="NGA115" s="438"/>
      <c r="NGB115" s="438"/>
      <c r="NGC115" s="438"/>
      <c r="NGD115" s="438"/>
      <c r="NGE115" s="438"/>
      <c r="NGF115" s="438"/>
      <c r="NGG115" s="438"/>
      <c r="NGH115" s="438"/>
      <c r="NGI115" s="438"/>
      <c r="NGJ115" s="438"/>
      <c r="NGK115" s="438"/>
      <c r="NGL115" s="438"/>
      <c r="NGM115" s="438"/>
      <c r="NGN115" s="438"/>
      <c r="NGO115" s="438"/>
      <c r="NGP115" s="438"/>
      <c r="NGQ115" s="438"/>
      <c r="NGR115" s="438"/>
      <c r="NGS115" s="438"/>
      <c r="NGT115" s="438"/>
      <c r="NGU115" s="438"/>
      <c r="NGV115" s="438"/>
      <c r="NGW115" s="438"/>
      <c r="NGX115" s="438"/>
      <c r="NGY115" s="438"/>
      <c r="NGZ115" s="438"/>
      <c r="NHA115" s="438"/>
      <c r="NHB115" s="438"/>
      <c r="NHC115" s="438"/>
      <c r="NHD115" s="438"/>
      <c r="NHE115" s="438"/>
      <c r="NHF115" s="438"/>
      <c r="NHG115" s="438"/>
      <c r="NHH115" s="438"/>
      <c r="NHI115" s="438"/>
      <c r="NHJ115" s="438"/>
      <c r="NHK115" s="438"/>
      <c r="NHL115" s="438"/>
      <c r="NHM115" s="438"/>
      <c r="NHN115" s="438"/>
      <c r="NHO115" s="438"/>
      <c r="NHP115" s="438"/>
      <c r="NHQ115" s="438"/>
      <c r="NHR115" s="438"/>
      <c r="NHS115" s="438"/>
      <c r="NHT115" s="438"/>
      <c r="NHU115" s="438"/>
      <c r="NHV115" s="438"/>
      <c r="NHW115" s="438"/>
      <c r="NHX115" s="438"/>
      <c r="NHY115" s="438"/>
      <c r="NHZ115" s="438"/>
      <c r="NIA115" s="438"/>
      <c r="NIB115" s="438"/>
      <c r="NIC115" s="438"/>
      <c r="NID115" s="438"/>
      <c r="NIE115" s="438"/>
      <c r="NIF115" s="438"/>
      <c r="NIG115" s="438"/>
      <c r="NIH115" s="438"/>
      <c r="NII115" s="438"/>
      <c r="NIJ115" s="438"/>
      <c r="NIK115" s="438"/>
      <c r="NIL115" s="438"/>
      <c r="NIM115" s="438"/>
      <c r="NIN115" s="438"/>
      <c r="NIO115" s="438"/>
      <c r="NIP115" s="438"/>
      <c r="NIQ115" s="438"/>
      <c r="NIR115" s="438"/>
      <c r="NIS115" s="438"/>
      <c r="NIT115" s="438"/>
      <c r="NIU115" s="438"/>
      <c r="NIV115" s="438"/>
      <c r="NIW115" s="438"/>
      <c r="NIX115" s="438"/>
      <c r="NIY115" s="438"/>
      <c r="NIZ115" s="438"/>
      <c r="NJA115" s="438"/>
      <c r="NJB115" s="438"/>
      <c r="NJC115" s="438"/>
      <c r="NJD115" s="438"/>
      <c r="NJE115" s="438"/>
      <c r="NJF115" s="438"/>
      <c r="NJG115" s="438"/>
      <c r="NJH115" s="438"/>
      <c r="NJI115" s="438"/>
      <c r="NJJ115" s="438"/>
      <c r="NJK115" s="438"/>
      <c r="NJL115" s="438"/>
      <c r="NJM115" s="438"/>
      <c r="NJN115" s="438"/>
      <c r="NJO115" s="438"/>
      <c r="NJP115" s="438"/>
      <c r="NJQ115" s="438"/>
      <c r="NJR115" s="438"/>
      <c r="NJS115" s="438"/>
      <c r="NJT115" s="438"/>
      <c r="NJU115" s="438"/>
      <c r="NJV115" s="438"/>
      <c r="NJW115" s="438"/>
      <c r="NJX115" s="438"/>
      <c r="NJY115" s="438"/>
      <c r="NJZ115" s="438"/>
      <c r="NKA115" s="438"/>
      <c r="NKB115" s="438"/>
      <c r="NKC115" s="438"/>
      <c r="NKD115" s="438"/>
      <c r="NKE115" s="438"/>
      <c r="NKF115" s="438"/>
      <c r="NKG115" s="438"/>
      <c r="NKH115" s="438"/>
      <c r="NKI115" s="438"/>
      <c r="NKJ115" s="438"/>
      <c r="NKK115" s="438"/>
      <c r="NKL115" s="438"/>
      <c r="NKM115" s="438"/>
      <c r="NKN115" s="438"/>
      <c r="NKO115" s="438"/>
      <c r="NKP115" s="438"/>
      <c r="NKQ115" s="438"/>
      <c r="NKR115" s="438"/>
      <c r="NKS115" s="438"/>
      <c r="NKT115" s="438"/>
      <c r="NKU115" s="438"/>
      <c r="NKV115" s="438"/>
      <c r="NKW115" s="438"/>
      <c r="NKX115" s="438"/>
      <c r="NKY115" s="438"/>
      <c r="NKZ115" s="438"/>
      <c r="NLA115" s="438"/>
      <c r="NLB115" s="438"/>
      <c r="NLC115" s="438"/>
      <c r="NLD115" s="438"/>
      <c r="NLE115" s="438"/>
      <c r="NLF115" s="438"/>
      <c r="NLG115" s="438"/>
      <c r="NLH115" s="438"/>
      <c r="NLI115" s="438"/>
      <c r="NLJ115" s="438"/>
      <c r="NLK115" s="438"/>
      <c r="NLL115" s="438"/>
      <c r="NLM115" s="438"/>
      <c r="NLN115" s="438"/>
      <c r="NLO115" s="438"/>
      <c r="NLP115" s="438"/>
      <c r="NLQ115" s="438"/>
      <c r="NLR115" s="438"/>
      <c r="NLS115" s="438"/>
      <c r="NLT115" s="438"/>
      <c r="NLU115" s="438"/>
      <c r="NLV115" s="438"/>
      <c r="NLW115" s="438"/>
      <c r="NLX115" s="438"/>
      <c r="NLY115" s="438"/>
      <c r="NLZ115" s="438"/>
      <c r="NMA115" s="438"/>
      <c r="NMB115" s="438"/>
      <c r="NMC115" s="438"/>
      <c r="NMD115" s="438"/>
      <c r="NME115" s="438"/>
      <c r="NMF115" s="438"/>
      <c r="NMG115" s="438"/>
      <c r="NMH115" s="438"/>
      <c r="NMI115" s="438"/>
      <c r="NMJ115" s="438"/>
      <c r="NMK115" s="438"/>
      <c r="NML115" s="438"/>
      <c r="NMM115" s="438"/>
      <c r="NMN115" s="438"/>
      <c r="NMO115" s="438"/>
      <c r="NMP115" s="438"/>
      <c r="NMQ115" s="438"/>
      <c r="NMR115" s="438"/>
      <c r="NMS115" s="438"/>
      <c r="NMT115" s="438"/>
      <c r="NMU115" s="438"/>
      <c r="NMV115" s="438"/>
      <c r="NMW115" s="438"/>
      <c r="NMX115" s="438"/>
      <c r="NMY115" s="438"/>
      <c r="NMZ115" s="438"/>
      <c r="NNA115" s="438"/>
      <c r="NNB115" s="438"/>
      <c r="NNC115" s="438"/>
      <c r="NND115" s="438"/>
      <c r="NNE115" s="438"/>
      <c r="NNF115" s="438"/>
      <c r="NNG115" s="438"/>
      <c r="NNH115" s="438"/>
      <c r="NNI115" s="438"/>
      <c r="NNJ115" s="438"/>
      <c r="NNK115" s="438"/>
      <c r="NNL115" s="438"/>
      <c r="NNM115" s="438"/>
      <c r="NNN115" s="438"/>
      <c r="NNO115" s="438"/>
      <c r="NNP115" s="438"/>
      <c r="NNQ115" s="438"/>
      <c r="NNR115" s="438"/>
      <c r="NNS115" s="438"/>
      <c r="NNT115" s="438"/>
      <c r="NNU115" s="438"/>
      <c r="NNV115" s="438"/>
      <c r="NNW115" s="438"/>
      <c r="NNX115" s="438"/>
      <c r="NNY115" s="438"/>
      <c r="NNZ115" s="438"/>
      <c r="NOA115" s="438"/>
      <c r="NOB115" s="438"/>
      <c r="NOC115" s="438"/>
      <c r="NOD115" s="438"/>
      <c r="NOE115" s="438"/>
      <c r="NOF115" s="438"/>
      <c r="NOG115" s="438"/>
      <c r="NOH115" s="438"/>
      <c r="NOI115" s="438"/>
      <c r="NOJ115" s="438"/>
      <c r="NOK115" s="438"/>
      <c r="NOL115" s="438"/>
      <c r="NOM115" s="438"/>
      <c r="NON115" s="438"/>
      <c r="NOO115" s="438"/>
      <c r="NOP115" s="438"/>
      <c r="NOQ115" s="438"/>
      <c r="NOR115" s="438"/>
      <c r="NOS115" s="438"/>
      <c r="NOT115" s="438"/>
      <c r="NOU115" s="438"/>
      <c r="NOV115" s="438"/>
      <c r="NOW115" s="438"/>
      <c r="NOX115" s="438"/>
      <c r="NOY115" s="438"/>
      <c r="NOZ115" s="438"/>
      <c r="NPA115" s="438"/>
      <c r="NPB115" s="438"/>
      <c r="NPC115" s="438"/>
      <c r="NPD115" s="438"/>
      <c r="NPE115" s="438"/>
      <c r="NPF115" s="438"/>
      <c r="NPG115" s="438"/>
      <c r="NPH115" s="438"/>
      <c r="NPI115" s="438"/>
      <c r="NPJ115" s="438"/>
      <c r="NPK115" s="438"/>
      <c r="NPL115" s="438"/>
      <c r="NPM115" s="438"/>
      <c r="NPN115" s="438"/>
      <c r="NPO115" s="438"/>
      <c r="NPP115" s="438"/>
      <c r="NPQ115" s="438"/>
      <c r="NPR115" s="438"/>
      <c r="NPS115" s="438"/>
      <c r="NPT115" s="438"/>
      <c r="NPU115" s="438"/>
      <c r="NPV115" s="438"/>
      <c r="NPW115" s="438"/>
      <c r="NPX115" s="438"/>
      <c r="NPY115" s="438"/>
      <c r="NPZ115" s="438"/>
      <c r="NQA115" s="438"/>
      <c r="NQB115" s="438"/>
      <c r="NQC115" s="438"/>
      <c r="NQD115" s="438"/>
      <c r="NQE115" s="438"/>
      <c r="NQF115" s="438"/>
      <c r="NQG115" s="438"/>
      <c r="NQH115" s="438"/>
      <c r="NQI115" s="438"/>
      <c r="NQJ115" s="438"/>
      <c r="NQK115" s="438"/>
      <c r="NQL115" s="438"/>
      <c r="NQM115" s="438"/>
      <c r="NQN115" s="438"/>
      <c r="NQO115" s="438"/>
      <c r="NQP115" s="438"/>
      <c r="NQQ115" s="438"/>
      <c r="NQR115" s="438"/>
      <c r="NQS115" s="438"/>
      <c r="NQT115" s="438"/>
      <c r="NQU115" s="438"/>
      <c r="NQV115" s="438"/>
      <c r="NQW115" s="438"/>
      <c r="NQX115" s="438"/>
      <c r="NQY115" s="438"/>
      <c r="NQZ115" s="438"/>
      <c r="NRA115" s="438"/>
      <c r="NRB115" s="438"/>
      <c r="NRC115" s="438"/>
      <c r="NRD115" s="438"/>
      <c r="NRE115" s="438"/>
      <c r="NRF115" s="438"/>
      <c r="NRG115" s="438"/>
      <c r="NRH115" s="438"/>
      <c r="NRI115" s="438"/>
      <c r="NRJ115" s="438"/>
      <c r="NRK115" s="438"/>
      <c r="NRL115" s="438"/>
      <c r="NRM115" s="438"/>
      <c r="NRN115" s="438"/>
      <c r="NRO115" s="438"/>
      <c r="NRP115" s="438"/>
      <c r="NRQ115" s="438"/>
      <c r="NRR115" s="438"/>
      <c r="NRS115" s="438"/>
      <c r="NRT115" s="438"/>
      <c r="NRU115" s="438"/>
      <c r="NRV115" s="438"/>
      <c r="NRW115" s="438"/>
      <c r="NRX115" s="438"/>
      <c r="NRY115" s="438"/>
      <c r="NRZ115" s="438"/>
      <c r="NSA115" s="438"/>
      <c r="NSB115" s="438"/>
      <c r="NSC115" s="438"/>
      <c r="NSD115" s="438"/>
      <c r="NSE115" s="438"/>
      <c r="NSF115" s="438"/>
      <c r="NSG115" s="438"/>
      <c r="NSH115" s="438"/>
      <c r="NSI115" s="438"/>
      <c r="NSJ115" s="438"/>
      <c r="NSK115" s="438"/>
      <c r="NSL115" s="438"/>
      <c r="NSM115" s="438"/>
      <c r="NSN115" s="438"/>
      <c r="NSO115" s="438"/>
      <c r="NSP115" s="438"/>
      <c r="NSQ115" s="438"/>
      <c r="NSR115" s="438"/>
      <c r="NSS115" s="438"/>
      <c r="NST115" s="438"/>
      <c r="NSU115" s="438"/>
      <c r="NSV115" s="438"/>
      <c r="NSW115" s="438"/>
      <c r="NSX115" s="438"/>
      <c r="NSY115" s="438"/>
      <c r="NSZ115" s="438"/>
      <c r="NTA115" s="438"/>
      <c r="NTB115" s="438"/>
      <c r="NTC115" s="438"/>
      <c r="NTD115" s="438"/>
      <c r="NTE115" s="438"/>
      <c r="NTF115" s="438"/>
      <c r="NTG115" s="438"/>
      <c r="NTH115" s="438"/>
      <c r="NTI115" s="438"/>
      <c r="NTJ115" s="438"/>
      <c r="NTK115" s="438"/>
      <c r="NTL115" s="438"/>
      <c r="NTM115" s="438"/>
      <c r="NTN115" s="438"/>
      <c r="NTO115" s="438"/>
      <c r="NTP115" s="438"/>
      <c r="NTQ115" s="438"/>
      <c r="NTR115" s="438"/>
      <c r="NTS115" s="438"/>
      <c r="NTT115" s="438"/>
      <c r="NTU115" s="438"/>
      <c r="NTV115" s="438"/>
      <c r="NTW115" s="438"/>
      <c r="NTX115" s="438"/>
      <c r="NTY115" s="438"/>
      <c r="NTZ115" s="438"/>
      <c r="NUA115" s="438"/>
      <c r="NUB115" s="438"/>
      <c r="NUC115" s="438"/>
      <c r="NUD115" s="438"/>
      <c r="NUE115" s="438"/>
      <c r="NUF115" s="438"/>
      <c r="NUG115" s="438"/>
      <c r="NUH115" s="438"/>
      <c r="NUI115" s="438"/>
      <c r="NUJ115" s="438"/>
      <c r="NUK115" s="438"/>
      <c r="NUL115" s="438"/>
      <c r="NUM115" s="438"/>
      <c r="NUN115" s="438"/>
      <c r="NUO115" s="438"/>
      <c r="NUP115" s="438"/>
      <c r="NUQ115" s="438"/>
      <c r="NUR115" s="438"/>
      <c r="NUS115" s="438"/>
      <c r="NUT115" s="438"/>
      <c r="NUU115" s="438"/>
      <c r="NUV115" s="438"/>
      <c r="NUW115" s="438"/>
      <c r="NUX115" s="438"/>
      <c r="NUY115" s="438"/>
      <c r="NUZ115" s="438"/>
      <c r="NVA115" s="438"/>
      <c r="NVB115" s="438"/>
      <c r="NVC115" s="438"/>
      <c r="NVD115" s="438"/>
      <c r="NVE115" s="438"/>
      <c r="NVF115" s="438"/>
      <c r="NVG115" s="438"/>
      <c r="NVH115" s="438"/>
      <c r="NVI115" s="438"/>
      <c r="NVJ115" s="438"/>
      <c r="NVK115" s="438"/>
      <c r="NVL115" s="438"/>
      <c r="NVM115" s="438"/>
      <c r="NVN115" s="438"/>
      <c r="NVO115" s="438"/>
      <c r="NVP115" s="438"/>
      <c r="NVQ115" s="438"/>
      <c r="NVR115" s="438"/>
      <c r="NVS115" s="438"/>
      <c r="NVT115" s="438"/>
      <c r="NVU115" s="438"/>
      <c r="NVV115" s="438"/>
      <c r="NVW115" s="438"/>
      <c r="NVX115" s="438"/>
      <c r="NVY115" s="438"/>
      <c r="NVZ115" s="438"/>
      <c r="NWA115" s="438"/>
      <c r="NWB115" s="438"/>
      <c r="NWC115" s="438"/>
      <c r="NWD115" s="438"/>
      <c r="NWE115" s="438"/>
      <c r="NWF115" s="438"/>
      <c r="NWG115" s="438"/>
      <c r="NWH115" s="438"/>
      <c r="NWI115" s="438"/>
      <c r="NWJ115" s="438"/>
      <c r="NWK115" s="438"/>
      <c r="NWL115" s="438"/>
      <c r="NWM115" s="438"/>
      <c r="NWN115" s="438"/>
      <c r="NWO115" s="438"/>
      <c r="NWP115" s="438"/>
      <c r="NWQ115" s="438"/>
      <c r="NWR115" s="438"/>
      <c r="NWS115" s="438"/>
      <c r="NWT115" s="438"/>
      <c r="NWU115" s="438"/>
      <c r="NWV115" s="438"/>
      <c r="NWW115" s="438"/>
      <c r="NWX115" s="438"/>
      <c r="NWY115" s="438"/>
      <c r="NWZ115" s="438"/>
      <c r="NXA115" s="438"/>
      <c r="NXB115" s="438"/>
      <c r="NXC115" s="438"/>
      <c r="NXD115" s="438"/>
      <c r="NXE115" s="438"/>
      <c r="NXF115" s="438"/>
      <c r="NXG115" s="438"/>
      <c r="NXH115" s="438"/>
      <c r="NXI115" s="438"/>
      <c r="NXJ115" s="438"/>
      <c r="NXK115" s="438"/>
      <c r="NXL115" s="438"/>
      <c r="NXM115" s="438"/>
      <c r="NXN115" s="438"/>
      <c r="NXO115" s="438"/>
      <c r="NXP115" s="438"/>
      <c r="NXQ115" s="438"/>
      <c r="NXR115" s="438"/>
      <c r="NXS115" s="438"/>
      <c r="NXT115" s="438"/>
      <c r="NXU115" s="438"/>
      <c r="NXV115" s="438"/>
      <c r="NXW115" s="438"/>
      <c r="NXX115" s="438"/>
      <c r="NXY115" s="438"/>
      <c r="NXZ115" s="438"/>
      <c r="NYA115" s="438"/>
      <c r="NYB115" s="438"/>
      <c r="NYC115" s="438"/>
      <c r="NYD115" s="438"/>
      <c r="NYE115" s="438"/>
      <c r="NYF115" s="438"/>
      <c r="NYG115" s="438"/>
      <c r="NYH115" s="438"/>
      <c r="NYI115" s="438"/>
      <c r="NYJ115" s="438"/>
      <c r="NYK115" s="438"/>
      <c r="NYL115" s="438"/>
      <c r="NYM115" s="438"/>
      <c r="NYN115" s="438"/>
      <c r="NYO115" s="438"/>
      <c r="NYP115" s="438"/>
      <c r="NYQ115" s="438"/>
      <c r="NYR115" s="438"/>
      <c r="NYS115" s="438"/>
      <c r="NYT115" s="438"/>
      <c r="NYU115" s="438"/>
      <c r="NYV115" s="438"/>
      <c r="NYW115" s="438"/>
      <c r="NYX115" s="438"/>
      <c r="NYY115" s="438"/>
      <c r="NYZ115" s="438"/>
      <c r="NZA115" s="438"/>
      <c r="NZB115" s="438"/>
      <c r="NZC115" s="438"/>
      <c r="NZD115" s="438"/>
      <c r="NZE115" s="438"/>
      <c r="NZF115" s="438"/>
      <c r="NZG115" s="438"/>
      <c r="NZH115" s="438"/>
      <c r="NZI115" s="438"/>
      <c r="NZJ115" s="438"/>
      <c r="NZK115" s="438"/>
      <c r="NZL115" s="438"/>
      <c r="NZM115" s="438"/>
      <c r="NZN115" s="438"/>
      <c r="NZO115" s="438"/>
      <c r="NZP115" s="438"/>
      <c r="NZQ115" s="438"/>
      <c r="NZR115" s="438"/>
      <c r="NZS115" s="438"/>
      <c r="NZT115" s="438"/>
      <c r="NZU115" s="438"/>
      <c r="NZV115" s="438"/>
      <c r="NZW115" s="438"/>
      <c r="NZX115" s="438"/>
      <c r="NZY115" s="438"/>
      <c r="NZZ115" s="438"/>
      <c r="OAA115" s="438"/>
      <c r="OAB115" s="438"/>
      <c r="OAC115" s="438"/>
      <c r="OAD115" s="438"/>
      <c r="OAE115" s="438"/>
      <c r="OAF115" s="438"/>
      <c r="OAG115" s="438"/>
      <c r="OAH115" s="438"/>
      <c r="OAI115" s="438"/>
      <c r="OAJ115" s="438"/>
      <c r="OAK115" s="438"/>
      <c r="OAL115" s="438"/>
      <c r="OAM115" s="438"/>
      <c r="OAN115" s="438"/>
      <c r="OAO115" s="438"/>
      <c r="OAP115" s="438"/>
      <c r="OAQ115" s="438"/>
      <c r="OAR115" s="438"/>
      <c r="OAS115" s="438"/>
      <c r="OAT115" s="438"/>
      <c r="OAU115" s="438"/>
      <c r="OAV115" s="438"/>
      <c r="OAW115" s="438"/>
      <c r="OAX115" s="438"/>
      <c r="OAY115" s="438"/>
      <c r="OAZ115" s="438"/>
      <c r="OBA115" s="438"/>
      <c r="OBB115" s="438"/>
      <c r="OBC115" s="438"/>
      <c r="OBD115" s="438"/>
      <c r="OBE115" s="438"/>
      <c r="OBF115" s="438"/>
      <c r="OBG115" s="438"/>
      <c r="OBH115" s="438"/>
      <c r="OBI115" s="438"/>
      <c r="OBJ115" s="438"/>
      <c r="OBK115" s="438"/>
      <c r="OBL115" s="438"/>
      <c r="OBM115" s="438"/>
      <c r="OBN115" s="438"/>
      <c r="OBO115" s="438"/>
      <c r="OBP115" s="438"/>
      <c r="OBQ115" s="438"/>
      <c r="OBR115" s="438"/>
      <c r="OBS115" s="438"/>
      <c r="OBT115" s="438"/>
      <c r="OBU115" s="438"/>
      <c r="OBV115" s="438"/>
      <c r="OBW115" s="438"/>
      <c r="OBX115" s="438"/>
      <c r="OBY115" s="438"/>
      <c r="OBZ115" s="438"/>
      <c r="OCA115" s="438"/>
      <c r="OCB115" s="438"/>
      <c r="OCC115" s="438"/>
      <c r="OCD115" s="438"/>
      <c r="OCE115" s="438"/>
      <c r="OCF115" s="438"/>
      <c r="OCG115" s="438"/>
      <c r="OCH115" s="438"/>
      <c r="OCI115" s="438"/>
      <c r="OCJ115" s="438"/>
      <c r="OCK115" s="438"/>
      <c r="OCL115" s="438"/>
      <c r="OCM115" s="438"/>
      <c r="OCN115" s="438"/>
      <c r="OCO115" s="438"/>
      <c r="OCP115" s="438"/>
      <c r="OCQ115" s="438"/>
      <c r="OCR115" s="438"/>
      <c r="OCS115" s="438"/>
      <c r="OCT115" s="438"/>
      <c r="OCU115" s="438"/>
      <c r="OCV115" s="438"/>
      <c r="OCW115" s="438"/>
      <c r="OCX115" s="438"/>
      <c r="OCY115" s="438"/>
      <c r="OCZ115" s="438"/>
      <c r="ODA115" s="438"/>
      <c r="ODB115" s="438"/>
      <c r="ODC115" s="438"/>
      <c r="ODD115" s="438"/>
      <c r="ODE115" s="438"/>
      <c r="ODF115" s="438"/>
      <c r="ODG115" s="438"/>
      <c r="ODH115" s="438"/>
      <c r="ODI115" s="438"/>
      <c r="ODJ115" s="438"/>
      <c r="ODK115" s="438"/>
      <c r="ODL115" s="438"/>
      <c r="ODM115" s="438"/>
      <c r="ODN115" s="438"/>
      <c r="ODO115" s="438"/>
      <c r="ODP115" s="438"/>
      <c r="ODQ115" s="438"/>
      <c r="ODR115" s="438"/>
      <c r="ODS115" s="438"/>
      <c r="ODT115" s="438"/>
      <c r="ODU115" s="438"/>
      <c r="ODV115" s="438"/>
      <c r="ODW115" s="438"/>
      <c r="ODX115" s="438"/>
      <c r="ODY115" s="438"/>
      <c r="ODZ115" s="438"/>
      <c r="OEA115" s="438"/>
      <c r="OEB115" s="438"/>
      <c r="OEC115" s="438"/>
      <c r="OED115" s="438"/>
      <c r="OEE115" s="438"/>
      <c r="OEF115" s="438"/>
      <c r="OEG115" s="438"/>
      <c r="OEH115" s="438"/>
      <c r="OEI115" s="438"/>
      <c r="OEJ115" s="438"/>
      <c r="OEK115" s="438"/>
      <c r="OEL115" s="438"/>
      <c r="OEM115" s="438"/>
      <c r="OEN115" s="438"/>
      <c r="OEO115" s="438"/>
      <c r="OEP115" s="438"/>
      <c r="OEQ115" s="438"/>
      <c r="OER115" s="438"/>
      <c r="OES115" s="438"/>
      <c r="OET115" s="438"/>
      <c r="OEU115" s="438"/>
      <c r="OEV115" s="438"/>
      <c r="OEW115" s="438"/>
      <c r="OEX115" s="438"/>
      <c r="OEY115" s="438"/>
      <c r="OEZ115" s="438"/>
      <c r="OFA115" s="438"/>
      <c r="OFB115" s="438"/>
      <c r="OFC115" s="438"/>
      <c r="OFD115" s="438"/>
      <c r="OFE115" s="438"/>
      <c r="OFF115" s="438"/>
      <c r="OFG115" s="438"/>
      <c r="OFH115" s="438"/>
      <c r="OFI115" s="438"/>
      <c r="OFJ115" s="438"/>
      <c r="OFK115" s="438"/>
      <c r="OFL115" s="438"/>
      <c r="OFM115" s="438"/>
      <c r="OFN115" s="438"/>
      <c r="OFO115" s="438"/>
      <c r="OFP115" s="438"/>
      <c r="OFQ115" s="438"/>
      <c r="OFR115" s="438"/>
      <c r="OFS115" s="438"/>
      <c r="OFT115" s="438"/>
      <c r="OFU115" s="438"/>
      <c r="OFV115" s="438"/>
      <c r="OFW115" s="438"/>
      <c r="OFX115" s="438"/>
      <c r="OFY115" s="438"/>
      <c r="OFZ115" s="438"/>
      <c r="OGA115" s="438"/>
      <c r="OGB115" s="438"/>
      <c r="OGC115" s="438"/>
      <c r="OGD115" s="438"/>
      <c r="OGE115" s="438"/>
      <c r="OGF115" s="438"/>
      <c r="OGG115" s="438"/>
      <c r="OGH115" s="438"/>
      <c r="OGI115" s="438"/>
      <c r="OGJ115" s="438"/>
      <c r="OGK115" s="438"/>
      <c r="OGL115" s="438"/>
      <c r="OGM115" s="438"/>
      <c r="OGN115" s="438"/>
      <c r="OGO115" s="438"/>
      <c r="OGP115" s="438"/>
      <c r="OGQ115" s="438"/>
      <c r="OGR115" s="438"/>
      <c r="OGS115" s="438"/>
      <c r="OGT115" s="438"/>
      <c r="OGU115" s="438"/>
      <c r="OGV115" s="438"/>
      <c r="OGW115" s="438"/>
      <c r="OGX115" s="438"/>
      <c r="OGY115" s="438"/>
      <c r="OGZ115" s="438"/>
      <c r="OHA115" s="438"/>
      <c r="OHB115" s="438"/>
      <c r="OHC115" s="438"/>
      <c r="OHD115" s="438"/>
      <c r="OHE115" s="438"/>
      <c r="OHF115" s="438"/>
      <c r="OHG115" s="438"/>
      <c r="OHH115" s="438"/>
      <c r="OHI115" s="438"/>
      <c r="OHJ115" s="438"/>
      <c r="OHK115" s="438"/>
      <c r="OHL115" s="438"/>
      <c r="OHM115" s="438"/>
      <c r="OHN115" s="438"/>
      <c r="OHO115" s="438"/>
      <c r="OHP115" s="438"/>
      <c r="OHQ115" s="438"/>
      <c r="OHR115" s="438"/>
      <c r="OHS115" s="438"/>
      <c r="OHT115" s="438"/>
      <c r="OHU115" s="438"/>
      <c r="OHV115" s="438"/>
      <c r="OHW115" s="438"/>
      <c r="OHX115" s="438"/>
      <c r="OHY115" s="438"/>
      <c r="OHZ115" s="438"/>
      <c r="OIA115" s="438"/>
      <c r="OIB115" s="438"/>
      <c r="OIC115" s="438"/>
      <c r="OID115" s="438"/>
      <c r="OIE115" s="438"/>
      <c r="OIF115" s="438"/>
      <c r="OIG115" s="438"/>
      <c r="OIH115" s="438"/>
      <c r="OII115" s="438"/>
      <c r="OIJ115" s="438"/>
      <c r="OIK115" s="438"/>
      <c r="OIL115" s="438"/>
      <c r="OIM115" s="438"/>
      <c r="OIN115" s="438"/>
      <c r="OIO115" s="438"/>
      <c r="OIP115" s="438"/>
      <c r="OIQ115" s="438"/>
      <c r="OIR115" s="438"/>
      <c r="OIS115" s="438"/>
      <c r="OIT115" s="438"/>
      <c r="OIU115" s="438"/>
      <c r="OIV115" s="438"/>
      <c r="OIW115" s="438"/>
      <c r="OIX115" s="438"/>
      <c r="OIY115" s="438"/>
      <c r="OIZ115" s="438"/>
      <c r="OJA115" s="438"/>
      <c r="OJB115" s="438"/>
      <c r="OJC115" s="438"/>
      <c r="OJD115" s="438"/>
      <c r="OJE115" s="438"/>
      <c r="OJF115" s="438"/>
      <c r="OJG115" s="438"/>
      <c r="OJH115" s="438"/>
      <c r="OJI115" s="438"/>
      <c r="OJJ115" s="438"/>
      <c r="OJK115" s="438"/>
      <c r="OJL115" s="438"/>
      <c r="OJM115" s="438"/>
      <c r="OJN115" s="438"/>
      <c r="OJO115" s="438"/>
      <c r="OJP115" s="438"/>
      <c r="OJQ115" s="438"/>
      <c r="OJR115" s="438"/>
      <c r="OJS115" s="438"/>
      <c r="OJT115" s="438"/>
      <c r="OJU115" s="438"/>
      <c r="OJV115" s="438"/>
      <c r="OJW115" s="438"/>
      <c r="OJX115" s="438"/>
      <c r="OJY115" s="438"/>
      <c r="OJZ115" s="438"/>
      <c r="OKA115" s="438"/>
      <c r="OKB115" s="438"/>
      <c r="OKC115" s="438"/>
      <c r="OKD115" s="438"/>
      <c r="OKE115" s="438"/>
      <c r="OKF115" s="438"/>
      <c r="OKG115" s="438"/>
      <c r="OKH115" s="438"/>
      <c r="OKI115" s="438"/>
      <c r="OKJ115" s="438"/>
      <c r="OKK115" s="438"/>
      <c r="OKL115" s="438"/>
      <c r="OKM115" s="438"/>
      <c r="OKN115" s="438"/>
      <c r="OKO115" s="438"/>
      <c r="OKP115" s="438"/>
      <c r="OKQ115" s="438"/>
      <c r="OKR115" s="438"/>
      <c r="OKS115" s="438"/>
      <c r="OKT115" s="438"/>
      <c r="OKU115" s="438"/>
      <c r="OKV115" s="438"/>
      <c r="OKW115" s="438"/>
      <c r="OKX115" s="438"/>
      <c r="OKY115" s="438"/>
      <c r="OKZ115" s="438"/>
      <c r="OLA115" s="438"/>
      <c r="OLB115" s="438"/>
      <c r="OLC115" s="438"/>
      <c r="OLD115" s="438"/>
      <c r="OLE115" s="438"/>
      <c r="OLF115" s="438"/>
      <c r="OLG115" s="438"/>
      <c r="OLH115" s="438"/>
      <c r="OLI115" s="438"/>
      <c r="OLJ115" s="438"/>
      <c r="OLK115" s="438"/>
      <c r="OLL115" s="438"/>
      <c r="OLM115" s="438"/>
      <c r="OLN115" s="438"/>
      <c r="OLO115" s="438"/>
      <c r="OLP115" s="438"/>
      <c r="OLQ115" s="438"/>
      <c r="OLR115" s="438"/>
      <c r="OLS115" s="438"/>
      <c r="OLT115" s="438"/>
      <c r="OLU115" s="438"/>
      <c r="OLV115" s="438"/>
      <c r="OLW115" s="438"/>
      <c r="OLX115" s="438"/>
      <c r="OLY115" s="438"/>
      <c r="OLZ115" s="438"/>
      <c r="OMA115" s="438"/>
      <c r="OMB115" s="438"/>
      <c r="OMC115" s="438"/>
      <c r="OMD115" s="438"/>
      <c r="OME115" s="438"/>
      <c r="OMF115" s="438"/>
      <c r="OMG115" s="438"/>
      <c r="OMH115" s="438"/>
      <c r="OMI115" s="438"/>
      <c r="OMJ115" s="438"/>
      <c r="OMK115" s="438"/>
      <c r="OML115" s="438"/>
      <c r="OMM115" s="438"/>
      <c r="OMN115" s="438"/>
      <c r="OMO115" s="438"/>
      <c r="OMP115" s="438"/>
      <c r="OMQ115" s="438"/>
      <c r="OMR115" s="438"/>
      <c r="OMS115" s="438"/>
      <c r="OMT115" s="438"/>
      <c r="OMU115" s="438"/>
      <c r="OMV115" s="438"/>
      <c r="OMW115" s="438"/>
      <c r="OMX115" s="438"/>
      <c r="OMY115" s="438"/>
      <c r="OMZ115" s="438"/>
      <c r="ONA115" s="438"/>
      <c r="ONB115" s="438"/>
      <c r="ONC115" s="438"/>
      <c r="OND115" s="438"/>
      <c r="ONE115" s="438"/>
      <c r="ONF115" s="438"/>
      <c r="ONG115" s="438"/>
      <c r="ONH115" s="438"/>
      <c r="ONI115" s="438"/>
      <c r="ONJ115" s="438"/>
      <c r="ONK115" s="438"/>
      <c r="ONL115" s="438"/>
      <c r="ONM115" s="438"/>
      <c r="ONN115" s="438"/>
      <c r="ONO115" s="438"/>
      <c r="ONP115" s="438"/>
      <c r="ONQ115" s="438"/>
      <c r="ONR115" s="438"/>
      <c r="ONS115" s="438"/>
      <c r="ONT115" s="438"/>
      <c r="ONU115" s="438"/>
      <c r="ONV115" s="438"/>
      <c r="ONW115" s="438"/>
      <c r="ONX115" s="438"/>
      <c r="ONY115" s="438"/>
      <c r="ONZ115" s="438"/>
      <c r="OOA115" s="438"/>
      <c r="OOB115" s="438"/>
      <c r="OOC115" s="438"/>
      <c r="OOD115" s="438"/>
      <c r="OOE115" s="438"/>
      <c r="OOF115" s="438"/>
      <c r="OOG115" s="438"/>
      <c r="OOH115" s="438"/>
      <c r="OOI115" s="438"/>
      <c r="OOJ115" s="438"/>
      <c r="OOK115" s="438"/>
      <c r="OOL115" s="438"/>
      <c r="OOM115" s="438"/>
      <c r="OON115" s="438"/>
      <c r="OOO115" s="438"/>
      <c r="OOP115" s="438"/>
      <c r="OOQ115" s="438"/>
      <c r="OOR115" s="438"/>
      <c r="OOS115" s="438"/>
      <c r="OOT115" s="438"/>
      <c r="OOU115" s="438"/>
      <c r="OOV115" s="438"/>
      <c r="OOW115" s="438"/>
      <c r="OOX115" s="438"/>
      <c r="OOY115" s="438"/>
      <c r="OOZ115" s="438"/>
      <c r="OPA115" s="438"/>
      <c r="OPB115" s="438"/>
      <c r="OPC115" s="438"/>
      <c r="OPD115" s="438"/>
      <c r="OPE115" s="438"/>
      <c r="OPF115" s="438"/>
      <c r="OPG115" s="438"/>
      <c r="OPH115" s="438"/>
      <c r="OPI115" s="438"/>
      <c r="OPJ115" s="438"/>
      <c r="OPK115" s="438"/>
      <c r="OPL115" s="438"/>
      <c r="OPM115" s="438"/>
      <c r="OPN115" s="438"/>
      <c r="OPO115" s="438"/>
      <c r="OPP115" s="438"/>
      <c r="OPQ115" s="438"/>
      <c r="OPR115" s="438"/>
      <c r="OPS115" s="438"/>
      <c r="OPT115" s="438"/>
      <c r="OPU115" s="438"/>
      <c r="OPV115" s="438"/>
      <c r="OPW115" s="438"/>
      <c r="OPX115" s="438"/>
      <c r="OPY115" s="438"/>
      <c r="OPZ115" s="438"/>
      <c r="OQA115" s="438"/>
      <c r="OQB115" s="438"/>
      <c r="OQC115" s="438"/>
      <c r="OQD115" s="438"/>
      <c r="OQE115" s="438"/>
      <c r="OQF115" s="438"/>
      <c r="OQG115" s="438"/>
      <c r="OQH115" s="438"/>
      <c r="OQI115" s="438"/>
      <c r="OQJ115" s="438"/>
      <c r="OQK115" s="438"/>
      <c r="OQL115" s="438"/>
      <c r="OQM115" s="438"/>
      <c r="OQN115" s="438"/>
      <c r="OQO115" s="438"/>
      <c r="OQP115" s="438"/>
      <c r="OQQ115" s="438"/>
      <c r="OQR115" s="438"/>
      <c r="OQS115" s="438"/>
      <c r="OQT115" s="438"/>
      <c r="OQU115" s="438"/>
      <c r="OQV115" s="438"/>
      <c r="OQW115" s="438"/>
      <c r="OQX115" s="438"/>
      <c r="OQY115" s="438"/>
      <c r="OQZ115" s="438"/>
      <c r="ORA115" s="438"/>
      <c r="ORB115" s="438"/>
      <c r="ORC115" s="438"/>
      <c r="ORD115" s="438"/>
      <c r="ORE115" s="438"/>
      <c r="ORF115" s="438"/>
      <c r="ORG115" s="438"/>
      <c r="ORH115" s="438"/>
      <c r="ORI115" s="438"/>
      <c r="ORJ115" s="438"/>
      <c r="ORK115" s="438"/>
      <c r="ORL115" s="438"/>
      <c r="ORM115" s="438"/>
      <c r="ORN115" s="438"/>
      <c r="ORO115" s="438"/>
      <c r="ORP115" s="438"/>
      <c r="ORQ115" s="438"/>
      <c r="ORR115" s="438"/>
      <c r="ORS115" s="438"/>
      <c r="ORT115" s="438"/>
      <c r="ORU115" s="438"/>
      <c r="ORV115" s="438"/>
      <c r="ORW115" s="438"/>
      <c r="ORX115" s="438"/>
      <c r="ORY115" s="438"/>
      <c r="ORZ115" s="438"/>
      <c r="OSA115" s="438"/>
      <c r="OSB115" s="438"/>
      <c r="OSC115" s="438"/>
      <c r="OSD115" s="438"/>
      <c r="OSE115" s="438"/>
      <c r="OSF115" s="438"/>
      <c r="OSG115" s="438"/>
      <c r="OSH115" s="438"/>
      <c r="OSI115" s="438"/>
      <c r="OSJ115" s="438"/>
      <c r="OSK115" s="438"/>
      <c r="OSL115" s="438"/>
      <c r="OSM115" s="438"/>
      <c r="OSN115" s="438"/>
      <c r="OSO115" s="438"/>
      <c r="OSP115" s="438"/>
      <c r="OSQ115" s="438"/>
      <c r="OSR115" s="438"/>
      <c r="OSS115" s="438"/>
      <c r="OST115" s="438"/>
      <c r="OSU115" s="438"/>
      <c r="OSV115" s="438"/>
      <c r="OSW115" s="438"/>
      <c r="OSX115" s="438"/>
      <c r="OSY115" s="438"/>
      <c r="OSZ115" s="438"/>
      <c r="OTA115" s="438"/>
      <c r="OTB115" s="438"/>
      <c r="OTC115" s="438"/>
      <c r="OTD115" s="438"/>
      <c r="OTE115" s="438"/>
      <c r="OTF115" s="438"/>
      <c r="OTG115" s="438"/>
      <c r="OTH115" s="438"/>
      <c r="OTI115" s="438"/>
      <c r="OTJ115" s="438"/>
      <c r="OTK115" s="438"/>
      <c r="OTL115" s="438"/>
      <c r="OTM115" s="438"/>
      <c r="OTN115" s="438"/>
      <c r="OTO115" s="438"/>
      <c r="OTP115" s="438"/>
      <c r="OTQ115" s="438"/>
      <c r="OTR115" s="438"/>
      <c r="OTS115" s="438"/>
      <c r="OTT115" s="438"/>
      <c r="OTU115" s="438"/>
      <c r="OTV115" s="438"/>
      <c r="OTW115" s="438"/>
      <c r="OTX115" s="438"/>
      <c r="OTY115" s="438"/>
      <c r="OTZ115" s="438"/>
      <c r="OUA115" s="438"/>
      <c r="OUB115" s="438"/>
      <c r="OUC115" s="438"/>
      <c r="OUD115" s="438"/>
      <c r="OUE115" s="438"/>
      <c r="OUF115" s="438"/>
      <c r="OUG115" s="438"/>
      <c r="OUH115" s="438"/>
      <c r="OUI115" s="438"/>
      <c r="OUJ115" s="438"/>
      <c r="OUK115" s="438"/>
      <c r="OUL115" s="438"/>
      <c r="OUM115" s="438"/>
      <c r="OUN115" s="438"/>
      <c r="OUO115" s="438"/>
      <c r="OUP115" s="438"/>
      <c r="OUQ115" s="438"/>
      <c r="OUR115" s="438"/>
      <c r="OUS115" s="438"/>
      <c r="OUT115" s="438"/>
      <c r="OUU115" s="438"/>
      <c r="OUV115" s="438"/>
      <c r="OUW115" s="438"/>
      <c r="OUX115" s="438"/>
      <c r="OUY115" s="438"/>
      <c r="OUZ115" s="438"/>
      <c r="OVA115" s="438"/>
      <c r="OVB115" s="438"/>
      <c r="OVC115" s="438"/>
      <c r="OVD115" s="438"/>
      <c r="OVE115" s="438"/>
      <c r="OVF115" s="438"/>
      <c r="OVG115" s="438"/>
      <c r="OVH115" s="438"/>
      <c r="OVI115" s="438"/>
      <c r="OVJ115" s="438"/>
      <c r="OVK115" s="438"/>
      <c r="OVL115" s="438"/>
      <c r="OVM115" s="438"/>
      <c r="OVN115" s="438"/>
      <c r="OVO115" s="438"/>
      <c r="OVP115" s="438"/>
      <c r="OVQ115" s="438"/>
      <c r="OVR115" s="438"/>
      <c r="OVS115" s="438"/>
      <c r="OVT115" s="438"/>
      <c r="OVU115" s="438"/>
      <c r="OVV115" s="438"/>
      <c r="OVW115" s="438"/>
      <c r="OVX115" s="438"/>
      <c r="OVY115" s="438"/>
      <c r="OVZ115" s="438"/>
      <c r="OWA115" s="438"/>
      <c r="OWB115" s="438"/>
      <c r="OWC115" s="438"/>
      <c r="OWD115" s="438"/>
      <c r="OWE115" s="438"/>
      <c r="OWF115" s="438"/>
      <c r="OWG115" s="438"/>
      <c r="OWH115" s="438"/>
      <c r="OWI115" s="438"/>
      <c r="OWJ115" s="438"/>
      <c r="OWK115" s="438"/>
      <c r="OWL115" s="438"/>
      <c r="OWM115" s="438"/>
      <c r="OWN115" s="438"/>
      <c r="OWO115" s="438"/>
      <c r="OWP115" s="438"/>
      <c r="OWQ115" s="438"/>
      <c r="OWR115" s="438"/>
      <c r="OWS115" s="438"/>
      <c r="OWT115" s="438"/>
      <c r="OWU115" s="438"/>
      <c r="OWV115" s="438"/>
      <c r="OWW115" s="438"/>
      <c r="OWX115" s="438"/>
      <c r="OWY115" s="438"/>
      <c r="OWZ115" s="438"/>
      <c r="OXA115" s="438"/>
      <c r="OXB115" s="438"/>
      <c r="OXC115" s="438"/>
      <c r="OXD115" s="438"/>
      <c r="OXE115" s="438"/>
      <c r="OXF115" s="438"/>
      <c r="OXG115" s="438"/>
      <c r="OXH115" s="438"/>
      <c r="OXI115" s="438"/>
      <c r="OXJ115" s="438"/>
      <c r="OXK115" s="438"/>
      <c r="OXL115" s="438"/>
      <c r="OXM115" s="438"/>
      <c r="OXN115" s="438"/>
      <c r="OXO115" s="438"/>
      <c r="OXP115" s="438"/>
      <c r="OXQ115" s="438"/>
      <c r="OXR115" s="438"/>
      <c r="OXS115" s="438"/>
      <c r="OXT115" s="438"/>
      <c r="OXU115" s="438"/>
      <c r="OXV115" s="438"/>
      <c r="OXW115" s="438"/>
      <c r="OXX115" s="438"/>
      <c r="OXY115" s="438"/>
      <c r="OXZ115" s="438"/>
      <c r="OYA115" s="438"/>
      <c r="OYB115" s="438"/>
      <c r="OYC115" s="438"/>
      <c r="OYD115" s="438"/>
      <c r="OYE115" s="438"/>
      <c r="OYF115" s="438"/>
      <c r="OYG115" s="438"/>
      <c r="OYH115" s="438"/>
      <c r="OYI115" s="438"/>
      <c r="OYJ115" s="438"/>
      <c r="OYK115" s="438"/>
      <c r="OYL115" s="438"/>
      <c r="OYM115" s="438"/>
      <c r="OYN115" s="438"/>
      <c r="OYO115" s="438"/>
      <c r="OYP115" s="438"/>
      <c r="OYQ115" s="438"/>
      <c r="OYR115" s="438"/>
      <c r="OYS115" s="438"/>
      <c r="OYT115" s="438"/>
      <c r="OYU115" s="438"/>
      <c r="OYV115" s="438"/>
      <c r="OYW115" s="438"/>
      <c r="OYX115" s="438"/>
      <c r="OYY115" s="438"/>
      <c r="OYZ115" s="438"/>
      <c r="OZA115" s="438"/>
      <c r="OZB115" s="438"/>
      <c r="OZC115" s="438"/>
      <c r="OZD115" s="438"/>
      <c r="OZE115" s="438"/>
      <c r="OZF115" s="438"/>
      <c r="OZG115" s="438"/>
      <c r="OZH115" s="438"/>
      <c r="OZI115" s="438"/>
      <c r="OZJ115" s="438"/>
      <c r="OZK115" s="438"/>
      <c r="OZL115" s="438"/>
      <c r="OZM115" s="438"/>
      <c r="OZN115" s="438"/>
      <c r="OZO115" s="438"/>
      <c r="OZP115" s="438"/>
      <c r="OZQ115" s="438"/>
      <c r="OZR115" s="438"/>
      <c r="OZS115" s="438"/>
      <c r="OZT115" s="438"/>
      <c r="OZU115" s="438"/>
      <c r="OZV115" s="438"/>
      <c r="OZW115" s="438"/>
      <c r="OZX115" s="438"/>
      <c r="OZY115" s="438"/>
      <c r="OZZ115" s="438"/>
      <c r="PAA115" s="438"/>
      <c r="PAB115" s="438"/>
      <c r="PAC115" s="438"/>
      <c r="PAD115" s="438"/>
      <c r="PAE115" s="438"/>
      <c r="PAF115" s="438"/>
      <c r="PAG115" s="438"/>
      <c r="PAH115" s="438"/>
      <c r="PAI115" s="438"/>
      <c r="PAJ115" s="438"/>
      <c r="PAK115" s="438"/>
      <c r="PAL115" s="438"/>
      <c r="PAM115" s="438"/>
      <c r="PAN115" s="438"/>
      <c r="PAO115" s="438"/>
      <c r="PAP115" s="438"/>
      <c r="PAQ115" s="438"/>
      <c r="PAR115" s="438"/>
      <c r="PAS115" s="438"/>
      <c r="PAT115" s="438"/>
      <c r="PAU115" s="438"/>
      <c r="PAV115" s="438"/>
      <c r="PAW115" s="438"/>
      <c r="PAX115" s="438"/>
      <c r="PAY115" s="438"/>
      <c r="PAZ115" s="438"/>
      <c r="PBA115" s="438"/>
      <c r="PBB115" s="438"/>
      <c r="PBC115" s="438"/>
      <c r="PBD115" s="438"/>
      <c r="PBE115" s="438"/>
      <c r="PBF115" s="438"/>
      <c r="PBG115" s="438"/>
      <c r="PBH115" s="438"/>
      <c r="PBI115" s="438"/>
      <c r="PBJ115" s="438"/>
      <c r="PBK115" s="438"/>
      <c r="PBL115" s="438"/>
      <c r="PBM115" s="438"/>
      <c r="PBN115" s="438"/>
      <c r="PBO115" s="438"/>
      <c r="PBP115" s="438"/>
      <c r="PBQ115" s="438"/>
      <c r="PBR115" s="438"/>
      <c r="PBS115" s="438"/>
      <c r="PBT115" s="438"/>
      <c r="PBU115" s="438"/>
      <c r="PBV115" s="438"/>
      <c r="PBW115" s="438"/>
      <c r="PBX115" s="438"/>
      <c r="PBY115" s="438"/>
      <c r="PBZ115" s="438"/>
      <c r="PCA115" s="438"/>
      <c r="PCB115" s="438"/>
      <c r="PCC115" s="438"/>
      <c r="PCD115" s="438"/>
      <c r="PCE115" s="438"/>
      <c r="PCF115" s="438"/>
      <c r="PCG115" s="438"/>
      <c r="PCH115" s="438"/>
      <c r="PCI115" s="438"/>
      <c r="PCJ115" s="438"/>
      <c r="PCK115" s="438"/>
      <c r="PCL115" s="438"/>
      <c r="PCM115" s="438"/>
      <c r="PCN115" s="438"/>
      <c r="PCO115" s="438"/>
      <c r="PCP115" s="438"/>
      <c r="PCQ115" s="438"/>
      <c r="PCR115" s="438"/>
      <c r="PCS115" s="438"/>
      <c r="PCT115" s="438"/>
      <c r="PCU115" s="438"/>
      <c r="PCV115" s="438"/>
      <c r="PCW115" s="438"/>
      <c r="PCX115" s="438"/>
      <c r="PCY115" s="438"/>
      <c r="PCZ115" s="438"/>
      <c r="PDA115" s="438"/>
      <c r="PDB115" s="438"/>
      <c r="PDC115" s="438"/>
      <c r="PDD115" s="438"/>
      <c r="PDE115" s="438"/>
      <c r="PDF115" s="438"/>
      <c r="PDG115" s="438"/>
      <c r="PDH115" s="438"/>
      <c r="PDI115" s="438"/>
      <c r="PDJ115" s="438"/>
      <c r="PDK115" s="438"/>
      <c r="PDL115" s="438"/>
      <c r="PDM115" s="438"/>
      <c r="PDN115" s="438"/>
      <c r="PDO115" s="438"/>
      <c r="PDP115" s="438"/>
      <c r="PDQ115" s="438"/>
      <c r="PDR115" s="438"/>
      <c r="PDS115" s="438"/>
      <c r="PDT115" s="438"/>
      <c r="PDU115" s="438"/>
      <c r="PDV115" s="438"/>
      <c r="PDW115" s="438"/>
      <c r="PDX115" s="438"/>
      <c r="PDY115" s="438"/>
      <c r="PDZ115" s="438"/>
      <c r="PEA115" s="438"/>
      <c r="PEB115" s="438"/>
      <c r="PEC115" s="438"/>
      <c r="PED115" s="438"/>
      <c r="PEE115" s="438"/>
      <c r="PEF115" s="438"/>
      <c r="PEG115" s="438"/>
      <c r="PEH115" s="438"/>
      <c r="PEI115" s="438"/>
      <c r="PEJ115" s="438"/>
      <c r="PEK115" s="438"/>
      <c r="PEL115" s="438"/>
      <c r="PEM115" s="438"/>
      <c r="PEN115" s="438"/>
      <c r="PEO115" s="438"/>
      <c r="PEP115" s="438"/>
      <c r="PEQ115" s="438"/>
      <c r="PER115" s="438"/>
      <c r="PES115" s="438"/>
      <c r="PET115" s="438"/>
      <c r="PEU115" s="438"/>
      <c r="PEV115" s="438"/>
      <c r="PEW115" s="438"/>
      <c r="PEX115" s="438"/>
      <c r="PEY115" s="438"/>
      <c r="PEZ115" s="438"/>
      <c r="PFA115" s="438"/>
      <c r="PFB115" s="438"/>
      <c r="PFC115" s="438"/>
      <c r="PFD115" s="438"/>
      <c r="PFE115" s="438"/>
      <c r="PFF115" s="438"/>
      <c r="PFG115" s="438"/>
      <c r="PFH115" s="438"/>
      <c r="PFI115" s="438"/>
      <c r="PFJ115" s="438"/>
      <c r="PFK115" s="438"/>
      <c r="PFL115" s="438"/>
      <c r="PFM115" s="438"/>
      <c r="PFN115" s="438"/>
      <c r="PFO115" s="438"/>
      <c r="PFP115" s="438"/>
      <c r="PFQ115" s="438"/>
      <c r="PFR115" s="438"/>
      <c r="PFS115" s="438"/>
      <c r="PFT115" s="438"/>
      <c r="PFU115" s="438"/>
      <c r="PFV115" s="438"/>
      <c r="PFW115" s="438"/>
      <c r="PFX115" s="438"/>
      <c r="PFY115" s="438"/>
      <c r="PFZ115" s="438"/>
      <c r="PGA115" s="438"/>
      <c r="PGB115" s="438"/>
      <c r="PGC115" s="438"/>
      <c r="PGD115" s="438"/>
      <c r="PGE115" s="438"/>
      <c r="PGF115" s="438"/>
      <c r="PGG115" s="438"/>
      <c r="PGH115" s="438"/>
      <c r="PGI115" s="438"/>
      <c r="PGJ115" s="438"/>
      <c r="PGK115" s="438"/>
      <c r="PGL115" s="438"/>
      <c r="PGM115" s="438"/>
      <c r="PGN115" s="438"/>
      <c r="PGO115" s="438"/>
      <c r="PGP115" s="438"/>
      <c r="PGQ115" s="438"/>
      <c r="PGR115" s="438"/>
      <c r="PGS115" s="438"/>
      <c r="PGT115" s="438"/>
      <c r="PGU115" s="438"/>
      <c r="PGV115" s="438"/>
      <c r="PGW115" s="438"/>
      <c r="PGX115" s="438"/>
      <c r="PGY115" s="438"/>
      <c r="PGZ115" s="438"/>
      <c r="PHA115" s="438"/>
      <c r="PHB115" s="438"/>
      <c r="PHC115" s="438"/>
      <c r="PHD115" s="438"/>
      <c r="PHE115" s="438"/>
      <c r="PHF115" s="438"/>
      <c r="PHG115" s="438"/>
      <c r="PHH115" s="438"/>
      <c r="PHI115" s="438"/>
      <c r="PHJ115" s="438"/>
      <c r="PHK115" s="438"/>
      <c r="PHL115" s="438"/>
      <c r="PHM115" s="438"/>
      <c r="PHN115" s="438"/>
      <c r="PHO115" s="438"/>
      <c r="PHP115" s="438"/>
      <c r="PHQ115" s="438"/>
      <c r="PHR115" s="438"/>
      <c r="PHS115" s="438"/>
      <c r="PHT115" s="438"/>
      <c r="PHU115" s="438"/>
      <c r="PHV115" s="438"/>
      <c r="PHW115" s="438"/>
      <c r="PHX115" s="438"/>
      <c r="PHY115" s="438"/>
      <c r="PHZ115" s="438"/>
      <c r="PIA115" s="438"/>
      <c r="PIB115" s="438"/>
      <c r="PIC115" s="438"/>
      <c r="PID115" s="438"/>
      <c r="PIE115" s="438"/>
      <c r="PIF115" s="438"/>
      <c r="PIG115" s="438"/>
      <c r="PIH115" s="438"/>
      <c r="PII115" s="438"/>
      <c r="PIJ115" s="438"/>
      <c r="PIK115" s="438"/>
      <c r="PIL115" s="438"/>
      <c r="PIM115" s="438"/>
      <c r="PIN115" s="438"/>
      <c r="PIO115" s="438"/>
      <c r="PIP115" s="438"/>
      <c r="PIQ115" s="438"/>
      <c r="PIR115" s="438"/>
      <c r="PIS115" s="438"/>
      <c r="PIT115" s="438"/>
      <c r="PIU115" s="438"/>
      <c r="PIV115" s="438"/>
      <c r="PIW115" s="438"/>
      <c r="PIX115" s="438"/>
      <c r="PIY115" s="438"/>
      <c r="PIZ115" s="438"/>
      <c r="PJA115" s="438"/>
      <c r="PJB115" s="438"/>
      <c r="PJC115" s="438"/>
      <c r="PJD115" s="438"/>
      <c r="PJE115" s="438"/>
      <c r="PJF115" s="438"/>
      <c r="PJG115" s="438"/>
      <c r="PJH115" s="438"/>
      <c r="PJI115" s="438"/>
      <c r="PJJ115" s="438"/>
      <c r="PJK115" s="438"/>
      <c r="PJL115" s="438"/>
      <c r="PJM115" s="438"/>
      <c r="PJN115" s="438"/>
      <c r="PJO115" s="438"/>
      <c r="PJP115" s="438"/>
      <c r="PJQ115" s="438"/>
      <c r="PJR115" s="438"/>
      <c r="PJS115" s="438"/>
      <c r="PJT115" s="438"/>
      <c r="PJU115" s="438"/>
      <c r="PJV115" s="438"/>
      <c r="PJW115" s="438"/>
      <c r="PJX115" s="438"/>
      <c r="PJY115" s="438"/>
      <c r="PJZ115" s="438"/>
      <c r="PKA115" s="438"/>
      <c r="PKB115" s="438"/>
      <c r="PKC115" s="438"/>
      <c r="PKD115" s="438"/>
      <c r="PKE115" s="438"/>
      <c r="PKF115" s="438"/>
      <c r="PKG115" s="438"/>
      <c r="PKH115" s="438"/>
      <c r="PKI115" s="438"/>
      <c r="PKJ115" s="438"/>
      <c r="PKK115" s="438"/>
      <c r="PKL115" s="438"/>
      <c r="PKM115" s="438"/>
      <c r="PKN115" s="438"/>
      <c r="PKO115" s="438"/>
      <c r="PKP115" s="438"/>
      <c r="PKQ115" s="438"/>
      <c r="PKR115" s="438"/>
      <c r="PKS115" s="438"/>
      <c r="PKT115" s="438"/>
      <c r="PKU115" s="438"/>
      <c r="PKV115" s="438"/>
      <c r="PKW115" s="438"/>
      <c r="PKX115" s="438"/>
      <c r="PKY115" s="438"/>
      <c r="PKZ115" s="438"/>
      <c r="PLA115" s="438"/>
      <c r="PLB115" s="438"/>
      <c r="PLC115" s="438"/>
      <c r="PLD115" s="438"/>
      <c r="PLE115" s="438"/>
      <c r="PLF115" s="438"/>
      <c r="PLG115" s="438"/>
      <c r="PLH115" s="438"/>
      <c r="PLI115" s="438"/>
      <c r="PLJ115" s="438"/>
      <c r="PLK115" s="438"/>
      <c r="PLL115" s="438"/>
      <c r="PLM115" s="438"/>
      <c r="PLN115" s="438"/>
      <c r="PLO115" s="438"/>
      <c r="PLP115" s="438"/>
      <c r="PLQ115" s="438"/>
      <c r="PLR115" s="438"/>
      <c r="PLS115" s="438"/>
      <c r="PLT115" s="438"/>
      <c r="PLU115" s="438"/>
      <c r="PLV115" s="438"/>
      <c r="PLW115" s="438"/>
      <c r="PLX115" s="438"/>
      <c r="PLY115" s="438"/>
      <c r="PLZ115" s="438"/>
      <c r="PMA115" s="438"/>
      <c r="PMB115" s="438"/>
      <c r="PMC115" s="438"/>
      <c r="PMD115" s="438"/>
      <c r="PME115" s="438"/>
      <c r="PMF115" s="438"/>
      <c r="PMG115" s="438"/>
      <c r="PMH115" s="438"/>
      <c r="PMI115" s="438"/>
      <c r="PMJ115" s="438"/>
      <c r="PMK115" s="438"/>
      <c r="PML115" s="438"/>
      <c r="PMM115" s="438"/>
      <c r="PMN115" s="438"/>
      <c r="PMO115" s="438"/>
      <c r="PMP115" s="438"/>
      <c r="PMQ115" s="438"/>
      <c r="PMR115" s="438"/>
      <c r="PMS115" s="438"/>
      <c r="PMT115" s="438"/>
      <c r="PMU115" s="438"/>
      <c r="PMV115" s="438"/>
      <c r="PMW115" s="438"/>
      <c r="PMX115" s="438"/>
      <c r="PMY115" s="438"/>
      <c r="PMZ115" s="438"/>
      <c r="PNA115" s="438"/>
      <c r="PNB115" s="438"/>
      <c r="PNC115" s="438"/>
      <c r="PND115" s="438"/>
      <c r="PNE115" s="438"/>
      <c r="PNF115" s="438"/>
      <c r="PNG115" s="438"/>
      <c r="PNH115" s="438"/>
      <c r="PNI115" s="438"/>
      <c r="PNJ115" s="438"/>
      <c r="PNK115" s="438"/>
      <c r="PNL115" s="438"/>
      <c r="PNM115" s="438"/>
      <c r="PNN115" s="438"/>
      <c r="PNO115" s="438"/>
      <c r="PNP115" s="438"/>
      <c r="PNQ115" s="438"/>
      <c r="PNR115" s="438"/>
      <c r="PNS115" s="438"/>
      <c r="PNT115" s="438"/>
      <c r="PNU115" s="438"/>
      <c r="PNV115" s="438"/>
      <c r="PNW115" s="438"/>
      <c r="PNX115" s="438"/>
      <c r="PNY115" s="438"/>
      <c r="PNZ115" s="438"/>
      <c r="POA115" s="438"/>
      <c r="POB115" s="438"/>
      <c r="POC115" s="438"/>
      <c r="POD115" s="438"/>
      <c r="POE115" s="438"/>
      <c r="POF115" s="438"/>
      <c r="POG115" s="438"/>
      <c r="POH115" s="438"/>
      <c r="POI115" s="438"/>
      <c r="POJ115" s="438"/>
      <c r="POK115" s="438"/>
      <c r="POL115" s="438"/>
      <c r="POM115" s="438"/>
      <c r="PON115" s="438"/>
      <c r="POO115" s="438"/>
      <c r="POP115" s="438"/>
      <c r="POQ115" s="438"/>
      <c r="POR115" s="438"/>
      <c r="POS115" s="438"/>
      <c r="POT115" s="438"/>
      <c r="POU115" s="438"/>
      <c r="POV115" s="438"/>
      <c r="POW115" s="438"/>
      <c r="POX115" s="438"/>
      <c r="POY115" s="438"/>
      <c r="POZ115" s="438"/>
      <c r="PPA115" s="438"/>
      <c r="PPB115" s="438"/>
      <c r="PPC115" s="438"/>
      <c r="PPD115" s="438"/>
      <c r="PPE115" s="438"/>
      <c r="PPF115" s="438"/>
      <c r="PPG115" s="438"/>
      <c r="PPH115" s="438"/>
      <c r="PPI115" s="438"/>
      <c r="PPJ115" s="438"/>
      <c r="PPK115" s="438"/>
      <c r="PPL115" s="438"/>
      <c r="PPM115" s="438"/>
      <c r="PPN115" s="438"/>
      <c r="PPO115" s="438"/>
      <c r="PPP115" s="438"/>
      <c r="PPQ115" s="438"/>
      <c r="PPR115" s="438"/>
      <c r="PPS115" s="438"/>
      <c r="PPT115" s="438"/>
      <c r="PPU115" s="438"/>
      <c r="PPV115" s="438"/>
      <c r="PPW115" s="438"/>
      <c r="PPX115" s="438"/>
      <c r="PPY115" s="438"/>
      <c r="PPZ115" s="438"/>
      <c r="PQA115" s="438"/>
      <c r="PQB115" s="438"/>
      <c r="PQC115" s="438"/>
      <c r="PQD115" s="438"/>
      <c r="PQE115" s="438"/>
      <c r="PQF115" s="438"/>
      <c r="PQG115" s="438"/>
      <c r="PQH115" s="438"/>
      <c r="PQI115" s="438"/>
      <c r="PQJ115" s="438"/>
      <c r="PQK115" s="438"/>
      <c r="PQL115" s="438"/>
      <c r="PQM115" s="438"/>
      <c r="PQN115" s="438"/>
      <c r="PQO115" s="438"/>
      <c r="PQP115" s="438"/>
      <c r="PQQ115" s="438"/>
      <c r="PQR115" s="438"/>
      <c r="PQS115" s="438"/>
      <c r="PQT115" s="438"/>
      <c r="PQU115" s="438"/>
      <c r="PQV115" s="438"/>
      <c r="PQW115" s="438"/>
      <c r="PQX115" s="438"/>
      <c r="PQY115" s="438"/>
      <c r="PQZ115" s="438"/>
      <c r="PRA115" s="438"/>
      <c r="PRB115" s="438"/>
      <c r="PRC115" s="438"/>
      <c r="PRD115" s="438"/>
      <c r="PRE115" s="438"/>
      <c r="PRF115" s="438"/>
      <c r="PRG115" s="438"/>
      <c r="PRH115" s="438"/>
      <c r="PRI115" s="438"/>
      <c r="PRJ115" s="438"/>
      <c r="PRK115" s="438"/>
      <c r="PRL115" s="438"/>
      <c r="PRM115" s="438"/>
      <c r="PRN115" s="438"/>
      <c r="PRO115" s="438"/>
      <c r="PRP115" s="438"/>
      <c r="PRQ115" s="438"/>
      <c r="PRR115" s="438"/>
      <c r="PRS115" s="438"/>
      <c r="PRT115" s="438"/>
      <c r="PRU115" s="438"/>
      <c r="PRV115" s="438"/>
      <c r="PRW115" s="438"/>
      <c r="PRX115" s="438"/>
      <c r="PRY115" s="438"/>
      <c r="PRZ115" s="438"/>
      <c r="PSA115" s="438"/>
      <c r="PSB115" s="438"/>
      <c r="PSC115" s="438"/>
      <c r="PSD115" s="438"/>
      <c r="PSE115" s="438"/>
      <c r="PSF115" s="438"/>
      <c r="PSG115" s="438"/>
      <c r="PSH115" s="438"/>
      <c r="PSI115" s="438"/>
      <c r="PSJ115" s="438"/>
      <c r="PSK115" s="438"/>
      <c r="PSL115" s="438"/>
      <c r="PSM115" s="438"/>
      <c r="PSN115" s="438"/>
      <c r="PSO115" s="438"/>
      <c r="PSP115" s="438"/>
      <c r="PSQ115" s="438"/>
      <c r="PSR115" s="438"/>
      <c r="PSS115" s="438"/>
      <c r="PST115" s="438"/>
      <c r="PSU115" s="438"/>
      <c r="PSV115" s="438"/>
      <c r="PSW115" s="438"/>
      <c r="PSX115" s="438"/>
      <c r="PSY115" s="438"/>
      <c r="PSZ115" s="438"/>
      <c r="PTA115" s="438"/>
      <c r="PTB115" s="438"/>
      <c r="PTC115" s="438"/>
      <c r="PTD115" s="438"/>
      <c r="PTE115" s="438"/>
      <c r="PTF115" s="438"/>
      <c r="PTG115" s="438"/>
      <c r="PTH115" s="438"/>
      <c r="PTI115" s="438"/>
      <c r="PTJ115" s="438"/>
      <c r="PTK115" s="438"/>
      <c r="PTL115" s="438"/>
      <c r="PTM115" s="438"/>
      <c r="PTN115" s="438"/>
      <c r="PTO115" s="438"/>
      <c r="PTP115" s="438"/>
      <c r="PTQ115" s="438"/>
      <c r="PTR115" s="438"/>
      <c r="PTS115" s="438"/>
      <c r="PTT115" s="438"/>
      <c r="PTU115" s="438"/>
      <c r="PTV115" s="438"/>
      <c r="PTW115" s="438"/>
      <c r="PTX115" s="438"/>
      <c r="PTY115" s="438"/>
      <c r="PTZ115" s="438"/>
      <c r="PUA115" s="438"/>
      <c r="PUB115" s="438"/>
      <c r="PUC115" s="438"/>
      <c r="PUD115" s="438"/>
      <c r="PUE115" s="438"/>
      <c r="PUF115" s="438"/>
      <c r="PUG115" s="438"/>
      <c r="PUH115" s="438"/>
      <c r="PUI115" s="438"/>
      <c r="PUJ115" s="438"/>
      <c r="PUK115" s="438"/>
      <c r="PUL115" s="438"/>
      <c r="PUM115" s="438"/>
      <c r="PUN115" s="438"/>
      <c r="PUO115" s="438"/>
      <c r="PUP115" s="438"/>
      <c r="PUQ115" s="438"/>
      <c r="PUR115" s="438"/>
      <c r="PUS115" s="438"/>
      <c r="PUT115" s="438"/>
      <c r="PUU115" s="438"/>
      <c r="PUV115" s="438"/>
      <c r="PUW115" s="438"/>
      <c r="PUX115" s="438"/>
      <c r="PUY115" s="438"/>
      <c r="PUZ115" s="438"/>
      <c r="PVA115" s="438"/>
      <c r="PVB115" s="438"/>
      <c r="PVC115" s="438"/>
      <c r="PVD115" s="438"/>
      <c r="PVE115" s="438"/>
      <c r="PVF115" s="438"/>
      <c r="PVG115" s="438"/>
      <c r="PVH115" s="438"/>
      <c r="PVI115" s="438"/>
      <c r="PVJ115" s="438"/>
      <c r="PVK115" s="438"/>
      <c r="PVL115" s="438"/>
      <c r="PVM115" s="438"/>
      <c r="PVN115" s="438"/>
      <c r="PVO115" s="438"/>
      <c r="PVP115" s="438"/>
      <c r="PVQ115" s="438"/>
      <c r="PVR115" s="438"/>
      <c r="PVS115" s="438"/>
      <c r="PVT115" s="438"/>
      <c r="PVU115" s="438"/>
      <c r="PVV115" s="438"/>
      <c r="PVW115" s="438"/>
      <c r="PVX115" s="438"/>
      <c r="PVY115" s="438"/>
      <c r="PVZ115" s="438"/>
      <c r="PWA115" s="438"/>
      <c r="PWB115" s="438"/>
      <c r="PWC115" s="438"/>
      <c r="PWD115" s="438"/>
      <c r="PWE115" s="438"/>
      <c r="PWF115" s="438"/>
      <c r="PWG115" s="438"/>
      <c r="PWH115" s="438"/>
      <c r="PWI115" s="438"/>
      <c r="PWJ115" s="438"/>
      <c r="PWK115" s="438"/>
      <c r="PWL115" s="438"/>
      <c r="PWM115" s="438"/>
      <c r="PWN115" s="438"/>
      <c r="PWO115" s="438"/>
      <c r="PWP115" s="438"/>
      <c r="PWQ115" s="438"/>
      <c r="PWR115" s="438"/>
      <c r="PWS115" s="438"/>
      <c r="PWT115" s="438"/>
      <c r="PWU115" s="438"/>
      <c r="PWV115" s="438"/>
      <c r="PWW115" s="438"/>
      <c r="PWX115" s="438"/>
      <c r="PWY115" s="438"/>
      <c r="PWZ115" s="438"/>
      <c r="PXA115" s="438"/>
      <c r="PXB115" s="438"/>
      <c r="PXC115" s="438"/>
      <c r="PXD115" s="438"/>
      <c r="PXE115" s="438"/>
      <c r="PXF115" s="438"/>
      <c r="PXG115" s="438"/>
      <c r="PXH115" s="438"/>
      <c r="PXI115" s="438"/>
      <c r="PXJ115" s="438"/>
      <c r="PXK115" s="438"/>
      <c r="PXL115" s="438"/>
      <c r="PXM115" s="438"/>
      <c r="PXN115" s="438"/>
      <c r="PXO115" s="438"/>
      <c r="PXP115" s="438"/>
      <c r="PXQ115" s="438"/>
      <c r="PXR115" s="438"/>
      <c r="PXS115" s="438"/>
      <c r="PXT115" s="438"/>
      <c r="PXU115" s="438"/>
      <c r="PXV115" s="438"/>
      <c r="PXW115" s="438"/>
      <c r="PXX115" s="438"/>
      <c r="PXY115" s="438"/>
      <c r="PXZ115" s="438"/>
      <c r="PYA115" s="438"/>
      <c r="PYB115" s="438"/>
      <c r="PYC115" s="438"/>
      <c r="PYD115" s="438"/>
      <c r="PYE115" s="438"/>
      <c r="PYF115" s="438"/>
      <c r="PYG115" s="438"/>
      <c r="PYH115" s="438"/>
      <c r="PYI115" s="438"/>
      <c r="PYJ115" s="438"/>
      <c r="PYK115" s="438"/>
      <c r="PYL115" s="438"/>
      <c r="PYM115" s="438"/>
      <c r="PYN115" s="438"/>
      <c r="PYO115" s="438"/>
      <c r="PYP115" s="438"/>
      <c r="PYQ115" s="438"/>
      <c r="PYR115" s="438"/>
      <c r="PYS115" s="438"/>
      <c r="PYT115" s="438"/>
      <c r="PYU115" s="438"/>
      <c r="PYV115" s="438"/>
      <c r="PYW115" s="438"/>
      <c r="PYX115" s="438"/>
      <c r="PYY115" s="438"/>
      <c r="PYZ115" s="438"/>
      <c r="PZA115" s="438"/>
      <c r="PZB115" s="438"/>
      <c r="PZC115" s="438"/>
      <c r="PZD115" s="438"/>
      <c r="PZE115" s="438"/>
      <c r="PZF115" s="438"/>
      <c r="PZG115" s="438"/>
      <c r="PZH115" s="438"/>
      <c r="PZI115" s="438"/>
      <c r="PZJ115" s="438"/>
      <c r="PZK115" s="438"/>
      <c r="PZL115" s="438"/>
      <c r="PZM115" s="438"/>
      <c r="PZN115" s="438"/>
      <c r="PZO115" s="438"/>
      <c r="PZP115" s="438"/>
      <c r="PZQ115" s="438"/>
      <c r="PZR115" s="438"/>
      <c r="PZS115" s="438"/>
      <c r="PZT115" s="438"/>
      <c r="PZU115" s="438"/>
      <c r="PZV115" s="438"/>
      <c r="PZW115" s="438"/>
      <c r="PZX115" s="438"/>
      <c r="PZY115" s="438"/>
      <c r="PZZ115" s="438"/>
      <c r="QAA115" s="438"/>
      <c r="QAB115" s="438"/>
      <c r="QAC115" s="438"/>
      <c r="QAD115" s="438"/>
      <c r="QAE115" s="438"/>
      <c r="QAF115" s="438"/>
      <c r="QAG115" s="438"/>
      <c r="QAH115" s="438"/>
      <c r="QAI115" s="438"/>
      <c r="QAJ115" s="438"/>
      <c r="QAK115" s="438"/>
      <c r="QAL115" s="438"/>
      <c r="QAM115" s="438"/>
      <c r="QAN115" s="438"/>
      <c r="QAO115" s="438"/>
      <c r="QAP115" s="438"/>
      <c r="QAQ115" s="438"/>
      <c r="QAR115" s="438"/>
      <c r="QAS115" s="438"/>
      <c r="QAT115" s="438"/>
      <c r="QAU115" s="438"/>
      <c r="QAV115" s="438"/>
      <c r="QAW115" s="438"/>
      <c r="QAX115" s="438"/>
      <c r="QAY115" s="438"/>
      <c r="QAZ115" s="438"/>
      <c r="QBA115" s="438"/>
      <c r="QBB115" s="438"/>
      <c r="QBC115" s="438"/>
      <c r="QBD115" s="438"/>
      <c r="QBE115" s="438"/>
      <c r="QBF115" s="438"/>
      <c r="QBG115" s="438"/>
      <c r="QBH115" s="438"/>
      <c r="QBI115" s="438"/>
      <c r="QBJ115" s="438"/>
      <c r="QBK115" s="438"/>
      <c r="QBL115" s="438"/>
      <c r="QBM115" s="438"/>
      <c r="QBN115" s="438"/>
      <c r="QBO115" s="438"/>
      <c r="QBP115" s="438"/>
      <c r="QBQ115" s="438"/>
      <c r="QBR115" s="438"/>
      <c r="QBS115" s="438"/>
      <c r="QBT115" s="438"/>
      <c r="QBU115" s="438"/>
      <c r="QBV115" s="438"/>
      <c r="QBW115" s="438"/>
      <c r="QBX115" s="438"/>
      <c r="QBY115" s="438"/>
      <c r="QBZ115" s="438"/>
      <c r="QCA115" s="438"/>
      <c r="QCB115" s="438"/>
      <c r="QCC115" s="438"/>
      <c r="QCD115" s="438"/>
      <c r="QCE115" s="438"/>
      <c r="QCF115" s="438"/>
      <c r="QCG115" s="438"/>
      <c r="QCH115" s="438"/>
      <c r="QCI115" s="438"/>
      <c r="QCJ115" s="438"/>
      <c r="QCK115" s="438"/>
      <c r="QCL115" s="438"/>
      <c r="QCM115" s="438"/>
      <c r="QCN115" s="438"/>
      <c r="QCO115" s="438"/>
      <c r="QCP115" s="438"/>
      <c r="QCQ115" s="438"/>
      <c r="QCR115" s="438"/>
      <c r="QCS115" s="438"/>
      <c r="QCT115" s="438"/>
      <c r="QCU115" s="438"/>
      <c r="QCV115" s="438"/>
      <c r="QCW115" s="438"/>
      <c r="QCX115" s="438"/>
      <c r="QCY115" s="438"/>
      <c r="QCZ115" s="438"/>
      <c r="QDA115" s="438"/>
      <c r="QDB115" s="438"/>
      <c r="QDC115" s="438"/>
      <c r="QDD115" s="438"/>
      <c r="QDE115" s="438"/>
      <c r="QDF115" s="438"/>
      <c r="QDG115" s="438"/>
      <c r="QDH115" s="438"/>
      <c r="QDI115" s="438"/>
      <c r="QDJ115" s="438"/>
      <c r="QDK115" s="438"/>
      <c r="QDL115" s="438"/>
      <c r="QDM115" s="438"/>
      <c r="QDN115" s="438"/>
      <c r="QDO115" s="438"/>
      <c r="QDP115" s="438"/>
      <c r="QDQ115" s="438"/>
      <c r="QDR115" s="438"/>
      <c r="QDS115" s="438"/>
      <c r="QDT115" s="438"/>
      <c r="QDU115" s="438"/>
      <c r="QDV115" s="438"/>
      <c r="QDW115" s="438"/>
      <c r="QDX115" s="438"/>
      <c r="QDY115" s="438"/>
      <c r="QDZ115" s="438"/>
      <c r="QEA115" s="438"/>
      <c r="QEB115" s="438"/>
      <c r="QEC115" s="438"/>
      <c r="QED115" s="438"/>
      <c r="QEE115" s="438"/>
      <c r="QEF115" s="438"/>
      <c r="QEG115" s="438"/>
      <c r="QEH115" s="438"/>
      <c r="QEI115" s="438"/>
      <c r="QEJ115" s="438"/>
      <c r="QEK115" s="438"/>
      <c r="QEL115" s="438"/>
      <c r="QEM115" s="438"/>
      <c r="QEN115" s="438"/>
      <c r="QEO115" s="438"/>
      <c r="QEP115" s="438"/>
      <c r="QEQ115" s="438"/>
      <c r="QER115" s="438"/>
      <c r="QES115" s="438"/>
      <c r="QET115" s="438"/>
      <c r="QEU115" s="438"/>
      <c r="QEV115" s="438"/>
      <c r="QEW115" s="438"/>
      <c r="QEX115" s="438"/>
      <c r="QEY115" s="438"/>
      <c r="QEZ115" s="438"/>
      <c r="QFA115" s="438"/>
      <c r="QFB115" s="438"/>
      <c r="QFC115" s="438"/>
      <c r="QFD115" s="438"/>
      <c r="QFE115" s="438"/>
      <c r="QFF115" s="438"/>
      <c r="QFG115" s="438"/>
      <c r="QFH115" s="438"/>
      <c r="QFI115" s="438"/>
      <c r="QFJ115" s="438"/>
      <c r="QFK115" s="438"/>
      <c r="QFL115" s="438"/>
      <c r="QFM115" s="438"/>
      <c r="QFN115" s="438"/>
      <c r="QFO115" s="438"/>
      <c r="QFP115" s="438"/>
      <c r="QFQ115" s="438"/>
      <c r="QFR115" s="438"/>
      <c r="QFS115" s="438"/>
      <c r="QFT115" s="438"/>
      <c r="QFU115" s="438"/>
      <c r="QFV115" s="438"/>
      <c r="QFW115" s="438"/>
      <c r="QFX115" s="438"/>
      <c r="QFY115" s="438"/>
      <c r="QFZ115" s="438"/>
      <c r="QGA115" s="438"/>
      <c r="QGB115" s="438"/>
      <c r="QGC115" s="438"/>
      <c r="QGD115" s="438"/>
      <c r="QGE115" s="438"/>
      <c r="QGF115" s="438"/>
      <c r="QGG115" s="438"/>
      <c r="QGH115" s="438"/>
      <c r="QGI115" s="438"/>
      <c r="QGJ115" s="438"/>
      <c r="QGK115" s="438"/>
      <c r="QGL115" s="438"/>
      <c r="QGM115" s="438"/>
      <c r="QGN115" s="438"/>
      <c r="QGO115" s="438"/>
      <c r="QGP115" s="438"/>
      <c r="QGQ115" s="438"/>
      <c r="QGR115" s="438"/>
      <c r="QGS115" s="438"/>
      <c r="QGT115" s="438"/>
      <c r="QGU115" s="438"/>
      <c r="QGV115" s="438"/>
      <c r="QGW115" s="438"/>
      <c r="QGX115" s="438"/>
      <c r="QGY115" s="438"/>
      <c r="QGZ115" s="438"/>
      <c r="QHA115" s="438"/>
      <c r="QHB115" s="438"/>
      <c r="QHC115" s="438"/>
      <c r="QHD115" s="438"/>
      <c r="QHE115" s="438"/>
      <c r="QHF115" s="438"/>
      <c r="QHG115" s="438"/>
      <c r="QHH115" s="438"/>
      <c r="QHI115" s="438"/>
      <c r="QHJ115" s="438"/>
      <c r="QHK115" s="438"/>
      <c r="QHL115" s="438"/>
      <c r="QHM115" s="438"/>
      <c r="QHN115" s="438"/>
      <c r="QHO115" s="438"/>
      <c r="QHP115" s="438"/>
      <c r="QHQ115" s="438"/>
      <c r="QHR115" s="438"/>
      <c r="QHS115" s="438"/>
      <c r="QHT115" s="438"/>
      <c r="QHU115" s="438"/>
      <c r="QHV115" s="438"/>
      <c r="QHW115" s="438"/>
      <c r="QHX115" s="438"/>
      <c r="QHY115" s="438"/>
      <c r="QHZ115" s="438"/>
      <c r="QIA115" s="438"/>
      <c r="QIB115" s="438"/>
      <c r="QIC115" s="438"/>
      <c r="QID115" s="438"/>
      <c r="QIE115" s="438"/>
      <c r="QIF115" s="438"/>
      <c r="QIG115" s="438"/>
      <c r="QIH115" s="438"/>
      <c r="QII115" s="438"/>
      <c r="QIJ115" s="438"/>
      <c r="QIK115" s="438"/>
      <c r="QIL115" s="438"/>
      <c r="QIM115" s="438"/>
      <c r="QIN115" s="438"/>
      <c r="QIO115" s="438"/>
      <c r="QIP115" s="438"/>
      <c r="QIQ115" s="438"/>
      <c r="QIR115" s="438"/>
      <c r="QIS115" s="438"/>
      <c r="QIT115" s="438"/>
      <c r="QIU115" s="438"/>
      <c r="QIV115" s="438"/>
      <c r="QIW115" s="438"/>
      <c r="QIX115" s="438"/>
      <c r="QIY115" s="438"/>
      <c r="QIZ115" s="438"/>
      <c r="QJA115" s="438"/>
      <c r="QJB115" s="438"/>
      <c r="QJC115" s="438"/>
      <c r="QJD115" s="438"/>
      <c r="QJE115" s="438"/>
      <c r="QJF115" s="438"/>
      <c r="QJG115" s="438"/>
      <c r="QJH115" s="438"/>
      <c r="QJI115" s="438"/>
      <c r="QJJ115" s="438"/>
      <c r="QJK115" s="438"/>
      <c r="QJL115" s="438"/>
      <c r="QJM115" s="438"/>
      <c r="QJN115" s="438"/>
      <c r="QJO115" s="438"/>
      <c r="QJP115" s="438"/>
      <c r="QJQ115" s="438"/>
      <c r="QJR115" s="438"/>
      <c r="QJS115" s="438"/>
      <c r="QJT115" s="438"/>
      <c r="QJU115" s="438"/>
      <c r="QJV115" s="438"/>
      <c r="QJW115" s="438"/>
      <c r="QJX115" s="438"/>
      <c r="QJY115" s="438"/>
      <c r="QJZ115" s="438"/>
      <c r="QKA115" s="438"/>
      <c r="QKB115" s="438"/>
      <c r="QKC115" s="438"/>
      <c r="QKD115" s="438"/>
      <c r="QKE115" s="438"/>
      <c r="QKF115" s="438"/>
      <c r="QKG115" s="438"/>
      <c r="QKH115" s="438"/>
      <c r="QKI115" s="438"/>
      <c r="QKJ115" s="438"/>
      <c r="QKK115" s="438"/>
      <c r="QKL115" s="438"/>
      <c r="QKM115" s="438"/>
      <c r="QKN115" s="438"/>
      <c r="QKO115" s="438"/>
      <c r="QKP115" s="438"/>
      <c r="QKQ115" s="438"/>
      <c r="QKR115" s="438"/>
      <c r="QKS115" s="438"/>
      <c r="QKT115" s="438"/>
      <c r="QKU115" s="438"/>
      <c r="QKV115" s="438"/>
      <c r="QKW115" s="438"/>
      <c r="QKX115" s="438"/>
      <c r="QKY115" s="438"/>
      <c r="QKZ115" s="438"/>
      <c r="QLA115" s="438"/>
      <c r="QLB115" s="438"/>
      <c r="QLC115" s="438"/>
      <c r="QLD115" s="438"/>
      <c r="QLE115" s="438"/>
      <c r="QLF115" s="438"/>
      <c r="QLG115" s="438"/>
      <c r="QLH115" s="438"/>
      <c r="QLI115" s="438"/>
      <c r="QLJ115" s="438"/>
      <c r="QLK115" s="438"/>
      <c r="QLL115" s="438"/>
      <c r="QLM115" s="438"/>
      <c r="QLN115" s="438"/>
      <c r="QLO115" s="438"/>
      <c r="QLP115" s="438"/>
      <c r="QLQ115" s="438"/>
      <c r="QLR115" s="438"/>
      <c r="QLS115" s="438"/>
      <c r="QLT115" s="438"/>
      <c r="QLU115" s="438"/>
      <c r="QLV115" s="438"/>
      <c r="QLW115" s="438"/>
      <c r="QLX115" s="438"/>
      <c r="QLY115" s="438"/>
      <c r="QLZ115" s="438"/>
      <c r="QMA115" s="438"/>
      <c r="QMB115" s="438"/>
      <c r="QMC115" s="438"/>
      <c r="QMD115" s="438"/>
      <c r="QME115" s="438"/>
      <c r="QMF115" s="438"/>
      <c r="QMG115" s="438"/>
      <c r="QMH115" s="438"/>
      <c r="QMI115" s="438"/>
      <c r="QMJ115" s="438"/>
      <c r="QMK115" s="438"/>
      <c r="QML115" s="438"/>
      <c r="QMM115" s="438"/>
      <c r="QMN115" s="438"/>
      <c r="QMO115" s="438"/>
      <c r="QMP115" s="438"/>
      <c r="QMQ115" s="438"/>
      <c r="QMR115" s="438"/>
      <c r="QMS115" s="438"/>
      <c r="QMT115" s="438"/>
      <c r="QMU115" s="438"/>
      <c r="QMV115" s="438"/>
      <c r="QMW115" s="438"/>
      <c r="QMX115" s="438"/>
      <c r="QMY115" s="438"/>
      <c r="QMZ115" s="438"/>
      <c r="QNA115" s="438"/>
      <c r="QNB115" s="438"/>
      <c r="QNC115" s="438"/>
      <c r="QND115" s="438"/>
      <c r="QNE115" s="438"/>
      <c r="QNF115" s="438"/>
      <c r="QNG115" s="438"/>
      <c r="QNH115" s="438"/>
      <c r="QNI115" s="438"/>
      <c r="QNJ115" s="438"/>
      <c r="QNK115" s="438"/>
      <c r="QNL115" s="438"/>
      <c r="QNM115" s="438"/>
      <c r="QNN115" s="438"/>
      <c r="QNO115" s="438"/>
      <c r="QNP115" s="438"/>
      <c r="QNQ115" s="438"/>
      <c r="QNR115" s="438"/>
      <c r="QNS115" s="438"/>
      <c r="QNT115" s="438"/>
      <c r="QNU115" s="438"/>
      <c r="QNV115" s="438"/>
      <c r="QNW115" s="438"/>
      <c r="QNX115" s="438"/>
      <c r="QNY115" s="438"/>
      <c r="QNZ115" s="438"/>
      <c r="QOA115" s="438"/>
      <c r="QOB115" s="438"/>
      <c r="QOC115" s="438"/>
      <c r="QOD115" s="438"/>
      <c r="QOE115" s="438"/>
      <c r="QOF115" s="438"/>
      <c r="QOG115" s="438"/>
      <c r="QOH115" s="438"/>
      <c r="QOI115" s="438"/>
      <c r="QOJ115" s="438"/>
      <c r="QOK115" s="438"/>
      <c r="QOL115" s="438"/>
      <c r="QOM115" s="438"/>
      <c r="QON115" s="438"/>
      <c r="QOO115" s="438"/>
      <c r="QOP115" s="438"/>
      <c r="QOQ115" s="438"/>
      <c r="QOR115" s="438"/>
      <c r="QOS115" s="438"/>
      <c r="QOT115" s="438"/>
      <c r="QOU115" s="438"/>
      <c r="QOV115" s="438"/>
      <c r="QOW115" s="438"/>
      <c r="QOX115" s="438"/>
      <c r="QOY115" s="438"/>
      <c r="QOZ115" s="438"/>
      <c r="QPA115" s="438"/>
      <c r="QPB115" s="438"/>
      <c r="QPC115" s="438"/>
      <c r="QPD115" s="438"/>
      <c r="QPE115" s="438"/>
      <c r="QPF115" s="438"/>
      <c r="QPG115" s="438"/>
      <c r="QPH115" s="438"/>
      <c r="QPI115" s="438"/>
      <c r="QPJ115" s="438"/>
      <c r="QPK115" s="438"/>
      <c r="QPL115" s="438"/>
      <c r="QPM115" s="438"/>
      <c r="QPN115" s="438"/>
      <c r="QPO115" s="438"/>
      <c r="QPP115" s="438"/>
      <c r="QPQ115" s="438"/>
      <c r="QPR115" s="438"/>
      <c r="QPS115" s="438"/>
      <c r="QPT115" s="438"/>
      <c r="QPU115" s="438"/>
      <c r="QPV115" s="438"/>
      <c r="QPW115" s="438"/>
      <c r="QPX115" s="438"/>
      <c r="QPY115" s="438"/>
      <c r="QPZ115" s="438"/>
      <c r="QQA115" s="438"/>
      <c r="QQB115" s="438"/>
      <c r="QQC115" s="438"/>
      <c r="QQD115" s="438"/>
      <c r="QQE115" s="438"/>
      <c r="QQF115" s="438"/>
      <c r="QQG115" s="438"/>
      <c r="QQH115" s="438"/>
      <c r="QQI115" s="438"/>
      <c r="QQJ115" s="438"/>
      <c r="QQK115" s="438"/>
      <c r="QQL115" s="438"/>
      <c r="QQM115" s="438"/>
      <c r="QQN115" s="438"/>
      <c r="QQO115" s="438"/>
      <c r="QQP115" s="438"/>
      <c r="QQQ115" s="438"/>
      <c r="QQR115" s="438"/>
      <c r="QQS115" s="438"/>
      <c r="QQT115" s="438"/>
      <c r="QQU115" s="438"/>
      <c r="QQV115" s="438"/>
      <c r="QQW115" s="438"/>
      <c r="QQX115" s="438"/>
      <c r="QQY115" s="438"/>
      <c r="QQZ115" s="438"/>
      <c r="QRA115" s="438"/>
      <c r="QRB115" s="438"/>
      <c r="QRC115" s="438"/>
      <c r="QRD115" s="438"/>
      <c r="QRE115" s="438"/>
      <c r="QRF115" s="438"/>
      <c r="QRG115" s="438"/>
      <c r="QRH115" s="438"/>
      <c r="QRI115" s="438"/>
      <c r="QRJ115" s="438"/>
      <c r="QRK115" s="438"/>
      <c r="QRL115" s="438"/>
      <c r="QRM115" s="438"/>
      <c r="QRN115" s="438"/>
      <c r="QRO115" s="438"/>
      <c r="QRP115" s="438"/>
      <c r="QRQ115" s="438"/>
      <c r="QRR115" s="438"/>
      <c r="QRS115" s="438"/>
      <c r="QRT115" s="438"/>
      <c r="QRU115" s="438"/>
      <c r="QRV115" s="438"/>
      <c r="QRW115" s="438"/>
      <c r="QRX115" s="438"/>
      <c r="QRY115" s="438"/>
      <c r="QRZ115" s="438"/>
      <c r="QSA115" s="438"/>
      <c r="QSB115" s="438"/>
      <c r="QSC115" s="438"/>
      <c r="QSD115" s="438"/>
      <c r="QSE115" s="438"/>
      <c r="QSF115" s="438"/>
      <c r="QSG115" s="438"/>
      <c r="QSH115" s="438"/>
      <c r="QSI115" s="438"/>
      <c r="QSJ115" s="438"/>
      <c r="QSK115" s="438"/>
      <c r="QSL115" s="438"/>
      <c r="QSM115" s="438"/>
      <c r="QSN115" s="438"/>
      <c r="QSO115" s="438"/>
      <c r="QSP115" s="438"/>
      <c r="QSQ115" s="438"/>
      <c r="QSR115" s="438"/>
      <c r="QSS115" s="438"/>
      <c r="QST115" s="438"/>
      <c r="QSU115" s="438"/>
      <c r="QSV115" s="438"/>
      <c r="QSW115" s="438"/>
      <c r="QSX115" s="438"/>
      <c r="QSY115" s="438"/>
      <c r="QSZ115" s="438"/>
      <c r="QTA115" s="438"/>
      <c r="QTB115" s="438"/>
      <c r="QTC115" s="438"/>
      <c r="QTD115" s="438"/>
      <c r="QTE115" s="438"/>
      <c r="QTF115" s="438"/>
      <c r="QTG115" s="438"/>
      <c r="QTH115" s="438"/>
      <c r="QTI115" s="438"/>
      <c r="QTJ115" s="438"/>
      <c r="QTK115" s="438"/>
      <c r="QTL115" s="438"/>
      <c r="QTM115" s="438"/>
      <c r="QTN115" s="438"/>
      <c r="QTO115" s="438"/>
      <c r="QTP115" s="438"/>
      <c r="QTQ115" s="438"/>
      <c r="QTR115" s="438"/>
      <c r="QTS115" s="438"/>
      <c r="QTT115" s="438"/>
      <c r="QTU115" s="438"/>
      <c r="QTV115" s="438"/>
      <c r="QTW115" s="438"/>
      <c r="QTX115" s="438"/>
      <c r="QTY115" s="438"/>
      <c r="QTZ115" s="438"/>
      <c r="QUA115" s="438"/>
      <c r="QUB115" s="438"/>
      <c r="QUC115" s="438"/>
      <c r="QUD115" s="438"/>
      <c r="QUE115" s="438"/>
      <c r="QUF115" s="438"/>
      <c r="QUG115" s="438"/>
      <c r="QUH115" s="438"/>
      <c r="QUI115" s="438"/>
      <c r="QUJ115" s="438"/>
      <c r="QUK115" s="438"/>
      <c r="QUL115" s="438"/>
      <c r="QUM115" s="438"/>
      <c r="QUN115" s="438"/>
      <c r="QUO115" s="438"/>
      <c r="QUP115" s="438"/>
      <c r="QUQ115" s="438"/>
      <c r="QUR115" s="438"/>
      <c r="QUS115" s="438"/>
      <c r="QUT115" s="438"/>
      <c r="QUU115" s="438"/>
      <c r="QUV115" s="438"/>
      <c r="QUW115" s="438"/>
      <c r="QUX115" s="438"/>
      <c r="QUY115" s="438"/>
      <c r="QUZ115" s="438"/>
      <c r="QVA115" s="438"/>
      <c r="QVB115" s="438"/>
      <c r="QVC115" s="438"/>
      <c r="QVD115" s="438"/>
      <c r="QVE115" s="438"/>
      <c r="QVF115" s="438"/>
      <c r="QVG115" s="438"/>
      <c r="QVH115" s="438"/>
      <c r="QVI115" s="438"/>
      <c r="QVJ115" s="438"/>
      <c r="QVK115" s="438"/>
      <c r="QVL115" s="438"/>
      <c r="QVM115" s="438"/>
      <c r="QVN115" s="438"/>
      <c r="QVO115" s="438"/>
      <c r="QVP115" s="438"/>
      <c r="QVQ115" s="438"/>
      <c r="QVR115" s="438"/>
      <c r="QVS115" s="438"/>
      <c r="QVT115" s="438"/>
      <c r="QVU115" s="438"/>
      <c r="QVV115" s="438"/>
      <c r="QVW115" s="438"/>
      <c r="QVX115" s="438"/>
      <c r="QVY115" s="438"/>
      <c r="QVZ115" s="438"/>
      <c r="QWA115" s="438"/>
      <c r="QWB115" s="438"/>
      <c r="QWC115" s="438"/>
      <c r="QWD115" s="438"/>
      <c r="QWE115" s="438"/>
      <c r="QWF115" s="438"/>
      <c r="QWG115" s="438"/>
      <c r="QWH115" s="438"/>
      <c r="QWI115" s="438"/>
      <c r="QWJ115" s="438"/>
      <c r="QWK115" s="438"/>
      <c r="QWL115" s="438"/>
      <c r="QWM115" s="438"/>
      <c r="QWN115" s="438"/>
      <c r="QWO115" s="438"/>
      <c r="QWP115" s="438"/>
      <c r="QWQ115" s="438"/>
      <c r="QWR115" s="438"/>
      <c r="QWS115" s="438"/>
      <c r="QWT115" s="438"/>
      <c r="QWU115" s="438"/>
      <c r="QWV115" s="438"/>
      <c r="QWW115" s="438"/>
      <c r="QWX115" s="438"/>
      <c r="QWY115" s="438"/>
      <c r="QWZ115" s="438"/>
      <c r="QXA115" s="438"/>
      <c r="QXB115" s="438"/>
      <c r="QXC115" s="438"/>
      <c r="QXD115" s="438"/>
      <c r="QXE115" s="438"/>
      <c r="QXF115" s="438"/>
      <c r="QXG115" s="438"/>
      <c r="QXH115" s="438"/>
      <c r="QXI115" s="438"/>
      <c r="QXJ115" s="438"/>
      <c r="QXK115" s="438"/>
      <c r="QXL115" s="438"/>
      <c r="QXM115" s="438"/>
      <c r="QXN115" s="438"/>
      <c r="QXO115" s="438"/>
      <c r="QXP115" s="438"/>
      <c r="QXQ115" s="438"/>
      <c r="QXR115" s="438"/>
      <c r="QXS115" s="438"/>
      <c r="QXT115" s="438"/>
      <c r="QXU115" s="438"/>
      <c r="QXV115" s="438"/>
      <c r="QXW115" s="438"/>
      <c r="QXX115" s="438"/>
      <c r="QXY115" s="438"/>
      <c r="QXZ115" s="438"/>
      <c r="QYA115" s="438"/>
      <c r="QYB115" s="438"/>
      <c r="QYC115" s="438"/>
      <c r="QYD115" s="438"/>
      <c r="QYE115" s="438"/>
      <c r="QYF115" s="438"/>
      <c r="QYG115" s="438"/>
      <c r="QYH115" s="438"/>
      <c r="QYI115" s="438"/>
      <c r="QYJ115" s="438"/>
      <c r="QYK115" s="438"/>
      <c r="QYL115" s="438"/>
      <c r="QYM115" s="438"/>
      <c r="QYN115" s="438"/>
      <c r="QYO115" s="438"/>
      <c r="QYP115" s="438"/>
      <c r="QYQ115" s="438"/>
      <c r="QYR115" s="438"/>
      <c r="QYS115" s="438"/>
      <c r="QYT115" s="438"/>
      <c r="QYU115" s="438"/>
      <c r="QYV115" s="438"/>
      <c r="QYW115" s="438"/>
      <c r="QYX115" s="438"/>
      <c r="QYY115" s="438"/>
      <c r="QYZ115" s="438"/>
      <c r="QZA115" s="438"/>
      <c r="QZB115" s="438"/>
      <c r="QZC115" s="438"/>
      <c r="QZD115" s="438"/>
      <c r="QZE115" s="438"/>
      <c r="QZF115" s="438"/>
      <c r="QZG115" s="438"/>
      <c r="QZH115" s="438"/>
      <c r="QZI115" s="438"/>
      <c r="QZJ115" s="438"/>
      <c r="QZK115" s="438"/>
      <c r="QZL115" s="438"/>
      <c r="QZM115" s="438"/>
      <c r="QZN115" s="438"/>
      <c r="QZO115" s="438"/>
      <c r="QZP115" s="438"/>
      <c r="QZQ115" s="438"/>
      <c r="QZR115" s="438"/>
      <c r="QZS115" s="438"/>
      <c r="QZT115" s="438"/>
      <c r="QZU115" s="438"/>
      <c r="QZV115" s="438"/>
      <c r="QZW115" s="438"/>
      <c r="QZX115" s="438"/>
      <c r="QZY115" s="438"/>
      <c r="QZZ115" s="438"/>
      <c r="RAA115" s="438"/>
      <c r="RAB115" s="438"/>
      <c r="RAC115" s="438"/>
      <c r="RAD115" s="438"/>
      <c r="RAE115" s="438"/>
      <c r="RAF115" s="438"/>
      <c r="RAG115" s="438"/>
      <c r="RAH115" s="438"/>
      <c r="RAI115" s="438"/>
      <c r="RAJ115" s="438"/>
      <c r="RAK115" s="438"/>
      <c r="RAL115" s="438"/>
      <c r="RAM115" s="438"/>
      <c r="RAN115" s="438"/>
      <c r="RAO115" s="438"/>
      <c r="RAP115" s="438"/>
      <c r="RAQ115" s="438"/>
      <c r="RAR115" s="438"/>
      <c r="RAS115" s="438"/>
      <c r="RAT115" s="438"/>
      <c r="RAU115" s="438"/>
      <c r="RAV115" s="438"/>
      <c r="RAW115" s="438"/>
      <c r="RAX115" s="438"/>
      <c r="RAY115" s="438"/>
      <c r="RAZ115" s="438"/>
      <c r="RBA115" s="438"/>
      <c r="RBB115" s="438"/>
      <c r="RBC115" s="438"/>
      <c r="RBD115" s="438"/>
      <c r="RBE115" s="438"/>
      <c r="RBF115" s="438"/>
      <c r="RBG115" s="438"/>
      <c r="RBH115" s="438"/>
      <c r="RBI115" s="438"/>
      <c r="RBJ115" s="438"/>
      <c r="RBK115" s="438"/>
      <c r="RBL115" s="438"/>
      <c r="RBM115" s="438"/>
      <c r="RBN115" s="438"/>
      <c r="RBO115" s="438"/>
      <c r="RBP115" s="438"/>
      <c r="RBQ115" s="438"/>
      <c r="RBR115" s="438"/>
      <c r="RBS115" s="438"/>
      <c r="RBT115" s="438"/>
      <c r="RBU115" s="438"/>
      <c r="RBV115" s="438"/>
      <c r="RBW115" s="438"/>
      <c r="RBX115" s="438"/>
      <c r="RBY115" s="438"/>
      <c r="RBZ115" s="438"/>
      <c r="RCA115" s="438"/>
      <c r="RCB115" s="438"/>
      <c r="RCC115" s="438"/>
      <c r="RCD115" s="438"/>
      <c r="RCE115" s="438"/>
      <c r="RCF115" s="438"/>
      <c r="RCG115" s="438"/>
      <c r="RCH115" s="438"/>
      <c r="RCI115" s="438"/>
      <c r="RCJ115" s="438"/>
      <c r="RCK115" s="438"/>
      <c r="RCL115" s="438"/>
      <c r="RCM115" s="438"/>
      <c r="RCN115" s="438"/>
      <c r="RCO115" s="438"/>
      <c r="RCP115" s="438"/>
      <c r="RCQ115" s="438"/>
      <c r="RCR115" s="438"/>
      <c r="RCS115" s="438"/>
      <c r="RCT115" s="438"/>
      <c r="RCU115" s="438"/>
      <c r="RCV115" s="438"/>
      <c r="RCW115" s="438"/>
      <c r="RCX115" s="438"/>
      <c r="RCY115" s="438"/>
      <c r="RCZ115" s="438"/>
      <c r="RDA115" s="438"/>
      <c r="RDB115" s="438"/>
      <c r="RDC115" s="438"/>
      <c r="RDD115" s="438"/>
      <c r="RDE115" s="438"/>
      <c r="RDF115" s="438"/>
      <c r="RDG115" s="438"/>
      <c r="RDH115" s="438"/>
      <c r="RDI115" s="438"/>
      <c r="RDJ115" s="438"/>
      <c r="RDK115" s="438"/>
      <c r="RDL115" s="438"/>
      <c r="RDM115" s="438"/>
      <c r="RDN115" s="438"/>
      <c r="RDO115" s="438"/>
      <c r="RDP115" s="438"/>
      <c r="RDQ115" s="438"/>
      <c r="RDR115" s="438"/>
      <c r="RDS115" s="438"/>
      <c r="RDT115" s="438"/>
      <c r="RDU115" s="438"/>
      <c r="RDV115" s="438"/>
      <c r="RDW115" s="438"/>
      <c r="RDX115" s="438"/>
      <c r="RDY115" s="438"/>
      <c r="RDZ115" s="438"/>
      <c r="REA115" s="438"/>
      <c r="REB115" s="438"/>
      <c r="REC115" s="438"/>
      <c r="RED115" s="438"/>
      <c r="REE115" s="438"/>
      <c r="REF115" s="438"/>
      <c r="REG115" s="438"/>
      <c r="REH115" s="438"/>
      <c r="REI115" s="438"/>
      <c r="REJ115" s="438"/>
      <c r="REK115" s="438"/>
      <c r="REL115" s="438"/>
      <c r="REM115" s="438"/>
      <c r="REN115" s="438"/>
      <c r="REO115" s="438"/>
      <c r="REP115" s="438"/>
      <c r="REQ115" s="438"/>
      <c r="RER115" s="438"/>
      <c r="RES115" s="438"/>
      <c r="RET115" s="438"/>
      <c r="REU115" s="438"/>
      <c r="REV115" s="438"/>
      <c r="REW115" s="438"/>
      <c r="REX115" s="438"/>
      <c r="REY115" s="438"/>
      <c r="REZ115" s="438"/>
      <c r="RFA115" s="438"/>
      <c r="RFB115" s="438"/>
      <c r="RFC115" s="438"/>
      <c r="RFD115" s="438"/>
      <c r="RFE115" s="438"/>
      <c r="RFF115" s="438"/>
      <c r="RFG115" s="438"/>
      <c r="RFH115" s="438"/>
      <c r="RFI115" s="438"/>
      <c r="RFJ115" s="438"/>
      <c r="RFK115" s="438"/>
      <c r="RFL115" s="438"/>
      <c r="RFM115" s="438"/>
      <c r="RFN115" s="438"/>
      <c r="RFO115" s="438"/>
      <c r="RFP115" s="438"/>
      <c r="RFQ115" s="438"/>
      <c r="RFR115" s="438"/>
      <c r="RFS115" s="438"/>
      <c r="RFT115" s="438"/>
      <c r="RFU115" s="438"/>
      <c r="RFV115" s="438"/>
      <c r="RFW115" s="438"/>
      <c r="RFX115" s="438"/>
      <c r="RFY115" s="438"/>
      <c r="RFZ115" s="438"/>
      <c r="RGA115" s="438"/>
      <c r="RGB115" s="438"/>
      <c r="RGC115" s="438"/>
      <c r="RGD115" s="438"/>
      <c r="RGE115" s="438"/>
      <c r="RGF115" s="438"/>
      <c r="RGG115" s="438"/>
      <c r="RGH115" s="438"/>
      <c r="RGI115" s="438"/>
      <c r="RGJ115" s="438"/>
      <c r="RGK115" s="438"/>
      <c r="RGL115" s="438"/>
      <c r="RGM115" s="438"/>
      <c r="RGN115" s="438"/>
      <c r="RGO115" s="438"/>
      <c r="RGP115" s="438"/>
      <c r="RGQ115" s="438"/>
      <c r="RGR115" s="438"/>
      <c r="RGS115" s="438"/>
      <c r="RGT115" s="438"/>
      <c r="RGU115" s="438"/>
      <c r="RGV115" s="438"/>
      <c r="RGW115" s="438"/>
      <c r="RGX115" s="438"/>
      <c r="RGY115" s="438"/>
      <c r="RGZ115" s="438"/>
      <c r="RHA115" s="438"/>
      <c r="RHB115" s="438"/>
      <c r="RHC115" s="438"/>
      <c r="RHD115" s="438"/>
      <c r="RHE115" s="438"/>
      <c r="RHF115" s="438"/>
      <c r="RHG115" s="438"/>
      <c r="RHH115" s="438"/>
      <c r="RHI115" s="438"/>
      <c r="RHJ115" s="438"/>
      <c r="RHK115" s="438"/>
      <c r="RHL115" s="438"/>
      <c r="RHM115" s="438"/>
      <c r="RHN115" s="438"/>
      <c r="RHO115" s="438"/>
      <c r="RHP115" s="438"/>
      <c r="RHQ115" s="438"/>
      <c r="RHR115" s="438"/>
      <c r="RHS115" s="438"/>
      <c r="RHT115" s="438"/>
      <c r="RHU115" s="438"/>
      <c r="RHV115" s="438"/>
      <c r="RHW115" s="438"/>
      <c r="RHX115" s="438"/>
      <c r="RHY115" s="438"/>
      <c r="RHZ115" s="438"/>
      <c r="RIA115" s="438"/>
      <c r="RIB115" s="438"/>
      <c r="RIC115" s="438"/>
      <c r="RID115" s="438"/>
      <c r="RIE115" s="438"/>
      <c r="RIF115" s="438"/>
      <c r="RIG115" s="438"/>
      <c r="RIH115" s="438"/>
      <c r="RII115" s="438"/>
      <c r="RIJ115" s="438"/>
      <c r="RIK115" s="438"/>
      <c r="RIL115" s="438"/>
      <c r="RIM115" s="438"/>
      <c r="RIN115" s="438"/>
      <c r="RIO115" s="438"/>
      <c r="RIP115" s="438"/>
      <c r="RIQ115" s="438"/>
      <c r="RIR115" s="438"/>
      <c r="RIS115" s="438"/>
      <c r="RIT115" s="438"/>
      <c r="RIU115" s="438"/>
      <c r="RIV115" s="438"/>
      <c r="RIW115" s="438"/>
      <c r="RIX115" s="438"/>
      <c r="RIY115" s="438"/>
      <c r="RIZ115" s="438"/>
      <c r="RJA115" s="438"/>
      <c r="RJB115" s="438"/>
      <c r="RJC115" s="438"/>
      <c r="RJD115" s="438"/>
      <c r="RJE115" s="438"/>
      <c r="RJF115" s="438"/>
      <c r="RJG115" s="438"/>
      <c r="RJH115" s="438"/>
      <c r="RJI115" s="438"/>
      <c r="RJJ115" s="438"/>
      <c r="RJK115" s="438"/>
      <c r="RJL115" s="438"/>
      <c r="RJM115" s="438"/>
      <c r="RJN115" s="438"/>
      <c r="RJO115" s="438"/>
      <c r="RJP115" s="438"/>
      <c r="RJQ115" s="438"/>
      <c r="RJR115" s="438"/>
      <c r="RJS115" s="438"/>
      <c r="RJT115" s="438"/>
      <c r="RJU115" s="438"/>
      <c r="RJV115" s="438"/>
      <c r="RJW115" s="438"/>
      <c r="RJX115" s="438"/>
      <c r="RJY115" s="438"/>
      <c r="RJZ115" s="438"/>
      <c r="RKA115" s="438"/>
      <c r="RKB115" s="438"/>
      <c r="RKC115" s="438"/>
      <c r="RKD115" s="438"/>
      <c r="RKE115" s="438"/>
      <c r="RKF115" s="438"/>
      <c r="RKG115" s="438"/>
      <c r="RKH115" s="438"/>
      <c r="RKI115" s="438"/>
      <c r="RKJ115" s="438"/>
      <c r="RKK115" s="438"/>
      <c r="RKL115" s="438"/>
      <c r="RKM115" s="438"/>
      <c r="RKN115" s="438"/>
      <c r="RKO115" s="438"/>
      <c r="RKP115" s="438"/>
      <c r="RKQ115" s="438"/>
      <c r="RKR115" s="438"/>
      <c r="RKS115" s="438"/>
      <c r="RKT115" s="438"/>
      <c r="RKU115" s="438"/>
      <c r="RKV115" s="438"/>
      <c r="RKW115" s="438"/>
      <c r="RKX115" s="438"/>
      <c r="RKY115" s="438"/>
      <c r="RKZ115" s="438"/>
      <c r="RLA115" s="438"/>
      <c r="RLB115" s="438"/>
      <c r="RLC115" s="438"/>
      <c r="RLD115" s="438"/>
      <c r="RLE115" s="438"/>
      <c r="RLF115" s="438"/>
      <c r="RLG115" s="438"/>
      <c r="RLH115" s="438"/>
      <c r="RLI115" s="438"/>
      <c r="RLJ115" s="438"/>
      <c r="RLK115" s="438"/>
      <c r="RLL115" s="438"/>
      <c r="RLM115" s="438"/>
      <c r="RLN115" s="438"/>
      <c r="RLO115" s="438"/>
      <c r="RLP115" s="438"/>
      <c r="RLQ115" s="438"/>
      <c r="RLR115" s="438"/>
      <c r="RLS115" s="438"/>
      <c r="RLT115" s="438"/>
      <c r="RLU115" s="438"/>
      <c r="RLV115" s="438"/>
      <c r="RLW115" s="438"/>
      <c r="RLX115" s="438"/>
      <c r="RLY115" s="438"/>
      <c r="RLZ115" s="438"/>
      <c r="RMA115" s="438"/>
      <c r="RMB115" s="438"/>
      <c r="RMC115" s="438"/>
      <c r="RMD115" s="438"/>
      <c r="RME115" s="438"/>
      <c r="RMF115" s="438"/>
      <c r="RMG115" s="438"/>
      <c r="RMH115" s="438"/>
      <c r="RMI115" s="438"/>
      <c r="RMJ115" s="438"/>
      <c r="RMK115" s="438"/>
      <c r="RML115" s="438"/>
      <c r="RMM115" s="438"/>
      <c r="RMN115" s="438"/>
      <c r="RMO115" s="438"/>
      <c r="RMP115" s="438"/>
      <c r="RMQ115" s="438"/>
      <c r="RMR115" s="438"/>
      <c r="RMS115" s="438"/>
      <c r="RMT115" s="438"/>
      <c r="RMU115" s="438"/>
      <c r="RMV115" s="438"/>
      <c r="RMW115" s="438"/>
      <c r="RMX115" s="438"/>
      <c r="RMY115" s="438"/>
      <c r="RMZ115" s="438"/>
      <c r="RNA115" s="438"/>
      <c r="RNB115" s="438"/>
      <c r="RNC115" s="438"/>
      <c r="RND115" s="438"/>
      <c r="RNE115" s="438"/>
      <c r="RNF115" s="438"/>
      <c r="RNG115" s="438"/>
      <c r="RNH115" s="438"/>
      <c r="RNI115" s="438"/>
      <c r="RNJ115" s="438"/>
      <c r="RNK115" s="438"/>
      <c r="RNL115" s="438"/>
      <c r="RNM115" s="438"/>
      <c r="RNN115" s="438"/>
      <c r="RNO115" s="438"/>
      <c r="RNP115" s="438"/>
      <c r="RNQ115" s="438"/>
      <c r="RNR115" s="438"/>
      <c r="RNS115" s="438"/>
      <c r="RNT115" s="438"/>
      <c r="RNU115" s="438"/>
      <c r="RNV115" s="438"/>
      <c r="RNW115" s="438"/>
      <c r="RNX115" s="438"/>
      <c r="RNY115" s="438"/>
      <c r="RNZ115" s="438"/>
      <c r="ROA115" s="438"/>
      <c r="ROB115" s="438"/>
      <c r="ROC115" s="438"/>
      <c r="ROD115" s="438"/>
      <c r="ROE115" s="438"/>
      <c r="ROF115" s="438"/>
      <c r="ROG115" s="438"/>
      <c r="ROH115" s="438"/>
      <c r="ROI115" s="438"/>
      <c r="ROJ115" s="438"/>
      <c r="ROK115" s="438"/>
      <c r="ROL115" s="438"/>
      <c r="ROM115" s="438"/>
      <c r="RON115" s="438"/>
      <c r="ROO115" s="438"/>
      <c r="ROP115" s="438"/>
      <c r="ROQ115" s="438"/>
      <c r="ROR115" s="438"/>
      <c r="ROS115" s="438"/>
      <c r="ROT115" s="438"/>
      <c r="ROU115" s="438"/>
      <c r="ROV115" s="438"/>
      <c r="ROW115" s="438"/>
      <c r="ROX115" s="438"/>
      <c r="ROY115" s="438"/>
      <c r="ROZ115" s="438"/>
      <c r="RPA115" s="438"/>
      <c r="RPB115" s="438"/>
      <c r="RPC115" s="438"/>
      <c r="RPD115" s="438"/>
      <c r="RPE115" s="438"/>
      <c r="RPF115" s="438"/>
      <c r="RPG115" s="438"/>
      <c r="RPH115" s="438"/>
      <c r="RPI115" s="438"/>
      <c r="RPJ115" s="438"/>
      <c r="RPK115" s="438"/>
      <c r="RPL115" s="438"/>
      <c r="RPM115" s="438"/>
      <c r="RPN115" s="438"/>
      <c r="RPO115" s="438"/>
      <c r="RPP115" s="438"/>
      <c r="RPQ115" s="438"/>
      <c r="RPR115" s="438"/>
      <c r="RPS115" s="438"/>
      <c r="RPT115" s="438"/>
      <c r="RPU115" s="438"/>
      <c r="RPV115" s="438"/>
      <c r="RPW115" s="438"/>
      <c r="RPX115" s="438"/>
      <c r="RPY115" s="438"/>
      <c r="RPZ115" s="438"/>
      <c r="RQA115" s="438"/>
      <c r="RQB115" s="438"/>
      <c r="RQC115" s="438"/>
      <c r="RQD115" s="438"/>
      <c r="RQE115" s="438"/>
      <c r="RQF115" s="438"/>
      <c r="RQG115" s="438"/>
      <c r="RQH115" s="438"/>
      <c r="RQI115" s="438"/>
      <c r="RQJ115" s="438"/>
      <c r="RQK115" s="438"/>
      <c r="RQL115" s="438"/>
      <c r="RQM115" s="438"/>
      <c r="RQN115" s="438"/>
      <c r="RQO115" s="438"/>
      <c r="RQP115" s="438"/>
      <c r="RQQ115" s="438"/>
      <c r="RQR115" s="438"/>
      <c r="RQS115" s="438"/>
      <c r="RQT115" s="438"/>
      <c r="RQU115" s="438"/>
      <c r="RQV115" s="438"/>
      <c r="RQW115" s="438"/>
      <c r="RQX115" s="438"/>
      <c r="RQY115" s="438"/>
      <c r="RQZ115" s="438"/>
      <c r="RRA115" s="438"/>
      <c r="RRB115" s="438"/>
      <c r="RRC115" s="438"/>
      <c r="RRD115" s="438"/>
      <c r="RRE115" s="438"/>
      <c r="RRF115" s="438"/>
      <c r="RRG115" s="438"/>
      <c r="RRH115" s="438"/>
      <c r="RRI115" s="438"/>
      <c r="RRJ115" s="438"/>
      <c r="RRK115" s="438"/>
      <c r="RRL115" s="438"/>
      <c r="RRM115" s="438"/>
      <c r="RRN115" s="438"/>
      <c r="RRO115" s="438"/>
      <c r="RRP115" s="438"/>
      <c r="RRQ115" s="438"/>
      <c r="RRR115" s="438"/>
      <c r="RRS115" s="438"/>
      <c r="RRT115" s="438"/>
      <c r="RRU115" s="438"/>
      <c r="RRV115" s="438"/>
      <c r="RRW115" s="438"/>
      <c r="RRX115" s="438"/>
      <c r="RRY115" s="438"/>
      <c r="RRZ115" s="438"/>
      <c r="RSA115" s="438"/>
      <c r="RSB115" s="438"/>
      <c r="RSC115" s="438"/>
      <c r="RSD115" s="438"/>
      <c r="RSE115" s="438"/>
      <c r="RSF115" s="438"/>
      <c r="RSG115" s="438"/>
      <c r="RSH115" s="438"/>
      <c r="RSI115" s="438"/>
      <c r="RSJ115" s="438"/>
      <c r="RSK115" s="438"/>
      <c r="RSL115" s="438"/>
      <c r="RSM115" s="438"/>
      <c r="RSN115" s="438"/>
      <c r="RSO115" s="438"/>
      <c r="RSP115" s="438"/>
      <c r="RSQ115" s="438"/>
      <c r="RSR115" s="438"/>
      <c r="RSS115" s="438"/>
      <c r="RST115" s="438"/>
      <c r="RSU115" s="438"/>
      <c r="RSV115" s="438"/>
      <c r="RSW115" s="438"/>
      <c r="RSX115" s="438"/>
      <c r="RSY115" s="438"/>
      <c r="RSZ115" s="438"/>
      <c r="RTA115" s="438"/>
      <c r="RTB115" s="438"/>
      <c r="RTC115" s="438"/>
      <c r="RTD115" s="438"/>
      <c r="RTE115" s="438"/>
      <c r="RTF115" s="438"/>
      <c r="RTG115" s="438"/>
      <c r="RTH115" s="438"/>
      <c r="RTI115" s="438"/>
      <c r="RTJ115" s="438"/>
      <c r="RTK115" s="438"/>
      <c r="RTL115" s="438"/>
      <c r="RTM115" s="438"/>
      <c r="RTN115" s="438"/>
      <c r="RTO115" s="438"/>
      <c r="RTP115" s="438"/>
      <c r="RTQ115" s="438"/>
      <c r="RTR115" s="438"/>
      <c r="RTS115" s="438"/>
      <c r="RTT115" s="438"/>
      <c r="RTU115" s="438"/>
      <c r="RTV115" s="438"/>
      <c r="RTW115" s="438"/>
      <c r="RTX115" s="438"/>
      <c r="RTY115" s="438"/>
      <c r="RTZ115" s="438"/>
      <c r="RUA115" s="438"/>
      <c r="RUB115" s="438"/>
      <c r="RUC115" s="438"/>
      <c r="RUD115" s="438"/>
      <c r="RUE115" s="438"/>
      <c r="RUF115" s="438"/>
      <c r="RUG115" s="438"/>
      <c r="RUH115" s="438"/>
      <c r="RUI115" s="438"/>
      <c r="RUJ115" s="438"/>
      <c r="RUK115" s="438"/>
      <c r="RUL115" s="438"/>
      <c r="RUM115" s="438"/>
      <c r="RUN115" s="438"/>
      <c r="RUO115" s="438"/>
      <c r="RUP115" s="438"/>
      <c r="RUQ115" s="438"/>
      <c r="RUR115" s="438"/>
      <c r="RUS115" s="438"/>
      <c r="RUT115" s="438"/>
      <c r="RUU115" s="438"/>
      <c r="RUV115" s="438"/>
      <c r="RUW115" s="438"/>
      <c r="RUX115" s="438"/>
      <c r="RUY115" s="438"/>
      <c r="RUZ115" s="438"/>
      <c r="RVA115" s="438"/>
      <c r="RVB115" s="438"/>
      <c r="RVC115" s="438"/>
      <c r="RVD115" s="438"/>
      <c r="RVE115" s="438"/>
      <c r="RVF115" s="438"/>
      <c r="RVG115" s="438"/>
      <c r="RVH115" s="438"/>
      <c r="RVI115" s="438"/>
      <c r="RVJ115" s="438"/>
      <c r="RVK115" s="438"/>
      <c r="RVL115" s="438"/>
      <c r="RVM115" s="438"/>
      <c r="RVN115" s="438"/>
      <c r="RVO115" s="438"/>
      <c r="RVP115" s="438"/>
      <c r="RVQ115" s="438"/>
      <c r="RVR115" s="438"/>
      <c r="RVS115" s="438"/>
      <c r="RVT115" s="438"/>
      <c r="RVU115" s="438"/>
      <c r="RVV115" s="438"/>
      <c r="RVW115" s="438"/>
      <c r="RVX115" s="438"/>
      <c r="RVY115" s="438"/>
      <c r="RVZ115" s="438"/>
      <c r="RWA115" s="438"/>
      <c r="RWB115" s="438"/>
      <c r="RWC115" s="438"/>
      <c r="RWD115" s="438"/>
      <c r="RWE115" s="438"/>
      <c r="RWF115" s="438"/>
      <c r="RWG115" s="438"/>
      <c r="RWH115" s="438"/>
      <c r="RWI115" s="438"/>
      <c r="RWJ115" s="438"/>
      <c r="RWK115" s="438"/>
      <c r="RWL115" s="438"/>
      <c r="RWM115" s="438"/>
      <c r="RWN115" s="438"/>
      <c r="RWO115" s="438"/>
      <c r="RWP115" s="438"/>
      <c r="RWQ115" s="438"/>
      <c r="RWR115" s="438"/>
      <c r="RWS115" s="438"/>
      <c r="RWT115" s="438"/>
      <c r="RWU115" s="438"/>
      <c r="RWV115" s="438"/>
      <c r="RWW115" s="438"/>
      <c r="RWX115" s="438"/>
      <c r="RWY115" s="438"/>
      <c r="RWZ115" s="438"/>
      <c r="RXA115" s="438"/>
      <c r="RXB115" s="438"/>
      <c r="RXC115" s="438"/>
      <c r="RXD115" s="438"/>
      <c r="RXE115" s="438"/>
      <c r="RXF115" s="438"/>
      <c r="RXG115" s="438"/>
      <c r="RXH115" s="438"/>
      <c r="RXI115" s="438"/>
      <c r="RXJ115" s="438"/>
      <c r="RXK115" s="438"/>
      <c r="RXL115" s="438"/>
      <c r="RXM115" s="438"/>
      <c r="RXN115" s="438"/>
      <c r="RXO115" s="438"/>
      <c r="RXP115" s="438"/>
      <c r="RXQ115" s="438"/>
      <c r="RXR115" s="438"/>
      <c r="RXS115" s="438"/>
      <c r="RXT115" s="438"/>
      <c r="RXU115" s="438"/>
      <c r="RXV115" s="438"/>
      <c r="RXW115" s="438"/>
      <c r="RXX115" s="438"/>
      <c r="RXY115" s="438"/>
      <c r="RXZ115" s="438"/>
      <c r="RYA115" s="438"/>
      <c r="RYB115" s="438"/>
      <c r="RYC115" s="438"/>
      <c r="RYD115" s="438"/>
      <c r="RYE115" s="438"/>
      <c r="RYF115" s="438"/>
      <c r="RYG115" s="438"/>
      <c r="RYH115" s="438"/>
      <c r="RYI115" s="438"/>
      <c r="RYJ115" s="438"/>
      <c r="RYK115" s="438"/>
      <c r="RYL115" s="438"/>
      <c r="RYM115" s="438"/>
      <c r="RYN115" s="438"/>
      <c r="RYO115" s="438"/>
      <c r="RYP115" s="438"/>
      <c r="RYQ115" s="438"/>
      <c r="RYR115" s="438"/>
      <c r="RYS115" s="438"/>
      <c r="RYT115" s="438"/>
      <c r="RYU115" s="438"/>
      <c r="RYV115" s="438"/>
      <c r="RYW115" s="438"/>
      <c r="RYX115" s="438"/>
      <c r="RYY115" s="438"/>
      <c r="RYZ115" s="438"/>
      <c r="RZA115" s="438"/>
      <c r="RZB115" s="438"/>
      <c r="RZC115" s="438"/>
      <c r="RZD115" s="438"/>
      <c r="RZE115" s="438"/>
      <c r="RZF115" s="438"/>
      <c r="RZG115" s="438"/>
      <c r="RZH115" s="438"/>
      <c r="RZI115" s="438"/>
      <c r="RZJ115" s="438"/>
      <c r="RZK115" s="438"/>
      <c r="RZL115" s="438"/>
      <c r="RZM115" s="438"/>
      <c r="RZN115" s="438"/>
      <c r="RZO115" s="438"/>
      <c r="RZP115" s="438"/>
      <c r="RZQ115" s="438"/>
      <c r="RZR115" s="438"/>
      <c r="RZS115" s="438"/>
      <c r="RZT115" s="438"/>
      <c r="RZU115" s="438"/>
      <c r="RZV115" s="438"/>
      <c r="RZW115" s="438"/>
      <c r="RZX115" s="438"/>
      <c r="RZY115" s="438"/>
      <c r="RZZ115" s="438"/>
      <c r="SAA115" s="438"/>
      <c r="SAB115" s="438"/>
      <c r="SAC115" s="438"/>
      <c r="SAD115" s="438"/>
      <c r="SAE115" s="438"/>
      <c r="SAF115" s="438"/>
      <c r="SAG115" s="438"/>
      <c r="SAH115" s="438"/>
      <c r="SAI115" s="438"/>
      <c r="SAJ115" s="438"/>
      <c r="SAK115" s="438"/>
      <c r="SAL115" s="438"/>
      <c r="SAM115" s="438"/>
      <c r="SAN115" s="438"/>
      <c r="SAO115" s="438"/>
      <c r="SAP115" s="438"/>
      <c r="SAQ115" s="438"/>
      <c r="SAR115" s="438"/>
      <c r="SAS115" s="438"/>
      <c r="SAT115" s="438"/>
      <c r="SAU115" s="438"/>
      <c r="SAV115" s="438"/>
      <c r="SAW115" s="438"/>
      <c r="SAX115" s="438"/>
      <c r="SAY115" s="438"/>
      <c r="SAZ115" s="438"/>
      <c r="SBA115" s="438"/>
      <c r="SBB115" s="438"/>
      <c r="SBC115" s="438"/>
      <c r="SBD115" s="438"/>
      <c r="SBE115" s="438"/>
      <c r="SBF115" s="438"/>
      <c r="SBG115" s="438"/>
      <c r="SBH115" s="438"/>
      <c r="SBI115" s="438"/>
      <c r="SBJ115" s="438"/>
      <c r="SBK115" s="438"/>
      <c r="SBL115" s="438"/>
      <c r="SBM115" s="438"/>
      <c r="SBN115" s="438"/>
      <c r="SBO115" s="438"/>
      <c r="SBP115" s="438"/>
      <c r="SBQ115" s="438"/>
      <c r="SBR115" s="438"/>
      <c r="SBS115" s="438"/>
      <c r="SBT115" s="438"/>
      <c r="SBU115" s="438"/>
      <c r="SBV115" s="438"/>
      <c r="SBW115" s="438"/>
      <c r="SBX115" s="438"/>
      <c r="SBY115" s="438"/>
      <c r="SBZ115" s="438"/>
      <c r="SCA115" s="438"/>
      <c r="SCB115" s="438"/>
      <c r="SCC115" s="438"/>
      <c r="SCD115" s="438"/>
      <c r="SCE115" s="438"/>
      <c r="SCF115" s="438"/>
      <c r="SCG115" s="438"/>
      <c r="SCH115" s="438"/>
      <c r="SCI115" s="438"/>
      <c r="SCJ115" s="438"/>
      <c r="SCK115" s="438"/>
      <c r="SCL115" s="438"/>
      <c r="SCM115" s="438"/>
      <c r="SCN115" s="438"/>
      <c r="SCO115" s="438"/>
      <c r="SCP115" s="438"/>
      <c r="SCQ115" s="438"/>
      <c r="SCR115" s="438"/>
      <c r="SCS115" s="438"/>
      <c r="SCT115" s="438"/>
      <c r="SCU115" s="438"/>
      <c r="SCV115" s="438"/>
      <c r="SCW115" s="438"/>
      <c r="SCX115" s="438"/>
      <c r="SCY115" s="438"/>
      <c r="SCZ115" s="438"/>
      <c r="SDA115" s="438"/>
      <c r="SDB115" s="438"/>
      <c r="SDC115" s="438"/>
      <c r="SDD115" s="438"/>
      <c r="SDE115" s="438"/>
      <c r="SDF115" s="438"/>
      <c r="SDG115" s="438"/>
      <c r="SDH115" s="438"/>
      <c r="SDI115" s="438"/>
      <c r="SDJ115" s="438"/>
      <c r="SDK115" s="438"/>
      <c r="SDL115" s="438"/>
      <c r="SDM115" s="438"/>
      <c r="SDN115" s="438"/>
      <c r="SDO115" s="438"/>
      <c r="SDP115" s="438"/>
      <c r="SDQ115" s="438"/>
      <c r="SDR115" s="438"/>
      <c r="SDS115" s="438"/>
      <c r="SDT115" s="438"/>
      <c r="SDU115" s="438"/>
      <c r="SDV115" s="438"/>
      <c r="SDW115" s="438"/>
      <c r="SDX115" s="438"/>
      <c r="SDY115" s="438"/>
      <c r="SDZ115" s="438"/>
      <c r="SEA115" s="438"/>
      <c r="SEB115" s="438"/>
      <c r="SEC115" s="438"/>
      <c r="SED115" s="438"/>
      <c r="SEE115" s="438"/>
      <c r="SEF115" s="438"/>
      <c r="SEG115" s="438"/>
      <c r="SEH115" s="438"/>
      <c r="SEI115" s="438"/>
      <c r="SEJ115" s="438"/>
      <c r="SEK115" s="438"/>
      <c r="SEL115" s="438"/>
      <c r="SEM115" s="438"/>
      <c r="SEN115" s="438"/>
      <c r="SEO115" s="438"/>
      <c r="SEP115" s="438"/>
      <c r="SEQ115" s="438"/>
      <c r="SER115" s="438"/>
      <c r="SES115" s="438"/>
      <c r="SET115" s="438"/>
      <c r="SEU115" s="438"/>
      <c r="SEV115" s="438"/>
      <c r="SEW115" s="438"/>
      <c r="SEX115" s="438"/>
      <c r="SEY115" s="438"/>
      <c r="SEZ115" s="438"/>
      <c r="SFA115" s="438"/>
      <c r="SFB115" s="438"/>
      <c r="SFC115" s="438"/>
      <c r="SFD115" s="438"/>
      <c r="SFE115" s="438"/>
      <c r="SFF115" s="438"/>
      <c r="SFG115" s="438"/>
      <c r="SFH115" s="438"/>
      <c r="SFI115" s="438"/>
      <c r="SFJ115" s="438"/>
      <c r="SFK115" s="438"/>
      <c r="SFL115" s="438"/>
      <c r="SFM115" s="438"/>
      <c r="SFN115" s="438"/>
      <c r="SFO115" s="438"/>
      <c r="SFP115" s="438"/>
      <c r="SFQ115" s="438"/>
      <c r="SFR115" s="438"/>
      <c r="SFS115" s="438"/>
      <c r="SFT115" s="438"/>
      <c r="SFU115" s="438"/>
      <c r="SFV115" s="438"/>
      <c r="SFW115" s="438"/>
      <c r="SFX115" s="438"/>
      <c r="SFY115" s="438"/>
      <c r="SFZ115" s="438"/>
      <c r="SGA115" s="438"/>
      <c r="SGB115" s="438"/>
      <c r="SGC115" s="438"/>
      <c r="SGD115" s="438"/>
      <c r="SGE115" s="438"/>
      <c r="SGF115" s="438"/>
      <c r="SGG115" s="438"/>
      <c r="SGH115" s="438"/>
      <c r="SGI115" s="438"/>
      <c r="SGJ115" s="438"/>
      <c r="SGK115" s="438"/>
      <c r="SGL115" s="438"/>
      <c r="SGM115" s="438"/>
      <c r="SGN115" s="438"/>
      <c r="SGO115" s="438"/>
      <c r="SGP115" s="438"/>
      <c r="SGQ115" s="438"/>
      <c r="SGR115" s="438"/>
      <c r="SGS115" s="438"/>
      <c r="SGT115" s="438"/>
      <c r="SGU115" s="438"/>
      <c r="SGV115" s="438"/>
      <c r="SGW115" s="438"/>
      <c r="SGX115" s="438"/>
      <c r="SGY115" s="438"/>
      <c r="SGZ115" s="438"/>
      <c r="SHA115" s="438"/>
      <c r="SHB115" s="438"/>
      <c r="SHC115" s="438"/>
      <c r="SHD115" s="438"/>
      <c r="SHE115" s="438"/>
      <c r="SHF115" s="438"/>
      <c r="SHG115" s="438"/>
      <c r="SHH115" s="438"/>
      <c r="SHI115" s="438"/>
      <c r="SHJ115" s="438"/>
      <c r="SHK115" s="438"/>
      <c r="SHL115" s="438"/>
      <c r="SHM115" s="438"/>
      <c r="SHN115" s="438"/>
      <c r="SHO115" s="438"/>
      <c r="SHP115" s="438"/>
      <c r="SHQ115" s="438"/>
      <c r="SHR115" s="438"/>
      <c r="SHS115" s="438"/>
      <c r="SHT115" s="438"/>
      <c r="SHU115" s="438"/>
      <c r="SHV115" s="438"/>
      <c r="SHW115" s="438"/>
      <c r="SHX115" s="438"/>
      <c r="SHY115" s="438"/>
      <c r="SHZ115" s="438"/>
      <c r="SIA115" s="438"/>
      <c r="SIB115" s="438"/>
      <c r="SIC115" s="438"/>
      <c r="SID115" s="438"/>
      <c r="SIE115" s="438"/>
      <c r="SIF115" s="438"/>
      <c r="SIG115" s="438"/>
      <c r="SIH115" s="438"/>
      <c r="SII115" s="438"/>
      <c r="SIJ115" s="438"/>
      <c r="SIK115" s="438"/>
      <c r="SIL115" s="438"/>
      <c r="SIM115" s="438"/>
      <c r="SIN115" s="438"/>
      <c r="SIO115" s="438"/>
      <c r="SIP115" s="438"/>
      <c r="SIQ115" s="438"/>
      <c r="SIR115" s="438"/>
      <c r="SIS115" s="438"/>
      <c r="SIT115" s="438"/>
      <c r="SIU115" s="438"/>
      <c r="SIV115" s="438"/>
      <c r="SIW115" s="438"/>
      <c r="SIX115" s="438"/>
      <c r="SIY115" s="438"/>
      <c r="SIZ115" s="438"/>
      <c r="SJA115" s="438"/>
      <c r="SJB115" s="438"/>
      <c r="SJC115" s="438"/>
      <c r="SJD115" s="438"/>
      <c r="SJE115" s="438"/>
      <c r="SJF115" s="438"/>
      <c r="SJG115" s="438"/>
      <c r="SJH115" s="438"/>
      <c r="SJI115" s="438"/>
      <c r="SJJ115" s="438"/>
      <c r="SJK115" s="438"/>
      <c r="SJL115" s="438"/>
      <c r="SJM115" s="438"/>
      <c r="SJN115" s="438"/>
      <c r="SJO115" s="438"/>
      <c r="SJP115" s="438"/>
      <c r="SJQ115" s="438"/>
      <c r="SJR115" s="438"/>
      <c r="SJS115" s="438"/>
      <c r="SJT115" s="438"/>
      <c r="SJU115" s="438"/>
      <c r="SJV115" s="438"/>
      <c r="SJW115" s="438"/>
      <c r="SJX115" s="438"/>
      <c r="SJY115" s="438"/>
      <c r="SJZ115" s="438"/>
      <c r="SKA115" s="438"/>
      <c r="SKB115" s="438"/>
      <c r="SKC115" s="438"/>
      <c r="SKD115" s="438"/>
      <c r="SKE115" s="438"/>
      <c r="SKF115" s="438"/>
      <c r="SKG115" s="438"/>
      <c r="SKH115" s="438"/>
      <c r="SKI115" s="438"/>
      <c r="SKJ115" s="438"/>
      <c r="SKK115" s="438"/>
      <c r="SKL115" s="438"/>
      <c r="SKM115" s="438"/>
      <c r="SKN115" s="438"/>
      <c r="SKO115" s="438"/>
      <c r="SKP115" s="438"/>
      <c r="SKQ115" s="438"/>
      <c r="SKR115" s="438"/>
      <c r="SKS115" s="438"/>
      <c r="SKT115" s="438"/>
      <c r="SKU115" s="438"/>
      <c r="SKV115" s="438"/>
      <c r="SKW115" s="438"/>
      <c r="SKX115" s="438"/>
      <c r="SKY115" s="438"/>
      <c r="SKZ115" s="438"/>
      <c r="SLA115" s="438"/>
      <c r="SLB115" s="438"/>
      <c r="SLC115" s="438"/>
      <c r="SLD115" s="438"/>
      <c r="SLE115" s="438"/>
      <c r="SLF115" s="438"/>
      <c r="SLG115" s="438"/>
      <c r="SLH115" s="438"/>
      <c r="SLI115" s="438"/>
      <c r="SLJ115" s="438"/>
      <c r="SLK115" s="438"/>
      <c r="SLL115" s="438"/>
      <c r="SLM115" s="438"/>
      <c r="SLN115" s="438"/>
      <c r="SLO115" s="438"/>
      <c r="SLP115" s="438"/>
      <c r="SLQ115" s="438"/>
      <c r="SLR115" s="438"/>
      <c r="SLS115" s="438"/>
      <c r="SLT115" s="438"/>
      <c r="SLU115" s="438"/>
      <c r="SLV115" s="438"/>
      <c r="SLW115" s="438"/>
      <c r="SLX115" s="438"/>
      <c r="SLY115" s="438"/>
      <c r="SLZ115" s="438"/>
      <c r="SMA115" s="438"/>
      <c r="SMB115" s="438"/>
      <c r="SMC115" s="438"/>
      <c r="SMD115" s="438"/>
      <c r="SME115" s="438"/>
      <c r="SMF115" s="438"/>
      <c r="SMG115" s="438"/>
      <c r="SMH115" s="438"/>
      <c r="SMI115" s="438"/>
      <c r="SMJ115" s="438"/>
      <c r="SMK115" s="438"/>
      <c r="SML115" s="438"/>
      <c r="SMM115" s="438"/>
      <c r="SMN115" s="438"/>
      <c r="SMO115" s="438"/>
      <c r="SMP115" s="438"/>
      <c r="SMQ115" s="438"/>
      <c r="SMR115" s="438"/>
      <c r="SMS115" s="438"/>
      <c r="SMT115" s="438"/>
      <c r="SMU115" s="438"/>
      <c r="SMV115" s="438"/>
      <c r="SMW115" s="438"/>
      <c r="SMX115" s="438"/>
      <c r="SMY115" s="438"/>
      <c r="SMZ115" s="438"/>
      <c r="SNA115" s="438"/>
      <c r="SNB115" s="438"/>
      <c r="SNC115" s="438"/>
      <c r="SND115" s="438"/>
      <c r="SNE115" s="438"/>
      <c r="SNF115" s="438"/>
      <c r="SNG115" s="438"/>
      <c r="SNH115" s="438"/>
      <c r="SNI115" s="438"/>
      <c r="SNJ115" s="438"/>
      <c r="SNK115" s="438"/>
      <c r="SNL115" s="438"/>
      <c r="SNM115" s="438"/>
      <c r="SNN115" s="438"/>
      <c r="SNO115" s="438"/>
      <c r="SNP115" s="438"/>
      <c r="SNQ115" s="438"/>
      <c r="SNR115" s="438"/>
      <c r="SNS115" s="438"/>
      <c r="SNT115" s="438"/>
      <c r="SNU115" s="438"/>
      <c r="SNV115" s="438"/>
      <c r="SNW115" s="438"/>
      <c r="SNX115" s="438"/>
      <c r="SNY115" s="438"/>
      <c r="SNZ115" s="438"/>
      <c r="SOA115" s="438"/>
      <c r="SOB115" s="438"/>
      <c r="SOC115" s="438"/>
      <c r="SOD115" s="438"/>
      <c r="SOE115" s="438"/>
      <c r="SOF115" s="438"/>
      <c r="SOG115" s="438"/>
      <c r="SOH115" s="438"/>
      <c r="SOI115" s="438"/>
      <c r="SOJ115" s="438"/>
      <c r="SOK115" s="438"/>
      <c r="SOL115" s="438"/>
      <c r="SOM115" s="438"/>
      <c r="SON115" s="438"/>
      <c r="SOO115" s="438"/>
      <c r="SOP115" s="438"/>
      <c r="SOQ115" s="438"/>
      <c r="SOR115" s="438"/>
      <c r="SOS115" s="438"/>
      <c r="SOT115" s="438"/>
      <c r="SOU115" s="438"/>
      <c r="SOV115" s="438"/>
      <c r="SOW115" s="438"/>
      <c r="SOX115" s="438"/>
      <c r="SOY115" s="438"/>
      <c r="SOZ115" s="438"/>
      <c r="SPA115" s="438"/>
      <c r="SPB115" s="438"/>
      <c r="SPC115" s="438"/>
      <c r="SPD115" s="438"/>
      <c r="SPE115" s="438"/>
      <c r="SPF115" s="438"/>
      <c r="SPG115" s="438"/>
      <c r="SPH115" s="438"/>
      <c r="SPI115" s="438"/>
      <c r="SPJ115" s="438"/>
      <c r="SPK115" s="438"/>
      <c r="SPL115" s="438"/>
      <c r="SPM115" s="438"/>
      <c r="SPN115" s="438"/>
      <c r="SPO115" s="438"/>
      <c r="SPP115" s="438"/>
      <c r="SPQ115" s="438"/>
      <c r="SPR115" s="438"/>
      <c r="SPS115" s="438"/>
      <c r="SPT115" s="438"/>
      <c r="SPU115" s="438"/>
      <c r="SPV115" s="438"/>
      <c r="SPW115" s="438"/>
      <c r="SPX115" s="438"/>
      <c r="SPY115" s="438"/>
      <c r="SPZ115" s="438"/>
      <c r="SQA115" s="438"/>
      <c r="SQB115" s="438"/>
      <c r="SQC115" s="438"/>
      <c r="SQD115" s="438"/>
      <c r="SQE115" s="438"/>
      <c r="SQF115" s="438"/>
      <c r="SQG115" s="438"/>
      <c r="SQH115" s="438"/>
      <c r="SQI115" s="438"/>
      <c r="SQJ115" s="438"/>
      <c r="SQK115" s="438"/>
      <c r="SQL115" s="438"/>
      <c r="SQM115" s="438"/>
      <c r="SQN115" s="438"/>
      <c r="SQO115" s="438"/>
      <c r="SQP115" s="438"/>
      <c r="SQQ115" s="438"/>
      <c r="SQR115" s="438"/>
      <c r="SQS115" s="438"/>
      <c r="SQT115" s="438"/>
      <c r="SQU115" s="438"/>
      <c r="SQV115" s="438"/>
      <c r="SQW115" s="438"/>
      <c r="SQX115" s="438"/>
      <c r="SQY115" s="438"/>
      <c r="SQZ115" s="438"/>
      <c r="SRA115" s="438"/>
      <c r="SRB115" s="438"/>
      <c r="SRC115" s="438"/>
      <c r="SRD115" s="438"/>
      <c r="SRE115" s="438"/>
      <c r="SRF115" s="438"/>
      <c r="SRG115" s="438"/>
      <c r="SRH115" s="438"/>
      <c r="SRI115" s="438"/>
      <c r="SRJ115" s="438"/>
      <c r="SRK115" s="438"/>
      <c r="SRL115" s="438"/>
      <c r="SRM115" s="438"/>
      <c r="SRN115" s="438"/>
      <c r="SRO115" s="438"/>
      <c r="SRP115" s="438"/>
      <c r="SRQ115" s="438"/>
      <c r="SRR115" s="438"/>
      <c r="SRS115" s="438"/>
      <c r="SRT115" s="438"/>
      <c r="SRU115" s="438"/>
      <c r="SRV115" s="438"/>
      <c r="SRW115" s="438"/>
      <c r="SRX115" s="438"/>
      <c r="SRY115" s="438"/>
      <c r="SRZ115" s="438"/>
      <c r="SSA115" s="438"/>
      <c r="SSB115" s="438"/>
      <c r="SSC115" s="438"/>
      <c r="SSD115" s="438"/>
      <c r="SSE115" s="438"/>
      <c r="SSF115" s="438"/>
      <c r="SSG115" s="438"/>
      <c r="SSH115" s="438"/>
      <c r="SSI115" s="438"/>
      <c r="SSJ115" s="438"/>
      <c r="SSK115" s="438"/>
      <c r="SSL115" s="438"/>
      <c r="SSM115" s="438"/>
      <c r="SSN115" s="438"/>
      <c r="SSO115" s="438"/>
      <c r="SSP115" s="438"/>
      <c r="SSQ115" s="438"/>
      <c r="SSR115" s="438"/>
      <c r="SSS115" s="438"/>
      <c r="SST115" s="438"/>
      <c r="SSU115" s="438"/>
      <c r="SSV115" s="438"/>
      <c r="SSW115" s="438"/>
      <c r="SSX115" s="438"/>
      <c r="SSY115" s="438"/>
      <c r="SSZ115" s="438"/>
      <c r="STA115" s="438"/>
      <c r="STB115" s="438"/>
      <c r="STC115" s="438"/>
      <c r="STD115" s="438"/>
      <c r="STE115" s="438"/>
      <c r="STF115" s="438"/>
      <c r="STG115" s="438"/>
      <c r="STH115" s="438"/>
      <c r="STI115" s="438"/>
      <c r="STJ115" s="438"/>
      <c r="STK115" s="438"/>
      <c r="STL115" s="438"/>
      <c r="STM115" s="438"/>
      <c r="STN115" s="438"/>
      <c r="STO115" s="438"/>
      <c r="STP115" s="438"/>
      <c r="STQ115" s="438"/>
      <c r="STR115" s="438"/>
      <c r="STS115" s="438"/>
      <c r="STT115" s="438"/>
      <c r="STU115" s="438"/>
      <c r="STV115" s="438"/>
      <c r="STW115" s="438"/>
      <c r="STX115" s="438"/>
      <c r="STY115" s="438"/>
      <c r="STZ115" s="438"/>
      <c r="SUA115" s="438"/>
      <c r="SUB115" s="438"/>
      <c r="SUC115" s="438"/>
      <c r="SUD115" s="438"/>
      <c r="SUE115" s="438"/>
      <c r="SUF115" s="438"/>
      <c r="SUG115" s="438"/>
      <c r="SUH115" s="438"/>
      <c r="SUI115" s="438"/>
      <c r="SUJ115" s="438"/>
      <c r="SUK115" s="438"/>
      <c r="SUL115" s="438"/>
      <c r="SUM115" s="438"/>
      <c r="SUN115" s="438"/>
      <c r="SUO115" s="438"/>
      <c r="SUP115" s="438"/>
      <c r="SUQ115" s="438"/>
      <c r="SUR115" s="438"/>
      <c r="SUS115" s="438"/>
      <c r="SUT115" s="438"/>
      <c r="SUU115" s="438"/>
      <c r="SUV115" s="438"/>
      <c r="SUW115" s="438"/>
      <c r="SUX115" s="438"/>
      <c r="SUY115" s="438"/>
      <c r="SUZ115" s="438"/>
      <c r="SVA115" s="438"/>
      <c r="SVB115" s="438"/>
      <c r="SVC115" s="438"/>
      <c r="SVD115" s="438"/>
      <c r="SVE115" s="438"/>
      <c r="SVF115" s="438"/>
      <c r="SVG115" s="438"/>
      <c r="SVH115" s="438"/>
      <c r="SVI115" s="438"/>
      <c r="SVJ115" s="438"/>
      <c r="SVK115" s="438"/>
      <c r="SVL115" s="438"/>
      <c r="SVM115" s="438"/>
      <c r="SVN115" s="438"/>
      <c r="SVO115" s="438"/>
      <c r="SVP115" s="438"/>
      <c r="SVQ115" s="438"/>
      <c r="SVR115" s="438"/>
      <c r="SVS115" s="438"/>
      <c r="SVT115" s="438"/>
      <c r="SVU115" s="438"/>
      <c r="SVV115" s="438"/>
      <c r="SVW115" s="438"/>
      <c r="SVX115" s="438"/>
      <c r="SVY115" s="438"/>
      <c r="SVZ115" s="438"/>
      <c r="SWA115" s="438"/>
      <c r="SWB115" s="438"/>
      <c r="SWC115" s="438"/>
      <c r="SWD115" s="438"/>
      <c r="SWE115" s="438"/>
      <c r="SWF115" s="438"/>
      <c r="SWG115" s="438"/>
      <c r="SWH115" s="438"/>
      <c r="SWI115" s="438"/>
      <c r="SWJ115" s="438"/>
      <c r="SWK115" s="438"/>
      <c r="SWL115" s="438"/>
      <c r="SWM115" s="438"/>
      <c r="SWN115" s="438"/>
      <c r="SWO115" s="438"/>
      <c r="SWP115" s="438"/>
      <c r="SWQ115" s="438"/>
      <c r="SWR115" s="438"/>
      <c r="SWS115" s="438"/>
      <c r="SWT115" s="438"/>
      <c r="SWU115" s="438"/>
      <c r="SWV115" s="438"/>
      <c r="SWW115" s="438"/>
      <c r="SWX115" s="438"/>
      <c r="SWY115" s="438"/>
      <c r="SWZ115" s="438"/>
      <c r="SXA115" s="438"/>
      <c r="SXB115" s="438"/>
      <c r="SXC115" s="438"/>
      <c r="SXD115" s="438"/>
      <c r="SXE115" s="438"/>
      <c r="SXF115" s="438"/>
      <c r="SXG115" s="438"/>
      <c r="SXH115" s="438"/>
      <c r="SXI115" s="438"/>
      <c r="SXJ115" s="438"/>
      <c r="SXK115" s="438"/>
      <c r="SXL115" s="438"/>
      <c r="SXM115" s="438"/>
      <c r="SXN115" s="438"/>
      <c r="SXO115" s="438"/>
      <c r="SXP115" s="438"/>
      <c r="SXQ115" s="438"/>
      <c r="SXR115" s="438"/>
      <c r="SXS115" s="438"/>
      <c r="SXT115" s="438"/>
      <c r="SXU115" s="438"/>
      <c r="SXV115" s="438"/>
      <c r="SXW115" s="438"/>
      <c r="SXX115" s="438"/>
      <c r="SXY115" s="438"/>
      <c r="SXZ115" s="438"/>
      <c r="SYA115" s="438"/>
      <c r="SYB115" s="438"/>
      <c r="SYC115" s="438"/>
      <c r="SYD115" s="438"/>
      <c r="SYE115" s="438"/>
      <c r="SYF115" s="438"/>
      <c r="SYG115" s="438"/>
      <c r="SYH115" s="438"/>
      <c r="SYI115" s="438"/>
      <c r="SYJ115" s="438"/>
      <c r="SYK115" s="438"/>
      <c r="SYL115" s="438"/>
      <c r="SYM115" s="438"/>
      <c r="SYN115" s="438"/>
      <c r="SYO115" s="438"/>
      <c r="SYP115" s="438"/>
      <c r="SYQ115" s="438"/>
      <c r="SYR115" s="438"/>
      <c r="SYS115" s="438"/>
      <c r="SYT115" s="438"/>
      <c r="SYU115" s="438"/>
      <c r="SYV115" s="438"/>
      <c r="SYW115" s="438"/>
      <c r="SYX115" s="438"/>
      <c r="SYY115" s="438"/>
      <c r="SYZ115" s="438"/>
      <c r="SZA115" s="438"/>
      <c r="SZB115" s="438"/>
      <c r="SZC115" s="438"/>
      <c r="SZD115" s="438"/>
      <c r="SZE115" s="438"/>
      <c r="SZF115" s="438"/>
      <c r="SZG115" s="438"/>
      <c r="SZH115" s="438"/>
      <c r="SZI115" s="438"/>
      <c r="SZJ115" s="438"/>
      <c r="SZK115" s="438"/>
      <c r="SZL115" s="438"/>
      <c r="SZM115" s="438"/>
      <c r="SZN115" s="438"/>
      <c r="SZO115" s="438"/>
      <c r="SZP115" s="438"/>
      <c r="SZQ115" s="438"/>
      <c r="SZR115" s="438"/>
      <c r="SZS115" s="438"/>
      <c r="SZT115" s="438"/>
      <c r="SZU115" s="438"/>
      <c r="SZV115" s="438"/>
      <c r="SZW115" s="438"/>
      <c r="SZX115" s="438"/>
      <c r="SZY115" s="438"/>
      <c r="SZZ115" s="438"/>
      <c r="TAA115" s="438"/>
      <c r="TAB115" s="438"/>
      <c r="TAC115" s="438"/>
      <c r="TAD115" s="438"/>
      <c r="TAE115" s="438"/>
      <c r="TAF115" s="438"/>
      <c r="TAG115" s="438"/>
      <c r="TAH115" s="438"/>
      <c r="TAI115" s="438"/>
      <c r="TAJ115" s="438"/>
      <c r="TAK115" s="438"/>
      <c r="TAL115" s="438"/>
      <c r="TAM115" s="438"/>
      <c r="TAN115" s="438"/>
      <c r="TAO115" s="438"/>
      <c r="TAP115" s="438"/>
      <c r="TAQ115" s="438"/>
      <c r="TAR115" s="438"/>
      <c r="TAS115" s="438"/>
      <c r="TAT115" s="438"/>
      <c r="TAU115" s="438"/>
      <c r="TAV115" s="438"/>
      <c r="TAW115" s="438"/>
      <c r="TAX115" s="438"/>
      <c r="TAY115" s="438"/>
      <c r="TAZ115" s="438"/>
      <c r="TBA115" s="438"/>
      <c r="TBB115" s="438"/>
      <c r="TBC115" s="438"/>
      <c r="TBD115" s="438"/>
      <c r="TBE115" s="438"/>
      <c r="TBF115" s="438"/>
      <c r="TBG115" s="438"/>
      <c r="TBH115" s="438"/>
      <c r="TBI115" s="438"/>
      <c r="TBJ115" s="438"/>
      <c r="TBK115" s="438"/>
      <c r="TBL115" s="438"/>
      <c r="TBM115" s="438"/>
      <c r="TBN115" s="438"/>
      <c r="TBO115" s="438"/>
      <c r="TBP115" s="438"/>
      <c r="TBQ115" s="438"/>
      <c r="TBR115" s="438"/>
      <c r="TBS115" s="438"/>
      <c r="TBT115" s="438"/>
      <c r="TBU115" s="438"/>
      <c r="TBV115" s="438"/>
      <c r="TBW115" s="438"/>
      <c r="TBX115" s="438"/>
      <c r="TBY115" s="438"/>
      <c r="TBZ115" s="438"/>
      <c r="TCA115" s="438"/>
      <c r="TCB115" s="438"/>
      <c r="TCC115" s="438"/>
      <c r="TCD115" s="438"/>
      <c r="TCE115" s="438"/>
      <c r="TCF115" s="438"/>
      <c r="TCG115" s="438"/>
      <c r="TCH115" s="438"/>
      <c r="TCI115" s="438"/>
      <c r="TCJ115" s="438"/>
      <c r="TCK115" s="438"/>
      <c r="TCL115" s="438"/>
      <c r="TCM115" s="438"/>
      <c r="TCN115" s="438"/>
      <c r="TCO115" s="438"/>
      <c r="TCP115" s="438"/>
      <c r="TCQ115" s="438"/>
      <c r="TCR115" s="438"/>
      <c r="TCS115" s="438"/>
      <c r="TCT115" s="438"/>
      <c r="TCU115" s="438"/>
      <c r="TCV115" s="438"/>
      <c r="TCW115" s="438"/>
      <c r="TCX115" s="438"/>
      <c r="TCY115" s="438"/>
      <c r="TCZ115" s="438"/>
      <c r="TDA115" s="438"/>
      <c r="TDB115" s="438"/>
      <c r="TDC115" s="438"/>
      <c r="TDD115" s="438"/>
      <c r="TDE115" s="438"/>
      <c r="TDF115" s="438"/>
      <c r="TDG115" s="438"/>
      <c r="TDH115" s="438"/>
      <c r="TDI115" s="438"/>
      <c r="TDJ115" s="438"/>
      <c r="TDK115" s="438"/>
      <c r="TDL115" s="438"/>
      <c r="TDM115" s="438"/>
      <c r="TDN115" s="438"/>
      <c r="TDO115" s="438"/>
      <c r="TDP115" s="438"/>
      <c r="TDQ115" s="438"/>
      <c r="TDR115" s="438"/>
      <c r="TDS115" s="438"/>
      <c r="TDT115" s="438"/>
      <c r="TDU115" s="438"/>
      <c r="TDV115" s="438"/>
      <c r="TDW115" s="438"/>
      <c r="TDX115" s="438"/>
      <c r="TDY115" s="438"/>
      <c r="TDZ115" s="438"/>
      <c r="TEA115" s="438"/>
      <c r="TEB115" s="438"/>
      <c r="TEC115" s="438"/>
      <c r="TED115" s="438"/>
      <c r="TEE115" s="438"/>
      <c r="TEF115" s="438"/>
      <c r="TEG115" s="438"/>
      <c r="TEH115" s="438"/>
      <c r="TEI115" s="438"/>
      <c r="TEJ115" s="438"/>
      <c r="TEK115" s="438"/>
      <c r="TEL115" s="438"/>
      <c r="TEM115" s="438"/>
      <c r="TEN115" s="438"/>
      <c r="TEO115" s="438"/>
      <c r="TEP115" s="438"/>
      <c r="TEQ115" s="438"/>
      <c r="TER115" s="438"/>
      <c r="TES115" s="438"/>
      <c r="TET115" s="438"/>
      <c r="TEU115" s="438"/>
      <c r="TEV115" s="438"/>
      <c r="TEW115" s="438"/>
      <c r="TEX115" s="438"/>
      <c r="TEY115" s="438"/>
      <c r="TEZ115" s="438"/>
      <c r="TFA115" s="438"/>
      <c r="TFB115" s="438"/>
      <c r="TFC115" s="438"/>
      <c r="TFD115" s="438"/>
      <c r="TFE115" s="438"/>
      <c r="TFF115" s="438"/>
      <c r="TFG115" s="438"/>
      <c r="TFH115" s="438"/>
      <c r="TFI115" s="438"/>
      <c r="TFJ115" s="438"/>
      <c r="TFK115" s="438"/>
      <c r="TFL115" s="438"/>
      <c r="TFM115" s="438"/>
      <c r="TFN115" s="438"/>
      <c r="TFO115" s="438"/>
      <c r="TFP115" s="438"/>
      <c r="TFQ115" s="438"/>
      <c r="TFR115" s="438"/>
      <c r="TFS115" s="438"/>
      <c r="TFT115" s="438"/>
      <c r="TFU115" s="438"/>
      <c r="TFV115" s="438"/>
      <c r="TFW115" s="438"/>
      <c r="TFX115" s="438"/>
      <c r="TFY115" s="438"/>
      <c r="TFZ115" s="438"/>
      <c r="TGA115" s="438"/>
      <c r="TGB115" s="438"/>
      <c r="TGC115" s="438"/>
      <c r="TGD115" s="438"/>
      <c r="TGE115" s="438"/>
      <c r="TGF115" s="438"/>
      <c r="TGG115" s="438"/>
      <c r="TGH115" s="438"/>
      <c r="TGI115" s="438"/>
      <c r="TGJ115" s="438"/>
      <c r="TGK115" s="438"/>
      <c r="TGL115" s="438"/>
      <c r="TGM115" s="438"/>
      <c r="TGN115" s="438"/>
      <c r="TGO115" s="438"/>
      <c r="TGP115" s="438"/>
      <c r="TGQ115" s="438"/>
      <c r="TGR115" s="438"/>
      <c r="TGS115" s="438"/>
      <c r="TGT115" s="438"/>
      <c r="TGU115" s="438"/>
      <c r="TGV115" s="438"/>
      <c r="TGW115" s="438"/>
      <c r="TGX115" s="438"/>
      <c r="TGY115" s="438"/>
      <c r="TGZ115" s="438"/>
      <c r="THA115" s="438"/>
      <c r="THB115" s="438"/>
      <c r="THC115" s="438"/>
      <c r="THD115" s="438"/>
      <c r="THE115" s="438"/>
      <c r="THF115" s="438"/>
      <c r="THG115" s="438"/>
      <c r="THH115" s="438"/>
      <c r="THI115" s="438"/>
      <c r="THJ115" s="438"/>
      <c r="THK115" s="438"/>
      <c r="THL115" s="438"/>
      <c r="THM115" s="438"/>
      <c r="THN115" s="438"/>
      <c r="THO115" s="438"/>
      <c r="THP115" s="438"/>
      <c r="THQ115" s="438"/>
      <c r="THR115" s="438"/>
      <c r="THS115" s="438"/>
      <c r="THT115" s="438"/>
      <c r="THU115" s="438"/>
      <c r="THV115" s="438"/>
      <c r="THW115" s="438"/>
      <c r="THX115" s="438"/>
      <c r="THY115" s="438"/>
      <c r="THZ115" s="438"/>
      <c r="TIA115" s="438"/>
      <c r="TIB115" s="438"/>
      <c r="TIC115" s="438"/>
      <c r="TID115" s="438"/>
      <c r="TIE115" s="438"/>
      <c r="TIF115" s="438"/>
      <c r="TIG115" s="438"/>
      <c r="TIH115" s="438"/>
      <c r="TII115" s="438"/>
      <c r="TIJ115" s="438"/>
      <c r="TIK115" s="438"/>
      <c r="TIL115" s="438"/>
      <c r="TIM115" s="438"/>
      <c r="TIN115" s="438"/>
      <c r="TIO115" s="438"/>
      <c r="TIP115" s="438"/>
      <c r="TIQ115" s="438"/>
      <c r="TIR115" s="438"/>
      <c r="TIS115" s="438"/>
      <c r="TIT115" s="438"/>
      <c r="TIU115" s="438"/>
      <c r="TIV115" s="438"/>
      <c r="TIW115" s="438"/>
      <c r="TIX115" s="438"/>
      <c r="TIY115" s="438"/>
      <c r="TIZ115" s="438"/>
      <c r="TJA115" s="438"/>
      <c r="TJB115" s="438"/>
      <c r="TJC115" s="438"/>
      <c r="TJD115" s="438"/>
      <c r="TJE115" s="438"/>
      <c r="TJF115" s="438"/>
      <c r="TJG115" s="438"/>
      <c r="TJH115" s="438"/>
      <c r="TJI115" s="438"/>
      <c r="TJJ115" s="438"/>
      <c r="TJK115" s="438"/>
      <c r="TJL115" s="438"/>
      <c r="TJM115" s="438"/>
      <c r="TJN115" s="438"/>
      <c r="TJO115" s="438"/>
      <c r="TJP115" s="438"/>
      <c r="TJQ115" s="438"/>
      <c r="TJR115" s="438"/>
      <c r="TJS115" s="438"/>
      <c r="TJT115" s="438"/>
      <c r="TJU115" s="438"/>
      <c r="TJV115" s="438"/>
      <c r="TJW115" s="438"/>
      <c r="TJX115" s="438"/>
      <c r="TJY115" s="438"/>
      <c r="TJZ115" s="438"/>
      <c r="TKA115" s="438"/>
      <c r="TKB115" s="438"/>
      <c r="TKC115" s="438"/>
      <c r="TKD115" s="438"/>
      <c r="TKE115" s="438"/>
      <c r="TKF115" s="438"/>
      <c r="TKG115" s="438"/>
      <c r="TKH115" s="438"/>
      <c r="TKI115" s="438"/>
      <c r="TKJ115" s="438"/>
      <c r="TKK115" s="438"/>
      <c r="TKL115" s="438"/>
      <c r="TKM115" s="438"/>
      <c r="TKN115" s="438"/>
      <c r="TKO115" s="438"/>
      <c r="TKP115" s="438"/>
      <c r="TKQ115" s="438"/>
      <c r="TKR115" s="438"/>
      <c r="TKS115" s="438"/>
      <c r="TKT115" s="438"/>
      <c r="TKU115" s="438"/>
      <c r="TKV115" s="438"/>
      <c r="TKW115" s="438"/>
      <c r="TKX115" s="438"/>
      <c r="TKY115" s="438"/>
      <c r="TKZ115" s="438"/>
      <c r="TLA115" s="438"/>
      <c r="TLB115" s="438"/>
      <c r="TLC115" s="438"/>
      <c r="TLD115" s="438"/>
      <c r="TLE115" s="438"/>
      <c r="TLF115" s="438"/>
      <c r="TLG115" s="438"/>
      <c r="TLH115" s="438"/>
      <c r="TLI115" s="438"/>
      <c r="TLJ115" s="438"/>
      <c r="TLK115" s="438"/>
      <c r="TLL115" s="438"/>
      <c r="TLM115" s="438"/>
      <c r="TLN115" s="438"/>
      <c r="TLO115" s="438"/>
      <c r="TLP115" s="438"/>
      <c r="TLQ115" s="438"/>
      <c r="TLR115" s="438"/>
      <c r="TLS115" s="438"/>
      <c r="TLT115" s="438"/>
      <c r="TLU115" s="438"/>
      <c r="TLV115" s="438"/>
      <c r="TLW115" s="438"/>
      <c r="TLX115" s="438"/>
      <c r="TLY115" s="438"/>
      <c r="TLZ115" s="438"/>
      <c r="TMA115" s="438"/>
      <c r="TMB115" s="438"/>
      <c r="TMC115" s="438"/>
      <c r="TMD115" s="438"/>
      <c r="TME115" s="438"/>
      <c r="TMF115" s="438"/>
      <c r="TMG115" s="438"/>
      <c r="TMH115" s="438"/>
      <c r="TMI115" s="438"/>
      <c r="TMJ115" s="438"/>
      <c r="TMK115" s="438"/>
      <c r="TML115" s="438"/>
      <c r="TMM115" s="438"/>
      <c r="TMN115" s="438"/>
      <c r="TMO115" s="438"/>
      <c r="TMP115" s="438"/>
      <c r="TMQ115" s="438"/>
      <c r="TMR115" s="438"/>
      <c r="TMS115" s="438"/>
      <c r="TMT115" s="438"/>
      <c r="TMU115" s="438"/>
      <c r="TMV115" s="438"/>
      <c r="TMW115" s="438"/>
      <c r="TMX115" s="438"/>
      <c r="TMY115" s="438"/>
      <c r="TMZ115" s="438"/>
      <c r="TNA115" s="438"/>
      <c r="TNB115" s="438"/>
      <c r="TNC115" s="438"/>
      <c r="TND115" s="438"/>
      <c r="TNE115" s="438"/>
      <c r="TNF115" s="438"/>
      <c r="TNG115" s="438"/>
      <c r="TNH115" s="438"/>
      <c r="TNI115" s="438"/>
      <c r="TNJ115" s="438"/>
      <c r="TNK115" s="438"/>
      <c r="TNL115" s="438"/>
      <c r="TNM115" s="438"/>
      <c r="TNN115" s="438"/>
      <c r="TNO115" s="438"/>
      <c r="TNP115" s="438"/>
      <c r="TNQ115" s="438"/>
      <c r="TNR115" s="438"/>
      <c r="TNS115" s="438"/>
      <c r="TNT115" s="438"/>
      <c r="TNU115" s="438"/>
      <c r="TNV115" s="438"/>
      <c r="TNW115" s="438"/>
      <c r="TNX115" s="438"/>
      <c r="TNY115" s="438"/>
      <c r="TNZ115" s="438"/>
      <c r="TOA115" s="438"/>
      <c r="TOB115" s="438"/>
      <c r="TOC115" s="438"/>
      <c r="TOD115" s="438"/>
      <c r="TOE115" s="438"/>
      <c r="TOF115" s="438"/>
      <c r="TOG115" s="438"/>
      <c r="TOH115" s="438"/>
      <c r="TOI115" s="438"/>
      <c r="TOJ115" s="438"/>
      <c r="TOK115" s="438"/>
      <c r="TOL115" s="438"/>
      <c r="TOM115" s="438"/>
      <c r="TON115" s="438"/>
      <c r="TOO115" s="438"/>
      <c r="TOP115" s="438"/>
      <c r="TOQ115" s="438"/>
      <c r="TOR115" s="438"/>
      <c r="TOS115" s="438"/>
      <c r="TOT115" s="438"/>
      <c r="TOU115" s="438"/>
      <c r="TOV115" s="438"/>
      <c r="TOW115" s="438"/>
      <c r="TOX115" s="438"/>
      <c r="TOY115" s="438"/>
      <c r="TOZ115" s="438"/>
      <c r="TPA115" s="438"/>
      <c r="TPB115" s="438"/>
      <c r="TPC115" s="438"/>
      <c r="TPD115" s="438"/>
      <c r="TPE115" s="438"/>
      <c r="TPF115" s="438"/>
      <c r="TPG115" s="438"/>
      <c r="TPH115" s="438"/>
      <c r="TPI115" s="438"/>
      <c r="TPJ115" s="438"/>
      <c r="TPK115" s="438"/>
      <c r="TPL115" s="438"/>
      <c r="TPM115" s="438"/>
      <c r="TPN115" s="438"/>
      <c r="TPO115" s="438"/>
      <c r="TPP115" s="438"/>
      <c r="TPQ115" s="438"/>
      <c r="TPR115" s="438"/>
      <c r="TPS115" s="438"/>
      <c r="TPT115" s="438"/>
      <c r="TPU115" s="438"/>
      <c r="TPV115" s="438"/>
      <c r="TPW115" s="438"/>
      <c r="TPX115" s="438"/>
      <c r="TPY115" s="438"/>
      <c r="TPZ115" s="438"/>
      <c r="TQA115" s="438"/>
      <c r="TQB115" s="438"/>
      <c r="TQC115" s="438"/>
      <c r="TQD115" s="438"/>
      <c r="TQE115" s="438"/>
      <c r="TQF115" s="438"/>
      <c r="TQG115" s="438"/>
      <c r="TQH115" s="438"/>
      <c r="TQI115" s="438"/>
      <c r="TQJ115" s="438"/>
      <c r="TQK115" s="438"/>
      <c r="TQL115" s="438"/>
      <c r="TQM115" s="438"/>
      <c r="TQN115" s="438"/>
      <c r="TQO115" s="438"/>
      <c r="TQP115" s="438"/>
      <c r="TQQ115" s="438"/>
      <c r="TQR115" s="438"/>
      <c r="TQS115" s="438"/>
      <c r="TQT115" s="438"/>
      <c r="TQU115" s="438"/>
      <c r="TQV115" s="438"/>
      <c r="TQW115" s="438"/>
      <c r="TQX115" s="438"/>
      <c r="TQY115" s="438"/>
      <c r="TQZ115" s="438"/>
      <c r="TRA115" s="438"/>
      <c r="TRB115" s="438"/>
      <c r="TRC115" s="438"/>
      <c r="TRD115" s="438"/>
      <c r="TRE115" s="438"/>
      <c r="TRF115" s="438"/>
      <c r="TRG115" s="438"/>
      <c r="TRH115" s="438"/>
      <c r="TRI115" s="438"/>
      <c r="TRJ115" s="438"/>
      <c r="TRK115" s="438"/>
      <c r="TRL115" s="438"/>
      <c r="TRM115" s="438"/>
      <c r="TRN115" s="438"/>
      <c r="TRO115" s="438"/>
      <c r="TRP115" s="438"/>
      <c r="TRQ115" s="438"/>
      <c r="TRR115" s="438"/>
      <c r="TRS115" s="438"/>
      <c r="TRT115" s="438"/>
      <c r="TRU115" s="438"/>
      <c r="TRV115" s="438"/>
      <c r="TRW115" s="438"/>
      <c r="TRX115" s="438"/>
      <c r="TRY115" s="438"/>
      <c r="TRZ115" s="438"/>
      <c r="TSA115" s="438"/>
      <c r="TSB115" s="438"/>
      <c r="TSC115" s="438"/>
      <c r="TSD115" s="438"/>
      <c r="TSE115" s="438"/>
      <c r="TSF115" s="438"/>
      <c r="TSG115" s="438"/>
      <c r="TSH115" s="438"/>
      <c r="TSI115" s="438"/>
      <c r="TSJ115" s="438"/>
      <c r="TSK115" s="438"/>
      <c r="TSL115" s="438"/>
      <c r="TSM115" s="438"/>
      <c r="TSN115" s="438"/>
      <c r="TSO115" s="438"/>
      <c r="TSP115" s="438"/>
      <c r="TSQ115" s="438"/>
      <c r="TSR115" s="438"/>
      <c r="TSS115" s="438"/>
      <c r="TST115" s="438"/>
      <c r="TSU115" s="438"/>
      <c r="TSV115" s="438"/>
      <c r="TSW115" s="438"/>
      <c r="TSX115" s="438"/>
      <c r="TSY115" s="438"/>
      <c r="TSZ115" s="438"/>
      <c r="TTA115" s="438"/>
      <c r="TTB115" s="438"/>
      <c r="TTC115" s="438"/>
      <c r="TTD115" s="438"/>
      <c r="TTE115" s="438"/>
      <c r="TTF115" s="438"/>
      <c r="TTG115" s="438"/>
      <c r="TTH115" s="438"/>
      <c r="TTI115" s="438"/>
      <c r="TTJ115" s="438"/>
      <c r="TTK115" s="438"/>
      <c r="TTL115" s="438"/>
      <c r="TTM115" s="438"/>
      <c r="TTN115" s="438"/>
      <c r="TTO115" s="438"/>
      <c r="TTP115" s="438"/>
      <c r="TTQ115" s="438"/>
      <c r="TTR115" s="438"/>
      <c r="TTS115" s="438"/>
      <c r="TTT115" s="438"/>
      <c r="TTU115" s="438"/>
      <c r="TTV115" s="438"/>
      <c r="TTW115" s="438"/>
      <c r="TTX115" s="438"/>
      <c r="TTY115" s="438"/>
      <c r="TTZ115" s="438"/>
      <c r="TUA115" s="438"/>
      <c r="TUB115" s="438"/>
      <c r="TUC115" s="438"/>
      <c r="TUD115" s="438"/>
      <c r="TUE115" s="438"/>
      <c r="TUF115" s="438"/>
      <c r="TUG115" s="438"/>
      <c r="TUH115" s="438"/>
      <c r="TUI115" s="438"/>
      <c r="TUJ115" s="438"/>
      <c r="TUK115" s="438"/>
      <c r="TUL115" s="438"/>
      <c r="TUM115" s="438"/>
      <c r="TUN115" s="438"/>
      <c r="TUO115" s="438"/>
      <c r="TUP115" s="438"/>
      <c r="TUQ115" s="438"/>
      <c r="TUR115" s="438"/>
      <c r="TUS115" s="438"/>
      <c r="TUT115" s="438"/>
      <c r="TUU115" s="438"/>
      <c r="TUV115" s="438"/>
      <c r="TUW115" s="438"/>
      <c r="TUX115" s="438"/>
      <c r="TUY115" s="438"/>
      <c r="TUZ115" s="438"/>
      <c r="TVA115" s="438"/>
      <c r="TVB115" s="438"/>
      <c r="TVC115" s="438"/>
      <c r="TVD115" s="438"/>
      <c r="TVE115" s="438"/>
      <c r="TVF115" s="438"/>
      <c r="TVG115" s="438"/>
      <c r="TVH115" s="438"/>
      <c r="TVI115" s="438"/>
      <c r="TVJ115" s="438"/>
      <c r="TVK115" s="438"/>
      <c r="TVL115" s="438"/>
      <c r="TVM115" s="438"/>
      <c r="TVN115" s="438"/>
      <c r="TVO115" s="438"/>
      <c r="TVP115" s="438"/>
      <c r="TVQ115" s="438"/>
      <c r="TVR115" s="438"/>
      <c r="TVS115" s="438"/>
      <c r="TVT115" s="438"/>
      <c r="TVU115" s="438"/>
      <c r="TVV115" s="438"/>
      <c r="TVW115" s="438"/>
      <c r="TVX115" s="438"/>
      <c r="TVY115" s="438"/>
      <c r="TVZ115" s="438"/>
      <c r="TWA115" s="438"/>
      <c r="TWB115" s="438"/>
      <c r="TWC115" s="438"/>
      <c r="TWD115" s="438"/>
      <c r="TWE115" s="438"/>
      <c r="TWF115" s="438"/>
      <c r="TWG115" s="438"/>
      <c r="TWH115" s="438"/>
      <c r="TWI115" s="438"/>
      <c r="TWJ115" s="438"/>
      <c r="TWK115" s="438"/>
      <c r="TWL115" s="438"/>
      <c r="TWM115" s="438"/>
      <c r="TWN115" s="438"/>
      <c r="TWO115" s="438"/>
      <c r="TWP115" s="438"/>
      <c r="TWQ115" s="438"/>
      <c r="TWR115" s="438"/>
      <c r="TWS115" s="438"/>
      <c r="TWT115" s="438"/>
      <c r="TWU115" s="438"/>
      <c r="TWV115" s="438"/>
      <c r="TWW115" s="438"/>
      <c r="TWX115" s="438"/>
      <c r="TWY115" s="438"/>
      <c r="TWZ115" s="438"/>
      <c r="TXA115" s="438"/>
      <c r="TXB115" s="438"/>
      <c r="TXC115" s="438"/>
      <c r="TXD115" s="438"/>
      <c r="TXE115" s="438"/>
      <c r="TXF115" s="438"/>
      <c r="TXG115" s="438"/>
      <c r="TXH115" s="438"/>
      <c r="TXI115" s="438"/>
      <c r="TXJ115" s="438"/>
      <c r="TXK115" s="438"/>
      <c r="TXL115" s="438"/>
      <c r="TXM115" s="438"/>
      <c r="TXN115" s="438"/>
      <c r="TXO115" s="438"/>
      <c r="TXP115" s="438"/>
      <c r="TXQ115" s="438"/>
      <c r="TXR115" s="438"/>
      <c r="TXS115" s="438"/>
      <c r="TXT115" s="438"/>
      <c r="TXU115" s="438"/>
      <c r="TXV115" s="438"/>
      <c r="TXW115" s="438"/>
      <c r="TXX115" s="438"/>
      <c r="TXY115" s="438"/>
      <c r="TXZ115" s="438"/>
      <c r="TYA115" s="438"/>
      <c r="TYB115" s="438"/>
      <c r="TYC115" s="438"/>
      <c r="TYD115" s="438"/>
      <c r="TYE115" s="438"/>
      <c r="TYF115" s="438"/>
      <c r="TYG115" s="438"/>
      <c r="TYH115" s="438"/>
      <c r="TYI115" s="438"/>
      <c r="TYJ115" s="438"/>
      <c r="TYK115" s="438"/>
      <c r="TYL115" s="438"/>
      <c r="TYM115" s="438"/>
      <c r="TYN115" s="438"/>
      <c r="TYO115" s="438"/>
      <c r="TYP115" s="438"/>
      <c r="TYQ115" s="438"/>
      <c r="TYR115" s="438"/>
      <c r="TYS115" s="438"/>
      <c r="TYT115" s="438"/>
      <c r="TYU115" s="438"/>
      <c r="TYV115" s="438"/>
      <c r="TYW115" s="438"/>
      <c r="TYX115" s="438"/>
      <c r="TYY115" s="438"/>
      <c r="TYZ115" s="438"/>
      <c r="TZA115" s="438"/>
      <c r="TZB115" s="438"/>
      <c r="TZC115" s="438"/>
      <c r="TZD115" s="438"/>
      <c r="TZE115" s="438"/>
      <c r="TZF115" s="438"/>
      <c r="TZG115" s="438"/>
      <c r="TZH115" s="438"/>
      <c r="TZI115" s="438"/>
      <c r="TZJ115" s="438"/>
      <c r="TZK115" s="438"/>
      <c r="TZL115" s="438"/>
      <c r="TZM115" s="438"/>
      <c r="TZN115" s="438"/>
      <c r="TZO115" s="438"/>
      <c r="TZP115" s="438"/>
      <c r="TZQ115" s="438"/>
      <c r="TZR115" s="438"/>
      <c r="TZS115" s="438"/>
      <c r="TZT115" s="438"/>
      <c r="TZU115" s="438"/>
      <c r="TZV115" s="438"/>
      <c r="TZW115" s="438"/>
      <c r="TZX115" s="438"/>
      <c r="TZY115" s="438"/>
      <c r="TZZ115" s="438"/>
      <c r="UAA115" s="438"/>
      <c r="UAB115" s="438"/>
      <c r="UAC115" s="438"/>
      <c r="UAD115" s="438"/>
      <c r="UAE115" s="438"/>
      <c r="UAF115" s="438"/>
      <c r="UAG115" s="438"/>
      <c r="UAH115" s="438"/>
      <c r="UAI115" s="438"/>
      <c r="UAJ115" s="438"/>
      <c r="UAK115" s="438"/>
      <c r="UAL115" s="438"/>
      <c r="UAM115" s="438"/>
      <c r="UAN115" s="438"/>
      <c r="UAO115" s="438"/>
      <c r="UAP115" s="438"/>
      <c r="UAQ115" s="438"/>
      <c r="UAR115" s="438"/>
      <c r="UAS115" s="438"/>
      <c r="UAT115" s="438"/>
      <c r="UAU115" s="438"/>
      <c r="UAV115" s="438"/>
      <c r="UAW115" s="438"/>
      <c r="UAX115" s="438"/>
      <c r="UAY115" s="438"/>
      <c r="UAZ115" s="438"/>
      <c r="UBA115" s="438"/>
      <c r="UBB115" s="438"/>
      <c r="UBC115" s="438"/>
      <c r="UBD115" s="438"/>
      <c r="UBE115" s="438"/>
      <c r="UBF115" s="438"/>
      <c r="UBG115" s="438"/>
      <c r="UBH115" s="438"/>
      <c r="UBI115" s="438"/>
      <c r="UBJ115" s="438"/>
      <c r="UBK115" s="438"/>
      <c r="UBL115" s="438"/>
      <c r="UBM115" s="438"/>
      <c r="UBN115" s="438"/>
      <c r="UBO115" s="438"/>
      <c r="UBP115" s="438"/>
      <c r="UBQ115" s="438"/>
      <c r="UBR115" s="438"/>
      <c r="UBS115" s="438"/>
      <c r="UBT115" s="438"/>
      <c r="UBU115" s="438"/>
      <c r="UBV115" s="438"/>
      <c r="UBW115" s="438"/>
      <c r="UBX115" s="438"/>
      <c r="UBY115" s="438"/>
      <c r="UBZ115" s="438"/>
      <c r="UCA115" s="438"/>
      <c r="UCB115" s="438"/>
      <c r="UCC115" s="438"/>
      <c r="UCD115" s="438"/>
      <c r="UCE115" s="438"/>
      <c r="UCF115" s="438"/>
      <c r="UCG115" s="438"/>
      <c r="UCH115" s="438"/>
      <c r="UCI115" s="438"/>
      <c r="UCJ115" s="438"/>
      <c r="UCK115" s="438"/>
      <c r="UCL115" s="438"/>
      <c r="UCM115" s="438"/>
      <c r="UCN115" s="438"/>
      <c r="UCO115" s="438"/>
      <c r="UCP115" s="438"/>
      <c r="UCQ115" s="438"/>
      <c r="UCR115" s="438"/>
      <c r="UCS115" s="438"/>
      <c r="UCT115" s="438"/>
      <c r="UCU115" s="438"/>
      <c r="UCV115" s="438"/>
      <c r="UCW115" s="438"/>
      <c r="UCX115" s="438"/>
      <c r="UCY115" s="438"/>
      <c r="UCZ115" s="438"/>
      <c r="UDA115" s="438"/>
      <c r="UDB115" s="438"/>
      <c r="UDC115" s="438"/>
      <c r="UDD115" s="438"/>
      <c r="UDE115" s="438"/>
      <c r="UDF115" s="438"/>
      <c r="UDG115" s="438"/>
      <c r="UDH115" s="438"/>
      <c r="UDI115" s="438"/>
      <c r="UDJ115" s="438"/>
      <c r="UDK115" s="438"/>
      <c r="UDL115" s="438"/>
      <c r="UDM115" s="438"/>
      <c r="UDN115" s="438"/>
      <c r="UDO115" s="438"/>
      <c r="UDP115" s="438"/>
      <c r="UDQ115" s="438"/>
      <c r="UDR115" s="438"/>
      <c r="UDS115" s="438"/>
      <c r="UDT115" s="438"/>
      <c r="UDU115" s="438"/>
      <c r="UDV115" s="438"/>
      <c r="UDW115" s="438"/>
      <c r="UDX115" s="438"/>
      <c r="UDY115" s="438"/>
      <c r="UDZ115" s="438"/>
      <c r="UEA115" s="438"/>
      <c r="UEB115" s="438"/>
      <c r="UEC115" s="438"/>
      <c r="UED115" s="438"/>
      <c r="UEE115" s="438"/>
      <c r="UEF115" s="438"/>
      <c r="UEG115" s="438"/>
      <c r="UEH115" s="438"/>
      <c r="UEI115" s="438"/>
      <c r="UEJ115" s="438"/>
      <c r="UEK115" s="438"/>
      <c r="UEL115" s="438"/>
      <c r="UEM115" s="438"/>
      <c r="UEN115" s="438"/>
      <c r="UEO115" s="438"/>
      <c r="UEP115" s="438"/>
      <c r="UEQ115" s="438"/>
      <c r="UER115" s="438"/>
      <c r="UES115" s="438"/>
      <c r="UET115" s="438"/>
      <c r="UEU115" s="438"/>
      <c r="UEV115" s="438"/>
      <c r="UEW115" s="438"/>
      <c r="UEX115" s="438"/>
      <c r="UEY115" s="438"/>
      <c r="UEZ115" s="438"/>
      <c r="UFA115" s="438"/>
      <c r="UFB115" s="438"/>
      <c r="UFC115" s="438"/>
      <c r="UFD115" s="438"/>
      <c r="UFE115" s="438"/>
      <c r="UFF115" s="438"/>
      <c r="UFG115" s="438"/>
      <c r="UFH115" s="438"/>
      <c r="UFI115" s="438"/>
      <c r="UFJ115" s="438"/>
      <c r="UFK115" s="438"/>
      <c r="UFL115" s="438"/>
      <c r="UFM115" s="438"/>
      <c r="UFN115" s="438"/>
      <c r="UFO115" s="438"/>
      <c r="UFP115" s="438"/>
      <c r="UFQ115" s="438"/>
      <c r="UFR115" s="438"/>
      <c r="UFS115" s="438"/>
      <c r="UFT115" s="438"/>
      <c r="UFU115" s="438"/>
      <c r="UFV115" s="438"/>
      <c r="UFW115" s="438"/>
      <c r="UFX115" s="438"/>
      <c r="UFY115" s="438"/>
      <c r="UFZ115" s="438"/>
      <c r="UGA115" s="438"/>
      <c r="UGB115" s="438"/>
      <c r="UGC115" s="438"/>
      <c r="UGD115" s="438"/>
      <c r="UGE115" s="438"/>
      <c r="UGF115" s="438"/>
      <c r="UGG115" s="438"/>
      <c r="UGH115" s="438"/>
      <c r="UGI115" s="438"/>
      <c r="UGJ115" s="438"/>
      <c r="UGK115" s="438"/>
      <c r="UGL115" s="438"/>
      <c r="UGM115" s="438"/>
      <c r="UGN115" s="438"/>
      <c r="UGO115" s="438"/>
      <c r="UGP115" s="438"/>
      <c r="UGQ115" s="438"/>
      <c r="UGR115" s="438"/>
      <c r="UGS115" s="438"/>
      <c r="UGT115" s="438"/>
      <c r="UGU115" s="438"/>
      <c r="UGV115" s="438"/>
      <c r="UGW115" s="438"/>
      <c r="UGX115" s="438"/>
      <c r="UGY115" s="438"/>
      <c r="UGZ115" s="438"/>
      <c r="UHA115" s="438"/>
      <c r="UHB115" s="438"/>
      <c r="UHC115" s="438"/>
      <c r="UHD115" s="438"/>
      <c r="UHE115" s="438"/>
      <c r="UHF115" s="438"/>
      <c r="UHG115" s="438"/>
      <c r="UHH115" s="438"/>
      <c r="UHI115" s="438"/>
      <c r="UHJ115" s="438"/>
      <c r="UHK115" s="438"/>
      <c r="UHL115" s="438"/>
      <c r="UHM115" s="438"/>
      <c r="UHN115" s="438"/>
      <c r="UHO115" s="438"/>
      <c r="UHP115" s="438"/>
      <c r="UHQ115" s="438"/>
      <c r="UHR115" s="438"/>
      <c r="UHS115" s="438"/>
      <c r="UHT115" s="438"/>
      <c r="UHU115" s="438"/>
      <c r="UHV115" s="438"/>
      <c r="UHW115" s="438"/>
      <c r="UHX115" s="438"/>
      <c r="UHY115" s="438"/>
      <c r="UHZ115" s="438"/>
      <c r="UIA115" s="438"/>
      <c r="UIB115" s="438"/>
      <c r="UIC115" s="438"/>
      <c r="UID115" s="438"/>
      <c r="UIE115" s="438"/>
      <c r="UIF115" s="438"/>
      <c r="UIG115" s="438"/>
      <c r="UIH115" s="438"/>
      <c r="UII115" s="438"/>
      <c r="UIJ115" s="438"/>
      <c r="UIK115" s="438"/>
      <c r="UIL115" s="438"/>
      <c r="UIM115" s="438"/>
      <c r="UIN115" s="438"/>
      <c r="UIO115" s="438"/>
      <c r="UIP115" s="438"/>
      <c r="UIQ115" s="438"/>
      <c r="UIR115" s="438"/>
      <c r="UIS115" s="438"/>
      <c r="UIT115" s="438"/>
      <c r="UIU115" s="438"/>
      <c r="UIV115" s="438"/>
      <c r="UIW115" s="438"/>
      <c r="UIX115" s="438"/>
      <c r="UIY115" s="438"/>
      <c r="UIZ115" s="438"/>
      <c r="UJA115" s="438"/>
      <c r="UJB115" s="438"/>
      <c r="UJC115" s="438"/>
      <c r="UJD115" s="438"/>
      <c r="UJE115" s="438"/>
      <c r="UJF115" s="438"/>
      <c r="UJG115" s="438"/>
      <c r="UJH115" s="438"/>
      <c r="UJI115" s="438"/>
      <c r="UJJ115" s="438"/>
      <c r="UJK115" s="438"/>
      <c r="UJL115" s="438"/>
      <c r="UJM115" s="438"/>
      <c r="UJN115" s="438"/>
      <c r="UJO115" s="438"/>
      <c r="UJP115" s="438"/>
      <c r="UJQ115" s="438"/>
      <c r="UJR115" s="438"/>
      <c r="UJS115" s="438"/>
      <c r="UJT115" s="438"/>
      <c r="UJU115" s="438"/>
      <c r="UJV115" s="438"/>
      <c r="UJW115" s="438"/>
      <c r="UJX115" s="438"/>
      <c r="UJY115" s="438"/>
      <c r="UJZ115" s="438"/>
      <c r="UKA115" s="438"/>
      <c r="UKB115" s="438"/>
      <c r="UKC115" s="438"/>
      <c r="UKD115" s="438"/>
      <c r="UKE115" s="438"/>
      <c r="UKF115" s="438"/>
      <c r="UKG115" s="438"/>
      <c r="UKH115" s="438"/>
      <c r="UKI115" s="438"/>
      <c r="UKJ115" s="438"/>
      <c r="UKK115" s="438"/>
      <c r="UKL115" s="438"/>
      <c r="UKM115" s="438"/>
      <c r="UKN115" s="438"/>
      <c r="UKO115" s="438"/>
      <c r="UKP115" s="438"/>
      <c r="UKQ115" s="438"/>
      <c r="UKR115" s="438"/>
      <c r="UKS115" s="438"/>
      <c r="UKT115" s="438"/>
      <c r="UKU115" s="438"/>
      <c r="UKV115" s="438"/>
      <c r="UKW115" s="438"/>
      <c r="UKX115" s="438"/>
      <c r="UKY115" s="438"/>
      <c r="UKZ115" s="438"/>
      <c r="ULA115" s="438"/>
      <c r="ULB115" s="438"/>
      <c r="ULC115" s="438"/>
      <c r="ULD115" s="438"/>
      <c r="ULE115" s="438"/>
      <c r="ULF115" s="438"/>
      <c r="ULG115" s="438"/>
      <c r="ULH115" s="438"/>
      <c r="ULI115" s="438"/>
      <c r="ULJ115" s="438"/>
      <c r="ULK115" s="438"/>
      <c r="ULL115" s="438"/>
      <c r="ULM115" s="438"/>
      <c r="ULN115" s="438"/>
      <c r="ULO115" s="438"/>
      <c r="ULP115" s="438"/>
      <c r="ULQ115" s="438"/>
      <c r="ULR115" s="438"/>
      <c r="ULS115" s="438"/>
      <c r="ULT115" s="438"/>
      <c r="ULU115" s="438"/>
      <c r="ULV115" s="438"/>
      <c r="ULW115" s="438"/>
      <c r="ULX115" s="438"/>
      <c r="ULY115" s="438"/>
      <c r="ULZ115" s="438"/>
      <c r="UMA115" s="438"/>
      <c r="UMB115" s="438"/>
      <c r="UMC115" s="438"/>
      <c r="UMD115" s="438"/>
      <c r="UME115" s="438"/>
      <c r="UMF115" s="438"/>
      <c r="UMG115" s="438"/>
      <c r="UMH115" s="438"/>
      <c r="UMI115" s="438"/>
      <c r="UMJ115" s="438"/>
      <c r="UMK115" s="438"/>
      <c r="UML115" s="438"/>
      <c r="UMM115" s="438"/>
      <c r="UMN115" s="438"/>
      <c r="UMO115" s="438"/>
      <c r="UMP115" s="438"/>
      <c r="UMQ115" s="438"/>
      <c r="UMR115" s="438"/>
      <c r="UMS115" s="438"/>
      <c r="UMT115" s="438"/>
      <c r="UMU115" s="438"/>
      <c r="UMV115" s="438"/>
      <c r="UMW115" s="438"/>
      <c r="UMX115" s="438"/>
      <c r="UMY115" s="438"/>
      <c r="UMZ115" s="438"/>
      <c r="UNA115" s="438"/>
      <c r="UNB115" s="438"/>
      <c r="UNC115" s="438"/>
      <c r="UND115" s="438"/>
      <c r="UNE115" s="438"/>
      <c r="UNF115" s="438"/>
      <c r="UNG115" s="438"/>
      <c r="UNH115" s="438"/>
      <c r="UNI115" s="438"/>
      <c r="UNJ115" s="438"/>
      <c r="UNK115" s="438"/>
      <c r="UNL115" s="438"/>
      <c r="UNM115" s="438"/>
      <c r="UNN115" s="438"/>
      <c r="UNO115" s="438"/>
      <c r="UNP115" s="438"/>
      <c r="UNQ115" s="438"/>
      <c r="UNR115" s="438"/>
      <c r="UNS115" s="438"/>
      <c r="UNT115" s="438"/>
      <c r="UNU115" s="438"/>
      <c r="UNV115" s="438"/>
      <c r="UNW115" s="438"/>
      <c r="UNX115" s="438"/>
      <c r="UNY115" s="438"/>
      <c r="UNZ115" s="438"/>
      <c r="UOA115" s="438"/>
      <c r="UOB115" s="438"/>
      <c r="UOC115" s="438"/>
      <c r="UOD115" s="438"/>
      <c r="UOE115" s="438"/>
      <c r="UOF115" s="438"/>
      <c r="UOG115" s="438"/>
      <c r="UOH115" s="438"/>
      <c r="UOI115" s="438"/>
      <c r="UOJ115" s="438"/>
      <c r="UOK115" s="438"/>
      <c r="UOL115" s="438"/>
      <c r="UOM115" s="438"/>
      <c r="UON115" s="438"/>
      <c r="UOO115" s="438"/>
      <c r="UOP115" s="438"/>
      <c r="UOQ115" s="438"/>
      <c r="UOR115" s="438"/>
      <c r="UOS115" s="438"/>
      <c r="UOT115" s="438"/>
      <c r="UOU115" s="438"/>
      <c r="UOV115" s="438"/>
      <c r="UOW115" s="438"/>
      <c r="UOX115" s="438"/>
      <c r="UOY115" s="438"/>
      <c r="UOZ115" s="438"/>
      <c r="UPA115" s="438"/>
      <c r="UPB115" s="438"/>
      <c r="UPC115" s="438"/>
      <c r="UPD115" s="438"/>
      <c r="UPE115" s="438"/>
      <c r="UPF115" s="438"/>
      <c r="UPG115" s="438"/>
      <c r="UPH115" s="438"/>
      <c r="UPI115" s="438"/>
      <c r="UPJ115" s="438"/>
      <c r="UPK115" s="438"/>
      <c r="UPL115" s="438"/>
      <c r="UPM115" s="438"/>
      <c r="UPN115" s="438"/>
      <c r="UPO115" s="438"/>
      <c r="UPP115" s="438"/>
      <c r="UPQ115" s="438"/>
      <c r="UPR115" s="438"/>
      <c r="UPS115" s="438"/>
      <c r="UPT115" s="438"/>
      <c r="UPU115" s="438"/>
      <c r="UPV115" s="438"/>
      <c r="UPW115" s="438"/>
      <c r="UPX115" s="438"/>
      <c r="UPY115" s="438"/>
      <c r="UPZ115" s="438"/>
      <c r="UQA115" s="438"/>
      <c r="UQB115" s="438"/>
      <c r="UQC115" s="438"/>
      <c r="UQD115" s="438"/>
      <c r="UQE115" s="438"/>
      <c r="UQF115" s="438"/>
      <c r="UQG115" s="438"/>
      <c r="UQH115" s="438"/>
      <c r="UQI115" s="438"/>
      <c r="UQJ115" s="438"/>
      <c r="UQK115" s="438"/>
      <c r="UQL115" s="438"/>
      <c r="UQM115" s="438"/>
      <c r="UQN115" s="438"/>
      <c r="UQO115" s="438"/>
      <c r="UQP115" s="438"/>
      <c r="UQQ115" s="438"/>
      <c r="UQR115" s="438"/>
      <c r="UQS115" s="438"/>
      <c r="UQT115" s="438"/>
      <c r="UQU115" s="438"/>
      <c r="UQV115" s="438"/>
      <c r="UQW115" s="438"/>
      <c r="UQX115" s="438"/>
      <c r="UQY115" s="438"/>
      <c r="UQZ115" s="438"/>
      <c r="URA115" s="438"/>
      <c r="URB115" s="438"/>
      <c r="URC115" s="438"/>
      <c r="URD115" s="438"/>
      <c r="URE115" s="438"/>
      <c r="URF115" s="438"/>
      <c r="URG115" s="438"/>
      <c r="URH115" s="438"/>
      <c r="URI115" s="438"/>
      <c r="URJ115" s="438"/>
      <c r="URK115" s="438"/>
      <c r="URL115" s="438"/>
      <c r="URM115" s="438"/>
      <c r="URN115" s="438"/>
      <c r="URO115" s="438"/>
      <c r="URP115" s="438"/>
      <c r="URQ115" s="438"/>
      <c r="URR115" s="438"/>
      <c r="URS115" s="438"/>
      <c r="URT115" s="438"/>
      <c r="URU115" s="438"/>
      <c r="URV115" s="438"/>
      <c r="URW115" s="438"/>
      <c r="URX115" s="438"/>
      <c r="URY115" s="438"/>
      <c r="URZ115" s="438"/>
      <c r="USA115" s="438"/>
      <c r="USB115" s="438"/>
      <c r="USC115" s="438"/>
      <c r="USD115" s="438"/>
      <c r="USE115" s="438"/>
      <c r="USF115" s="438"/>
      <c r="USG115" s="438"/>
      <c r="USH115" s="438"/>
      <c r="USI115" s="438"/>
      <c r="USJ115" s="438"/>
      <c r="USK115" s="438"/>
      <c r="USL115" s="438"/>
      <c r="USM115" s="438"/>
      <c r="USN115" s="438"/>
      <c r="USO115" s="438"/>
      <c r="USP115" s="438"/>
      <c r="USQ115" s="438"/>
      <c r="USR115" s="438"/>
      <c r="USS115" s="438"/>
      <c r="UST115" s="438"/>
      <c r="USU115" s="438"/>
      <c r="USV115" s="438"/>
      <c r="USW115" s="438"/>
      <c r="USX115" s="438"/>
      <c r="USY115" s="438"/>
      <c r="USZ115" s="438"/>
      <c r="UTA115" s="438"/>
      <c r="UTB115" s="438"/>
      <c r="UTC115" s="438"/>
      <c r="UTD115" s="438"/>
      <c r="UTE115" s="438"/>
      <c r="UTF115" s="438"/>
      <c r="UTG115" s="438"/>
      <c r="UTH115" s="438"/>
      <c r="UTI115" s="438"/>
      <c r="UTJ115" s="438"/>
      <c r="UTK115" s="438"/>
      <c r="UTL115" s="438"/>
      <c r="UTM115" s="438"/>
      <c r="UTN115" s="438"/>
      <c r="UTO115" s="438"/>
      <c r="UTP115" s="438"/>
      <c r="UTQ115" s="438"/>
      <c r="UTR115" s="438"/>
      <c r="UTS115" s="438"/>
      <c r="UTT115" s="438"/>
      <c r="UTU115" s="438"/>
      <c r="UTV115" s="438"/>
      <c r="UTW115" s="438"/>
      <c r="UTX115" s="438"/>
      <c r="UTY115" s="438"/>
      <c r="UTZ115" s="438"/>
      <c r="UUA115" s="438"/>
      <c r="UUB115" s="438"/>
      <c r="UUC115" s="438"/>
      <c r="UUD115" s="438"/>
      <c r="UUE115" s="438"/>
      <c r="UUF115" s="438"/>
      <c r="UUG115" s="438"/>
      <c r="UUH115" s="438"/>
      <c r="UUI115" s="438"/>
      <c r="UUJ115" s="438"/>
      <c r="UUK115" s="438"/>
      <c r="UUL115" s="438"/>
      <c r="UUM115" s="438"/>
      <c r="UUN115" s="438"/>
      <c r="UUO115" s="438"/>
      <c r="UUP115" s="438"/>
      <c r="UUQ115" s="438"/>
      <c r="UUR115" s="438"/>
      <c r="UUS115" s="438"/>
      <c r="UUT115" s="438"/>
      <c r="UUU115" s="438"/>
      <c r="UUV115" s="438"/>
      <c r="UUW115" s="438"/>
      <c r="UUX115" s="438"/>
      <c r="UUY115" s="438"/>
      <c r="UUZ115" s="438"/>
      <c r="UVA115" s="438"/>
      <c r="UVB115" s="438"/>
      <c r="UVC115" s="438"/>
      <c r="UVD115" s="438"/>
      <c r="UVE115" s="438"/>
      <c r="UVF115" s="438"/>
      <c r="UVG115" s="438"/>
      <c r="UVH115" s="438"/>
      <c r="UVI115" s="438"/>
      <c r="UVJ115" s="438"/>
      <c r="UVK115" s="438"/>
      <c r="UVL115" s="438"/>
      <c r="UVM115" s="438"/>
      <c r="UVN115" s="438"/>
      <c r="UVO115" s="438"/>
      <c r="UVP115" s="438"/>
      <c r="UVQ115" s="438"/>
      <c r="UVR115" s="438"/>
      <c r="UVS115" s="438"/>
      <c r="UVT115" s="438"/>
      <c r="UVU115" s="438"/>
      <c r="UVV115" s="438"/>
      <c r="UVW115" s="438"/>
      <c r="UVX115" s="438"/>
      <c r="UVY115" s="438"/>
      <c r="UVZ115" s="438"/>
      <c r="UWA115" s="438"/>
      <c r="UWB115" s="438"/>
      <c r="UWC115" s="438"/>
      <c r="UWD115" s="438"/>
      <c r="UWE115" s="438"/>
      <c r="UWF115" s="438"/>
      <c r="UWG115" s="438"/>
      <c r="UWH115" s="438"/>
      <c r="UWI115" s="438"/>
      <c r="UWJ115" s="438"/>
      <c r="UWK115" s="438"/>
      <c r="UWL115" s="438"/>
      <c r="UWM115" s="438"/>
      <c r="UWN115" s="438"/>
      <c r="UWO115" s="438"/>
      <c r="UWP115" s="438"/>
      <c r="UWQ115" s="438"/>
      <c r="UWR115" s="438"/>
      <c r="UWS115" s="438"/>
      <c r="UWT115" s="438"/>
      <c r="UWU115" s="438"/>
      <c r="UWV115" s="438"/>
      <c r="UWW115" s="438"/>
      <c r="UWX115" s="438"/>
      <c r="UWY115" s="438"/>
      <c r="UWZ115" s="438"/>
      <c r="UXA115" s="438"/>
      <c r="UXB115" s="438"/>
      <c r="UXC115" s="438"/>
      <c r="UXD115" s="438"/>
      <c r="UXE115" s="438"/>
      <c r="UXF115" s="438"/>
      <c r="UXG115" s="438"/>
      <c r="UXH115" s="438"/>
      <c r="UXI115" s="438"/>
      <c r="UXJ115" s="438"/>
      <c r="UXK115" s="438"/>
      <c r="UXL115" s="438"/>
      <c r="UXM115" s="438"/>
      <c r="UXN115" s="438"/>
      <c r="UXO115" s="438"/>
      <c r="UXP115" s="438"/>
      <c r="UXQ115" s="438"/>
      <c r="UXR115" s="438"/>
      <c r="UXS115" s="438"/>
      <c r="UXT115" s="438"/>
      <c r="UXU115" s="438"/>
      <c r="UXV115" s="438"/>
      <c r="UXW115" s="438"/>
      <c r="UXX115" s="438"/>
      <c r="UXY115" s="438"/>
      <c r="UXZ115" s="438"/>
      <c r="UYA115" s="438"/>
      <c r="UYB115" s="438"/>
      <c r="UYC115" s="438"/>
      <c r="UYD115" s="438"/>
      <c r="UYE115" s="438"/>
      <c r="UYF115" s="438"/>
      <c r="UYG115" s="438"/>
      <c r="UYH115" s="438"/>
      <c r="UYI115" s="438"/>
      <c r="UYJ115" s="438"/>
      <c r="UYK115" s="438"/>
      <c r="UYL115" s="438"/>
      <c r="UYM115" s="438"/>
      <c r="UYN115" s="438"/>
      <c r="UYO115" s="438"/>
      <c r="UYP115" s="438"/>
      <c r="UYQ115" s="438"/>
      <c r="UYR115" s="438"/>
      <c r="UYS115" s="438"/>
      <c r="UYT115" s="438"/>
      <c r="UYU115" s="438"/>
      <c r="UYV115" s="438"/>
      <c r="UYW115" s="438"/>
      <c r="UYX115" s="438"/>
      <c r="UYY115" s="438"/>
      <c r="UYZ115" s="438"/>
      <c r="UZA115" s="438"/>
      <c r="UZB115" s="438"/>
      <c r="UZC115" s="438"/>
      <c r="UZD115" s="438"/>
      <c r="UZE115" s="438"/>
      <c r="UZF115" s="438"/>
      <c r="UZG115" s="438"/>
      <c r="UZH115" s="438"/>
      <c r="UZI115" s="438"/>
      <c r="UZJ115" s="438"/>
      <c r="UZK115" s="438"/>
      <c r="UZL115" s="438"/>
      <c r="UZM115" s="438"/>
      <c r="UZN115" s="438"/>
      <c r="UZO115" s="438"/>
      <c r="UZP115" s="438"/>
      <c r="UZQ115" s="438"/>
      <c r="UZR115" s="438"/>
      <c r="UZS115" s="438"/>
      <c r="UZT115" s="438"/>
      <c r="UZU115" s="438"/>
      <c r="UZV115" s="438"/>
      <c r="UZW115" s="438"/>
      <c r="UZX115" s="438"/>
      <c r="UZY115" s="438"/>
      <c r="UZZ115" s="438"/>
      <c r="VAA115" s="438"/>
      <c r="VAB115" s="438"/>
      <c r="VAC115" s="438"/>
      <c r="VAD115" s="438"/>
      <c r="VAE115" s="438"/>
      <c r="VAF115" s="438"/>
      <c r="VAG115" s="438"/>
      <c r="VAH115" s="438"/>
      <c r="VAI115" s="438"/>
      <c r="VAJ115" s="438"/>
      <c r="VAK115" s="438"/>
      <c r="VAL115" s="438"/>
      <c r="VAM115" s="438"/>
      <c r="VAN115" s="438"/>
      <c r="VAO115" s="438"/>
      <c r="VAP115" s="438"/>
      <c r="VAQ115" s="438"/>
      <c r="VAR115" s="438"/>
      <c r="VAS115" s="438"/>
      <c r="VAT115" s="438"/>
      <c r="VAU115" s="438"/>
      <c r="VAV115" s="438"/>
      <c r="VAW115" s="438"/>
      <c r="VAX115" s="438"/>
      <c r="VAY115" s="438"/>
      <c r="VAZ115" s="438"/>
      <c r="VBA115" s="438"/>
      <c r="VBB115" s="438"/>
      <c r="VBC115" s="438"/>
      <c r="VBD115" s="438"/>
      <c r="VBE115" s="438"/>
      <c r="VBF115" s="438"/>
      <c r="VBG115" s="438"/>
      <c r="VBH115" s="438"/>
      <c r="VBI115" s="438"/>
      <c r="VBJ115" s="438"/>
      <c r="VBK115" s="438"/>
      <c r="VBL115" s="438"/>
      <c r="VBM115" s="438"/>
      <c r="VBN115" s="438"/>
      <c r="VBO115" s="438"/>
      <c r="VBP115" s="438"/>
      <c r="VBQ115" s="438"/>
      <c r="VBR115" s="438"/>
      <c r="VBS115" s="438"/>
      <c r="VBT115" s="438"/>
      <c r="VBU115" s="438"/>
      <c r="VBV115" s="438"/>
      <c r="VBW115" s="438"/>
      <c r="VBX115" s="438"/>
      <c r="VBY115" s="438"/>
      <c r="VBZ115" s="438"/>
      <c r="VCA115" s="438"/>
      <c r="VCB115" s="438"/>
      <c r="VCC115" s="438"/>
      <c r="VCD115" s="438"/>
      <c r="VCE115" s="438"/>
      <c r="VCF115" s="438"/>
      <c r="VCG115" s="438"/>
      <c r="VCH115" s="438"/>
      <c r="VCI115" s="438"/>
      <c r="VCJ115" s="438"/>
      <c r="VCK115" s="438"/>
      <c r="VCL115" s="438"/>
      <c r="VCM115" s="438"/>
      <c r="VCN115" s="438"/>
      <c r="VCO115" s="438"/>
      <c r="VCP115" s="438"/>
      <c r="VCQ115" s="438"/>
      <c r="VCR115" s="438"/>
      <c r="VCS115" s="438"/>
      <c r="VCT115" s="438"/>
      <c r="VCU115" s="438"/>
      <c r="VCV115" s="438"/>
      <c r="VCW115" s="438"/>
      <c r="VCX115" s="438"/>
      <c r="VCY115" s="438"/>
      <c r="VCZ115" s="438"/>
      <c r="VDA115" s="438"/>
      <c r="VDB115" s="438"/>
      <c r="VDC115" s="438"/>
      <c r="VDD115" s="438"/>
      <c r="VDE115" s="438"/>
      <c r="VDF115" s="438"/>
      <c r="VDG115" s="438"/>
      <c r="VDH115" s="438"/>
      <c r="VDI115" s="438"/>
      <c r="VDJ115" s="438"/>
      <c r="VDK115" s="438"/>
      <c r="VDL115" s="438"/>
      <c r="VDM115" s="438"/>
      <c r="VDN115" s="438"/>
      <c r="VDO115" s="438"/>
      <c r="VDP115" s="438"/>
      <c r="VDQ115" s="438"/>
      <c r="VDR115" s="438"/>
      <c r="VDS115" s="438"/>
      <c r="VDT115" s="438"/>
      <c r="VDU115" s="438"/>
      <c r="VDV115" s="438"/>
      <c r="VDW115" s="438"/>
      <c r="VDX115" s="438"/>
      <c r="VDY115" s="438"/>
      <c r="VDZ115" s="438"/>
      <c r="VEA115" s="438"/>
      <c r="VEB115" s="438"/>
      <c r="VEC115" s="438"/>
      <c r="VED115" s="438"/>
      <c r="VEE115" s="438"/>
      <c r="VEF115" s="438"/>
      <c r="VEG115" s="438"/>
      <c r="VEH115" s="438"/>
      <c r="VEI115" s="438"/>
      <c r="VEJ115" s="438"/>
      <c r="VEK115" s="438"/>
      <c r="VEL115" s="438"/>
      <c r="VEM115" s="438"/>
      <c r="VEN115" s="438"/>
      <c r="VEO115" s="438"/>
      <c r="VEP115" s="438"/>
      <c r="VEQ115" s="438"/>
      <c r="VER115" s="438"/>
      <c r="VES115" s="438"/>
      <c r="VET115" s="438"/>
      <c r="VEU115" s="438"/>
      <c r="VEV115" s="438"/>
      <c r="VEW115" s="438"/>
      <c r="VEX115" s="438"/>
      <c r="VEY115" s="438"/>
      <c r="VEZ115" s="438"/>
      <c r="VFA115" s="438"/>
      <c r="VFB115" s="438"/>
      <c r="VFC115" s="438"/>
      <c r="VFD115" s="438"/>
      <c r="VFE115" s="438"/>
      <c r="VFF115" s="438"/>
      <c r="VFG115" s="438"/>
      <c r="VFH115" s="438"/>
      <c r="VFI115" s="438"/>
      <c r="VFJ115" s="438"/>
      <c r="VFK115" s="438"/>
      <c r="VFL115" s="438"/>
      <c r="VFM115" s="438"/>
      <c r="VFN115" s="438"/>
      <c r="VFO115" s="438"/>
      <c r="VFP115" s="438"/>
      <c r="VFQ115" s="438"/>
      <c r="VFR115" s="438"/>
      <c r="VFS115" s="438"/>
      <c r="VFT115" s="438"/>
      <c r="VFU115" s="438"/>
      <c r="VFV115" s="438"/>
      <c r="VFW115" s="438"/>
      <c r="VFX115" s="438"/>
      <c r="VFY115" s="438"/>
      <c r="VFZ115" s="438"/>
      <c r="VGA115" s="438"/>
      <c r="VGB115" s="438"/>
      <c r="VGC115" s="438"/>
      <c r="VGD115" s="438"/>
      <c r="VGE115" s="438"/>
      <c r="VGF115" s="438"/>
      <c r="VGG115" s="438"/>
      <c r="VGH115" s="438"/>
      <c r="VGI115" s="438"/>
      <c r="VGJ115" s="438"/>
      <c r="VGK115" s="438"/>
      <c r="VGL115" s="438"/>
      <c r="VGM115" s="438"/>
      <c r="VGN115" s="438"/>
      <c r="VGO115" s="438"/>
      <c r="VGP115" s="438"/>
      <c r="VGQ115" s="438"/>
      <c r="VGR115" s="438"/>
      <c r="VGS115" s="438"/>
      <c r="VGT115" s="438"/>
      <c r="VGU115" s="438"/>
      <c r="VGV115" s="438"/>
      <c r="VGW115" s="438"/>
      <c r="VGX115" s="438"/>
      <c r="VGY115" s="438"/>
      <c r="VGZ115" s="438"/>
      <c r="VHA115" s="438"/>
      <c r="VHB115" s="438"/>
      <c r="VHC115" s="438"/>
      <c r="VHD115" s="438"/>
      <c r="VHE115" s="438"/>
      <c r="VHF115" s="438"/>
      <c r="VHG115" s="438"/>
      <c r="VHH115" s="438"/>
      <c r="VHI115" s="438"/>
      <c r="VHJ115" s="438"/>
      <c r="VHK115" s="438"/>
      <c r="VHL115" s="438"/>
      <c r="VHM115" s="438"/>
      <c r="VHN115" s="438"/>
      <c r="VHO115" s="438"/>
      <c r="VHP115" s="438"/>
      <c r="VHQ115" s="438"/>
      <c r="VHR115" s="438"/>
      <c r="VHS115" s="438"/>
      <c r="VHT115" s="438"/>
      <c r="VHU115" s="438"/>
      <c r="VHV115" s="438"/>
      <c r="VHW115" s="438"/>
      <c r="VHX115" s="438"/>
      <c r="VHY115" s="438"/>
      <c r="VHZ115" s="438"/>
      <c r="VIA115" s="438"/>
      <c r="VIB115" s="438"/>
      <c r="VIC115" s="438"/>
      <c r="VID115" s="438"/>
      <c r="VIE115" s="438"/>
      <c r="VIF115" s="438"/>
      <c r="VIG115" s="438"/>
      <c r="VIH115" s="438"/>
      <c r="VII115" s="438"/>
      <c r="VIJ115" s="438"/>
      <c r="VIK115" s="438"/>
      <c r="VIL115" s="438"/>
      <c r="VIM115" s="438"/>
      <c r="VIN115" s="438"/>
      <c r="VIO115" s="438"/>
      <c r="VIP115" s="438"/>
      <c r="VIQ115" s="438"/>
      <c r="VIR115" s="438"/>
      <c r="VIS115" s="438"/>
      <c r="VIT115" s="438"/>
      <c r="VIU115" s="438"/>
      <c r="VIV115" s="438"/>
      <c r="VIW115" s="438"/>
      <c r="VIX115" s="438"/>
      <c r="VIY115" s="438"/>
      <c r="VIZ115" s="438"/>
      <c r="VJA115" s="438"/>
      <c r="VJB115" s="438"/>
      <c r="VJC115" s="438"/>
      <c r="VJD115" s="438"/>
      <c r="VJE115" s="438"/>
      <c r="VJF115" s="438"/>
      <c r="VJG115" s="438"/>
      <c r="VJH115" s="438"/>
      <c r="VJI115" s="438"/>
      <c r="VJJ115" s="438"/>
      <c r="VJK115" s="438"/>
      <c r="VJL115" s="438"/>
      <c r="VJM115" s="438"/>
      <c r="VJN115" s="438"/>
      <c r="VJO115" s="438"/>
      <c r="VJP115" s="438"/>
      <c r="VJQ115" s="438"/>
      <c r="VJR115" s="438"/>
      <c r="VJS115" s="438"/>
      <c r="VJT115" s="438"/>
      <c r="VJU115" s="438"/>
      <c r="VJV115" s="438"/>
      <c r="VJW115" s="438"/>
      <c r="VJX115" s="438"/>
      <c r="VJY115" s="438"/>
      <c r="VJZ115" s="438"/>
      <c r="VKA115" s="438"/>
      <c r="VKB115" s="438"/>
      <c r="VKC115" s="438"/>
      <c r="VKD115" s="438"/>
      <c r="VKE115" s="438"/>
      <c r="VKF115" s="438"/>
      <c r="VKG115" s="438"/>
      <c r="VKH115" s="438"/>
      <c r="VKI115" s="438"/>
      <c r="VKJ115" s="438"/>
      <c r="VKK115" s="438"/>
      <c r="VKL115" s="438"/>
      <c r="VKM115" s="438"/>
      <c r="VKN115" s="438"/>
      <c r="VKO115" s="438"/>
      <c r="VKP115" s="438"/>
      <c r="VKQ115" s="438"/>
      <c r="VKR115" s="438"/>
      <c r="VKS115" s="438"/>
      <c r="VKT115" s="438"/>
      <c r="VKU115" s="438"/>
      <c r="VKV115" s="438"/>
      <c r="VKW115" s="438"/>
      <c r="VKX115" s="438"/>
      <c r="VKY115" s="438"/>
      <c r="VKZ115" s="438"/>
      <c r="VLA115" s="438"/>
      <c r="VLB115" s="438"/>
      <c r="VLC115" s="438"/>
      <c r="VLD115" s="438"/>
      <c r="VLE115" s="438"/>
      <c r="VLF115" s="438"/>
      <c r="VLG115" s="438"/>
      <c r="VLH115" s="438"/>
      <c r="VLI115" s="438"/>
      <c r="VLJ115" s="438"/>
      <c r="VLK115" s="438"/>
      <c r="VLL115" s="438"/>
      <c r="VLM115" s="438"/>
      <c r="VLN115" s="438"/>
      <c r="VLO115" s="438"/>
      <c r="VLP115" s="438"/>
      <c r="VLQ115" s="438"/>
      <c r="VLR115" s="438"/>
      <c r="VLS115" s="438"/>
      <c r="VLT115" s="438"/>
      <c r="VLU115" s="438"/>
      <c r="VLV115" s="438"/>
      <c r="VLW115" s="438"/>
      <c r="VLX115" s="438"/>
      <c r="VLY115" s="438"/>
      <c r="VLZ115" s="438"/>
      <c r="VMA115" s="438"/>
      <c r="VMB115" s="438"/>
      <c r="VMC115" s="438"/>
      <c r="VMD115" s="438"/>
      <c r="VME115" s="438"/>
      <c r="VMF115" s="438"/>
      <c r="VMG115" s="438"/>
      <c r="VMH115" s="438"/>
      <c r="VMI115" s="438"/>
      <c r="VMJ115" s="438"/>
      <c r="VMK115" s="438"/>
      <c r="VML115" s="438"/>
      <c r="VMM115" s="438"/>
      <c r="VMN115" s="438"/>
      <c r="VMO115" s="438"/>
      <c r="VMP115" s="438"/>
      <c r="VMQ115" s="438"/>
      <c r="VMR115" s="438"/>
      <c r="VMS115" s="438"/>
      <c r="VMT115" s="438"/>
      <c r="VMU115" s="438"/>
      <c r="VMV115" s="438"/>
      <c r="VMW115" s="438"/>
      <c r="VMX115" s="438"/>
      <c r="VMY115" s="438"/>
      <c r="VMZ115" s="438"/>
      <c r="VNA115" s="438"/>
      <c r="VNB115" s="438"/>
      <c r="VNC115" s="438"/>
      <c r="VND115" s="438"/>
      <c r="VNE115" s="438"/>
      <c r="VNF115" s="438"/>
      <c r="VNG115" s="438"/>
      <c r="VNH115" s="438"/>
      <c r="VNI115" s="438"/>
      <c r="VNJ115" s="438"/>
      <c r="VNK115" s="438"/>
      <c r="VNL115" s="438"/>
      <c r="VNM115" s="438"/>
      <c r="VNN115" s="438"/>
      <c r="VNO115" s="438"/>
      <c r="VNP115" s="438"/>
      <c r="VNQ115" s="438"/>
      <c r="VNR115" s="438"/>
      <c r="VNS115" s="438"/>
      <c r="VNT115" s="438"/>
      <c r="VNU115" s="438"/>
      <c r="VNV115" s="438"/>
      <c r="VNW115" s="438"/>
      <c r="VNX115" s="438"/>
      <c r="VNY115" s="438"/>
      <c r="VNZ115" s="438"/>
      <c r="VOA115" s="438"/>
      <c r="VOB115" s="438"/>
      <c r="VOC115" s="438"/>
      <c r="VOD115" s="438"/>
      <c r="VOE115" s="438"/>
      <c r="VOF115" s="438"/>
      <c r="VOG115" s="438"/>
      <c r="VOH115" s="438"/>
      <c r="VOI115" s="438"/>
      <c r="VOJ115" s="438"/>
      <c r="VOK115" s="438"/>
      <c r="VOL115" s="438"/>
      <c r="VOM115" s="438"/>
      <c r="VON115" s="438"/>
      <c r="VOO115" s="438"/>
      <c r="VOP115" s="438"/>
      <c r="VOQ115" s="438"/>
      <c r="VOR115" s="438"/>
      <c r="VOS115" s="438"/>
      <c r="VOT115" s="438"/>
      <c r="VOU115" s="438"/>
      <c r="VOV115" s="438"/>
      <c r="VOW115" s="438"/>
      <c r="VOX115" s="438"/>
      <c r="VOY115" s="438"/>
      <c r="VOZ115" s="438"/>
      <c r="VPA115" s="438"/>
      <c r="VPB115" s="438"/>
      <c r="VPC115" s="438"/>
      <c r="VPD115" s="438"/>
      <c r="VPE115" s="438"/>
      <c r="VPF115" s="438"/>
      <c r="VPG115" s="438"/>
      <c r="VPH115" s="438"/>
      <c r="VPI115" s="438"/>
      <c r="VPJ115" s="438"/>
      <c r="VPK115" s="438"/>
      <c r="VPL115" s="438"/>
      <c r="VPM115" s="438"/>
      <c r="VPN115" s="438"/>
      <c r="VPO115" s="438"/>
      <c r="VPP115" s="438"/>
      <c r="VPQ115" s="438"/>
      <c r="VPR115" s="438"/>
      <c r="VPS115" s="438"/>
      <c r="VPT115" s="438"/>
      <c r="VPU115" s="438"/>
      <c r="VPV115" s="438"/>
      <c r="VPW115" s="438"/>
      <c r="VPX115" s="438"/>
      <c r="VPY115" s="438"/>
      <c r="VPZ115" s="438"/>
      <c r="VQA115" s="438"/>
      <c r="VQB115" s="438"/>
      <c r="VQC115" s="438"/>
      <c r="VQD115" s="438"/>
      <c r="VQE115" s="438"/>
      <c r="VQF115" s="438"/>
      <c r="VQG115" s="438"/>
      <c r="VQH115" s="438"/>
      <c r="VQI115" s="438"/>
      <c r="VQJ115" s="438"/>
      <c r="VQK115" s="438"/>
      <c r="VQL115" s="438"/>
      <c r="VQM115" s="438"/>
      <c r="VQN115" s="438"/>
      <c r="VQO115" s="438"/>
      <c r="VQP115" s="438"/>
      <c r="VQQ115" s="438"/>
      <c r="VQR115" s="438"/>
      <c r="VQS115" s="438"/>
      <c r="VQT115" s="438"/>
      <c r="VQU115" s="438"/>
      <c r="VQV115" s="438"/>
      <c r="VQW115" s="438"/>
      <c r="VQX115" s="438"/>
      <c r="VQY115" s="438"/>
      <c r="VQZ115" s="438"/>
      <c r="VRA115" s="438"/>
      <c r="VRB115" s="438"/>
      <c r="VRC115" s="438"/>
      <c r="VRD115" s="438"/>
      <c r="VRE115" s="438"/>
      <c r="VRF115" s="438"/>
      <c r="VRG115" s="438"/>
      <c r="VRH115" s="438"/>
      <c r="VRI115" s="438"/>
      <c r="VRJ115" s="438"/>
      <c r="VRK115" s="438"/>
      <c r="VRL115" s="438"/>
      <c r="VRM115" s="438"/>
      <c r="VRN115" s="438"/>
      <c r="VRO115" s="438"/>
      <c r="VRP115" s="438"/>
      <c r="VRQ115" s="438"/>
      <c r="VRR115" s="438"/>
      <c r="VRS115" s="438"/>
      <c r="VRT115" s="438"/>
      <c r="VRU115" s="438"/>
      <c r="VRV115" s="438"/>
      <c r="VRW115" s="438"/>
      <c r="VRX115" s="438"/>
      <c r="VRY115" s="438"/>
      <c r="VRZ115" s="438"/>
      <c r="VSA115" s="438"/>
      <c r="VSB115" s="438"/>
      <c r="VSC115" s="438"/>
      <c r="VSD115" s="438"/>
      <c r="VSE115" s="438"/>
      <c r="VSF115" s="438"/>
      <c r="VSG115" s="438"/>
      <c r="VSH115" s="438"/>
      <c r="VSI115" s="438"/>
      <c r="VSJ115" s="438"/>
      <c r="VSK115" s="438"/>
      <c r="VSL115" s="438"/>
      <c r="VSM115" s="438"/>
      <c r="VSN115" s="438"/>
      <c r="VSO115" s="438"/>
      <c r="VSP115" s="438"/>
      <c r="VSQ115" s="438"/>
      <c r="VSR115" s="438"/>
      <c r="VSS115" s="438"/>
      <c r="VST115" s="438"/>
      <c r="VSU115" s="438"/>
      <c r="VSV115" s="438"/>
      <c r="VSW115" s="438"/>
      <c r="VSX115" s="438"/>
      <c r="VSY115" s="438"/>
      <c r="VSZ115" s="438"/>
      <c r="VTA115" s="438"/>
      <c r="VTB115" s="438"/>
      <c r="VTC115" s="438"/>
      <c r="VTD115" s="438"/>
      <c r="VTE115" s="438"/>
      <c r="VTF115" s="438"/>
      <c r="VTG115" s="438"/>
      <c r="VTH115" s="438"/>
      <c r="VTI115" s="438"/>
      <c r="VTJ115" s="438"/>
      <c r="VTK115" s="438"/>
      <c r="VTL115" s="438"/>
      <c r="VTM115" s="438"/>
      <c r="VTN115" s="438"/>
      <c r="VTO115" s="438"/>
      <c r="VTP115" s="438"/>
      <c r="VTQ115" s="438"/>
      <c r="VTR115" s="438"/>
      <c r="VTS115" s="438"/>
      <c r="VTT115" s="438"/>
      <c r="VTU115" s="438"/>
      <c r="VTV115" s="438"/>
      <c r="VTW115" s="438"/>
      <c r="VTX115" s="438"/>
      <c r="VTY115" s="438"/>
      <c r="VTZ115" s="438"/>
      <c r="VUA115" s="438"/>
      <c r="VUB115" s="438"/>
      <c r="VUC115" s="438"/>
      <c r="VUD115" s="438"/>
      <c r="VUE115" s="438"/>
      <c r="VUF115" s="438"/>
      <c r="VUG115" s="438"/>
      <c r="VUH115" s="438"/>
      <c r="VUI115" s="438"/>
      <c r="VUJ115" s="438"/>
      <c r="VUK115" s="438"/>
      <c r="VUL115" s="438"/>
      <c r="VUM115" s="438"/>
      <c r="VUN115" s="438"/>
      <c r="VUO115" s="438"/>
      <c r="VUP115" s="438"/>
      <c r="VUQ115" s="438"/>
      <c r="VUR115" s="438"/>
      <c r="VUS115" s="438"/>
      <c r="VUT115" s="438"/>
      <c r="VUU115" s="438"/>
      <c r="VUV115" s="438"/>
      <c r="VUW115" s="438"/>
      <c r="VUX115" s="438"/>
      <c r="VUY115" s="438"/>
      <c r="VUZ115" s="438"/>
      <c r="VVA115" s="438"/>
      <c r="VVB115" s="438"/>
      <c r="VVC115" s="438"/>
      <c r="VVD115" s="438"/>
      <c r="VVE115" s="438"/>
      <c r="VVF115" s="438"/>
      <c r="VVG115" s="438"/>
      <c r="VVH115" s="438"/>
      <c r="VVI115" s="438"/>
      <c r="VVJ115" s="438"/>
      <c r="VVK115" s="438"/>
      <c r="VVL115" s="438"/>
      <c r="VVM115" s="438"/>
      <c r="VVN115" s="438"/>
      <c r="VVO115" s="438"/>
      <c r="VVP115" s="438"/>
      <c r="VVQ115" s="438"/>
      <c r="VVR115" s="438"/>
      <c r="VVS115" s="438"/>
      <c r="VVT115" s="438"/>
      <c r="VVU115" s="438"/>
      <c r="VVV115" s="438"/>
      <c r="VVW115" s="438"/>
      <c r="VVX115" s="438"/>
      <c r="VVY115" s="438"/>
      <c r="VVZ115" s="438"/>
      <c r="VWA115" s="438"/>
      <c r="VWB115" s="438"/>
      <c r="VWC115" s="438"/>
      <c r="VWD115" s="438"/>
      <c r="VWE115" s="438"/>
      <c r="VWF115" s="438"/>
      <c r="VWG115" s="438"/>
      <c r="VWH115" s="438"/>
      <c r="VWI115" s="438"/>
      <c r="VWJ115" s="438"/>
      <c r="VWK115" s="438"/>
      <c r="VWL115" s="438"/>
      <c r="VWM115" s="438"/>
      <c r="VWN115" s="438"/>
      <c r="VWO115" s="438"/>
      <c r="VWP115" s="438"/>
      <c r="VWQ115" s="438"/>
      <c r="VWR115" s="438"/>
      <c r="VWS115" s="438"/>
      <c r="VWT115" s="438"/>
      <c r="VWU115" s="438"/>
      <c r="VWV115" s="438"/>
      <c r="VWW115" s="438"/>
      <c r="VWX115" s="438"/>
      <c r="VWY115" s="438"/>
      <c r="VWZ115" s="438"/>
      <c r="VXA115" s="438"/>
      <c r="VXB115" s="438"/>
      <c r="VXC115" s="438"/>
      <c r="VXD115" s="438"/>
      <c r="VXE115" s="438"/>
      <c r="VXF115" s="438"/>
      <c r="VXG115" s="438"/>
      <c r="VXH115" s="438"/>
      <c r="VXI115" s="438"/>
      <c r="VXJ115" s="438"/>
      <c r="VXK115" s="438"/>
      <c r="VXL115" s="438"/>
      <c r="VXM115" s="438"/>
      <c r="VXN115" s="438"/>
      <c r="VXO115" s="438"/>
      <c r="VXP115" s="438"/>
      <c r="VXQ115" s="438"/>
      <c r="VXR115" s="438"/>
      <c r="VXS115" s="438"/>
      <c r="VXT115" s="438"/>
      <c r="VXU115" s="438"/>
      <c r="VXV115" s="438"/>
      <c r="VXW115" s="438"/>
      <c r="VXX115" s="438"/>
      <c r="VXY115" s="438"/>
      <c r="VXZ115" s="438"/>
      <c r="VYA115" s="438"/>
      <c r="VYB115" s="438"/>
      <c r="VYC115" s="438"/>
      <c r="VYD115" s="438"/>
      <c r="VYE115" s="438"/>
      <c r="VYF115" s="438"/>
      <c r="VYG115" s="438"/>
      <c r="VYH115" s="438"/>
      <c r="VYI115" s="438"/>
      <c r="VYJ115" s="438"/>
      <c r="VYK115" s="438"/>
      <c r="VYL115" s="438"/>
      <c r="VYM115" s="438"/>
      <c r="VYN115" s="438"/>
      <c r="VYO115" s="438"/>
      <c r="VYP115" s="438"/>
      <c r="VYQ115" s="438"/>
      <c r="VYR115" s="438"/>
      <c r="VYS115" s="438"/>
      <c r="VYT115" s="438"/>
      <c r="VYU115" s="438"/>
      <c r="VYV115" s="438"/>
      <c r="VYW115" s="438"/>
      <c r="VYX115" s="438"/>
      <c r="VYY115" s="438"/>
      <c r="VYZ115" s="438"/>
      <c r="VZA115" s="438"/>
      <c r="VZB115" s="438"/>
      <c r="VZC115" s="438"/>
      <c r="VZD115" s="438"/>
      <c r="VZE115" s="438"/>
      <c r="VZF115" s="438"/>
      <c r="VZG115" s="438"/>
      <c r="VZH115" s="438"/>
      <c r="VZI115" s="438"/>
      <c r="VZJ115" s="438"/>
      <c r="VZK115" s="438"/>
      <c r="VZL115" s="438"/>
      <c r="VZM115" s="438"/>
      <c r="VZN115" s="438"/>
      <c r="VZO115" s="438"/>
      <c r="VZP115" s="438"/>
      <c r="VZQ115" s="438"/>
      <c r="VZR115" s="438"/>
      <c r="VZS115" s="438"/>
      <c r="VZT115" s="438"/>
      <c r="VZU115" s="438"/>
      <c r="VZV115" s="438"/>
      <c r="VZW115" s="438"/>
      <c r="VZX115" s="438"/>
      <c r="VZY115" s="438"/>
      <c r="VZZ115" s="438"/>
      <c r="WAA115" s="438"/>
      <c r="WAB115" s="438"/>
      <c r="WAC115" s="438"/>
      <c r="WAD115" s="438"/>
      <c r="WAE115" s="438"/>
      <c r="WAF115" s="438"/>
      <c r="WAG115" s="438"/>
      <c r="WAH115" s="438"/>
      <c r="WAI115" s="438"/>
      <c r="WAJ115" s="438"/>
      <c r="WAK115" s="438"/>
      <c r="WAL115" s="438"/>
      <c r="WAM115" s="438"/>
      <c r="WAN115" s="438"/>
      <c r="WAO115" s="438"/>
      <c r="WAP115" s="438"/>
      <c r="WAQ115" s="438"/>
      <c r="WAR115" s="438"/>
      <c r="WAS115" s="438"/>
      <c r="WAT115" s="438"/>
      <c r="WAU115" s="438"/>
      <c r="WAV115" s="438"/>
      <c r="WAW115" s="438"/>
      <c r="WAX115" s="438"/>
      <c r="WAY115" s="438"/>
      <c r="WAZ115" s="438"/>
      <c r="WBA115" s="438"/>
      <c r="WBB115" s="438"/>
      <c r="WBC115" s="438"/>
      <c r="WBD115" s="438"/>
      <c r="WBE115" s="438"/>
      <c r="WBF115" s="438"/>
      <c r="WBG115" s="438"/>
      <c r="WBH115" s="438"/>
      <c r="WBI115" s="438"/>
      <c r="WBJ115" s="438"/>
      <c r="WBK115" s="438"/>
      <c r="WBL115" s="438"/>
      <c r="WBM115" s="438"/>
      <c r="WBN115" s="438"/>
      <c r="WBO115" s="438"/>
      <c r="WBP115" s="438"/>
      <c r="WBQ115" s="438"/>
      <c r="WBR115" s="438"/>
      <c r="WBS115" s="438"/>
      <c r="WBT115" s="438"/>
      <c r="WBU115" s="438"/>
      <c r="WBV115" s="438"/>
      <c r="WBW115" s="438"/>
      <c r="WBX115" s="438"/>
      <c r="WBY115" s="438"/>
      <c r="WBZ115" s="438"/>
      <c r="WCA115" s="438"/>
      <c r="WCB115" s="438"/>
      <c r="WCC115" s="438"/>
      <c r="WCD115" s="438"/>
      <c r="WCE115" s="438"/>
      <c r="WCF115" s="438"/>
      <c r="WCG115" s="438"/>
      <c r="WCH115" s="438"/>
      <c r="WCI115" s="438"/>
      <c r="WCJ115" s="438"/>
      <c r="WCK115" s="438"/>
      <c r="WCL115" s="438"/>
      <c r="WCM115" s="438"/>
      <c r="WCN115" s="438"/>
      <c r="WCO115" s="438"/>
      <c r="WCP115" s="438"/>
      <c r="WCQ115" s="438"/>
      <c r="WCR115" s="438"/>
      <c r="WCS115" s="438"/>
      <c r="WCT115" s="438"/>
      <c r="WCU115" s="438"/>
      <c r="WCV115" s="438"/>
      <c r="WCW115" s="438"/>
      <c r="WCX115" s="438"/>
      <c r="WCY115" s="438"/>
      <c r="WCZ115" s="438"/>
      <c r="WDA115" s="438"/>
      <c r="WDB115" s="438"/>
      <c r="WDC115" s="438"/>
      <c r="WDD115" s="438"/>
      <c r="WDE115" s="438"/>
      <c r="WDF115" s="438"/>
      <c r="WDG115" s="438"/>
      <c r="WDH115" s="438"/>
      <c r="WDI115" s="438"/>
      <c r="WDJ115" s="438"/>
      <c r="WDK115" s="438"/>
      <c r="WDL115" s="438"/>
      <c r="WDM115" s="438"/>
      <c r="WDN115" s="438"/>
      <c r="WDO115" s="438"/>
      <c r="WDP115" s="438"/>
      <c r="WDQ115" s="438"/>
      <c r="WDR115" s="438"/>
      <c r="WDS115" s="438"/>
      <c r="WDT115" s="438"/>
      <c r="WDU115" s="438"/>
      <c r="WDV115" s="438"/>
      <c r="WDW115" s="438"/>
      <c r="WDX115" s="438"/>
      <c r="WDY115" s="438"/>
      <c r="WDZ115" s="438"/>
      <c r="WEA115" s="438"/>
      <c r="WEB115" s="438"/>
      <c r="WEC115" s="438"/>
      <c r="WED115" s="438"/>
      <c r="WEE115" s="438"/>
      <c r="WEF115" s="438"/>
      <c r="WEG115" s="438"/>
      <c r="WEH115" s="438"/>
      <c r="WEI115" s="438"/>
      <c r="WEJ115" s="438"/>
      <c r="WEK115" s="438"/>
      <c r="WEL115" s="438"/>
      <c r="WEM115" s="438"/>
      <c r="WEN115" s="438"/>
      <c r="WEO115" s="438"/>
      <c r="WEP115" s="438"/>
      <c r="WEQ115" s="438"/>
      <c r="WER115" s="438"/>
      <c r="WES115" s="438"/>
      <c r="WET115" s="438"/>
      <c r="WEU115" s="438"/>
      <c r="WEV115" s="438"/>
      <c r="WEW115" s="438"/>
      <c r="WEX115" s="438"/>
      <c r="WEY115" s="438"/>
      <c r="WEZ115" s="438"/>
      <c r="WFA115" s="438"/>
      <c r="WFB115" s="438"/>
      <c r="WFC115" s="438"/>
      <c r="WFD115" s="438"/>
      <c r="WFE115" s="438"/>
      <c r="WFF115" s="438"/>
      <c r="WFG115" s="438"/>
      <c r="WFH115" s="438"/>
      <c r="WFI115" s="438"/>
      <c r="WFJ115" s="438"/>
      <c r="WFK115" s="438"/>
      <c r="WFL115" s="438"/>
      <c r="WFM115" s="438"/>
      <c r="WFN115" s="438"/>
      <c r="WFO115" s="438"/>
      <c r="WFP115" s="438"/>
      <c r="WFQ115" s="438"/>
      <c r="WFR115" s="438"/>
      <c r="WFS115" s="438"/>
      <c r="WFT115" s="438"/>
      <c r="WFU115" s="438"/>
      <c r="WFV115" s="438"/>
      <c r="WFW115" s="438"/>
      <c r="WFX115" s="438"/>
      <c r="WFY115" s="438"/>
      <c r="WFZ115" s="438"/>
      <c r="WGA115" s="438"/>
      <c r="WGB115" s="438"/>
      <c r="WGC115" s="438"/>
      <c r="WGD115" s="438"/>
      <c r="WGE115" s="438"/>
      <c r="WGF115" s="438"/>
      <c r="WGG115" s="438"/>
      <c r="WGH115" s="438"/>
      <c r="WGI115" s="438"/>
      <c r="WGJ115" s="438"/>
      <c r="WGK115" s="438"/>
      <c r="WGL115" s="438"/>
      <c r="WGM115" s="438"/>
      <c r="WGN115" s="438"/>
      <c r="WGO115" s="438"/>
      <c r="WGP115" s="438"/>
      <c r="WGQ115" s="438"/>
      <c r="WGR115" s="438"/>
      <c r="WGS115" s="438"/>
      <c r="WGT115" s="438"/>
      <c r="WGU115" s="438"/>
      <c r="WGV115" s="438"/>
      <c r="WGW115" s="438"/>
      <c r="WGX115" s="438"/>
      <c r="WGY115" s="438"/>
      <c r="WGZ115" s="438"/>
      <c r="WHA115" s="438"/>
      <c r="WHB115" s="438"/>
      <c r="WHC115" s="438"/>
      <c r="WHD115" s="438"/>
      <c r="WHE115" s="438"/>
      <c r="WHF115" s="438"/>
      <c r="WHG115" s="438"/>
      <c r="WHH115" s="438"/>
      <c r="WHI115" s="438"/>
      <c r="WHJ115" s="438"/>
      <c r="WHK115" s="438"/>
      <c r="WHL115" s="438"/>
      <c r="WHM115" s="438"/>
      <c r="WHN115" s="438"/>
      <c r="WHO115" s="438"/>
      <c r="WHP115" s="438"/>
      <c r="WHQ115" s="438"/>
      <c r="WHR115" s="438"/>
      <c r="WHS115" s="438"/>
      <c r="WHT115" s="438"/>
      <c r="WHU115" s="438"/>
      <c r="WHV115" s="438"/>
      <c r="WHW115" s="438"/>
      <c r="WHX115" s="438"/>
      <c r="WHY115" s="438"/>
      <c r="WHZ115" s="438"/>
      <c r="WIA115" s="438"/>
      <c r="WIB115" s="438"/>
      <c r="WIC115" s="438"/>
      <c r="WID115" s="438"/>
      <c r="WIE115" s="438"/>
      <c r="WIF115" s="438"/>
      <c r="WIG115" s="438"/>
      <c r="WIH115" s="438"/>
      <c r="WII115" s="438"/>
      <c r="WIJ115" s="438"/>
      <c r="WIK115" s="438"/>
      <c r="WIL115" s="438"/>
      <c r="WIM115" s="438"/>
      <c r="WIN115" s="438"/>
      <c r="WIO115" s="438"/>
      <c r="WIP115" s="438"/>
      <c r="WIQ115" s="438"/>
      <c r="WIR115" s="438"/>
      <c r="WIS115" s="438"/>
      <c r="WIT115" s="438"/>
      <c r="WIU115" s="438"/>
      <c r="WIV115" s="438"/>
      <c r="WIW115" s="438"/>
      <c r="WIX115" s="438"/>
      <c r="WIY115" s="438"/>
      <c r="WIZ115" s="438"/>
      <c r="WJA115" s="438"/>
      <c r="WJB115" s="438"/>
      <c r="WJC115" s="438"/>
      <c r="WJD115" s="438"/>
      <c r="WJE115" s="438"/>
      <c r="WJF115" s="438"/>
      <c r="WJG115" s="438"/>
      <c r="WJH115" s="438"/>
      <c r="WJI115" s="438"/>
      <c r="WJJ115" s="438"/>
      <c r="WJK115" s="438"/>
      <c r="WJL115" s="438"/>
      <c r="WJM115" s="438"/>
      <c r="WJN115" s="438"/>
      <c r="WJO115" s="438"/>
      <c r="WJP115" s="438"/>
      <c r="WJQ115" s="438"/>
      <c r="WJR115" s="438"/>
      <c r="WJS115" s="438"/>
      <c r="WJT115" s="438"/>
      <c r="WJU115" s="438"/>
      <c r="WJV115" s="438"/>
      <c r="WJW115" s="438"/>
      <c r="WJX115" s="438"/>
      <c r="WJY115" s="438"/>
      <c r="WJZ115" s="438"/>
      <c r="WKA115" s="438"/>
      <c r="WKB115" s="438"/>
      <c r="WKC115" s="438"/>
      <c r="WKD115" s="438"/>
      <c r="WKE115" s="438"/>
      <c r="WKF115" s="438"/>
      <c r="WKG115" s="438"/>
      <c r="WKH115" s="438"/>
      <c r="WKI115" s="438"/>
      <c r="WKJ115" s="438"/>
      <c r="WKK115" s="438"/>
      <c r="WKL115" s="438"/>
      <c r="WKM115" s="438"/>
      <c r="WKN115" s="438"/>
      <c r="WKO115" s="438"/>
      <c r="WKP115" s="438"/>
      <c r="WKQ115" s="438"/>
      <c r="WKR115" s="438"/>
      <c r="WKS115" s="438"/>
      <c r="WKT115" s="438"/>
      <c r="WKU115" s="438"/>
      <c r="WKV115" s="438"/>
      <c r="WKW115" s="438"/>
      <c r="WKX115" s="438"/>
      <c r="WKY115" s="438"/>
      <c r="WKZ115" s="438"/>
      <c r="WLA115" s="438"/>
      <c r="WLB115" s="438"/>
      <c r="WLC115" s="438"/>
      <c r="WLD115" s="438"/>
      <c r="WLE115" s="438"/>
      <c r="WLF115" s="438"/>
      <c r="WLG115" s="438"/>
      <c r="WLH115" s="438"/>
      <c r="WLI115" s="438"/>
      <c r="WLJ115" s="438"/>
      <c r="WLK115" s="438"/>
      <c r="WLL115" s="438"/>
      <c r="WLM115" s="438"/>
      <c r="WLN115" s="438"/>
      <c r="WLO115" s="438"/>
      <c r="WLP115" s="438"/>
      <c r="WLQ115" s="438"/>
      <c r="WLR115" s="438"/>
      <c r="WLS115" s="438"/>
      <c r="WLT115" s="438"/>
      <c r="WLU115" s="438"/>
      <c r="WLV115" s="438"/>
      <c r="WLW115" s="438"/>
      <c r="WLX115" s="438"/>
      <c r="WLY115" s="438"/>
      <c r="WLZ115" s="438"/>
      <c r="WMA115" s="438"/>
      <c r="WMB115" s="438"/>
      <c r="WMC115" s="438"/>
      <c r="WMD115" s="438"/>
      <c r="WME115" s="438"/>
      <c r="WMF115" s="438"/>
      <c r="WMG115" s="438"/>
      <c r="WMH115" s="438"/>
      <c r="WMI115" s="438"/>
      <c r="WMJ115" s="438"/>
      <c r="WMK115" s="438"/>
      <c r="WML115" s="438"/>
      <c r="WMM115" s="438"/>
      <c r="WMN115" s="438"/>
      <c r="WMO115" s="438"/>
      <c r="WMP115" s="438"/>
      <c r="WMQ115" s="438"/>
      <c r="WMR115" s="438"/>
      <c r="WMS115" s="438"/>
      <c r="WMT115" s="438"/>
      <c r="WMU115" s="438"/>
      <c r="WMV115" s="438"/>
      <c r="WMW115" s="438"/>
      <c r="WMX115" s="438"/>
      <c r="WMY115" s="438"/>
      <c r="WMZ115" s="438"/>
      <c r="WNA115" s="438"/>
      <c r="WNB115" s="438"/>
      <c r="WNC115" s="438"/>
      <c r="WND115" s="438"/>
      <c r="WNE115" s="438"/>
      <c r="WNF115" s="438"/>
      <c r="WNG115" s="438"/>
      <c r="WNH115" s="438"/>
      <c r="WNI115" s="438"/>
      <c r="WNJ115" s="438"/>
      <c r="WNK115" s="438"/>
      <c r="WNL115" s="438"/>
      <c r="WNM115" s="438"/>
      <c r="WNN115" s="438"/>
      <c r="WNO115" s="438"/>
      <c r="WNP115" s="438"/>
      <c r="WNQ115" s="438"/>
      <c r="WNR115" s="438"/>
      <c r="WNS115" s="438"/>
      <c r="WNT115" s="438"/>
      <c r="WNU115" s="438"/>
      <c r="WNV115" s="438"/>
      <c r="WNW115" s="438"/>
      <c r="WNX115" s="438"/>
      <c r="WNY115" s="438"/>
      <c r="WNZ115" s="438"/>
      <c r="WOA115" s="438"/>
      <c r="WOB115" s="438"/>
      <c r="WOC115" s="438"/>
      <c r="WOD115" s="438"/>
      <c r="WOE115" s="438"/>
      <c r="WOF115" s="438"/>
      <c r="WOG115" s="438"/>
      <c r="WOH115" s="438"/>
      <c r="WOI115" s="438"/>
      <c r="WOJ115" s="438"/>
      <c r="WOK115" s="438"/>
      <c r="WOL115" s="438"/>
      <c r="WOM115" s="438"/>
      <c r="WON115" s="438"/>
      <c r="WOO115" s="438"/>
      <c r="WOP115" s="438"/>
      <c r="WOQ115" s="438"/>
      <c r="WOR115" s="438"/>
      <c r="WOS115" s="438"/>
      <c r="WOT115" s="438"/>
      <c r="WOU115" s="438"/>
      <c r="WOV115" s="438"/>
      <c r="WOW115" s="438"/>
      <c r="WOX115" s="438"/>
      <c r="WOY115" s="438"/>
      <c r="WOZ115" s="438"/>
      <c r="WPA115" s="438"/>
      <c r="WPB115" s="438"/>
      <c r="WPC115" s="438"/>
      <c r="WPD115" s="438"/>
      <c r="WPE115" s="438"/>
      <c r="WPF115" s="438"/>
      <c r="WPG115" s="438"/>
      <c r="WPH115" s="438"/>
      <c r="WPI115" s="438"/>
      <c r="WPJ115" s="438"/>
      <c r="WPK115" s="438"/>
      <c r="WPL115" s="438"/>
      <c r="WPM115" s="438"/>
      <c r="WPN115" s="438"/>
      <c r="WPO115" s="438"/>
      <c r="WPP115" s="438"/>
      <c r="WPQ115" s="438"/>
      <c r="WPR115" s="438"/>
      <c r="WPS115" s="438"/>
      <c r="WPT115" s="438"/>
      <c r="WPU115" s="438"/>
      <c r="WPV115" s="438"/>
      <c r="WPW115" s="438"/>
      <c r="WPX115" s="438"/>
      <c r="WPY115" s="438"/>
      <c r="WPZ115" s="438"/>
      <c r="WQA115" s="438"/>
      <c r="WQB115" s="438"/>
      <c r="WQC115" s="438"/>
      <c r="WQD115" s="438"/>
      <c r="WQE115" s="438"/>
      <c r="WQF115" s="438"/>
      <c r="WQG115" s="438"/>
      <c r="WQH115" s="438"/>
      <c r="WQI115" s="438"/>
      <c r="WQJ115" s="438"/>
      <c r="WQK115" s="438"/>
      <c r="WQL115" s="438"/>
      <c r="WQM115" s="438"/>
      <c r="WQN115" s="438"/>
      <c r="WQO115" s="438"/>
      <c r="WQP115" s="438"/>
      <c r="WQQ115" s="438"/>
      <c r="WQR115" s="438"/>
      <c r="WQS115" s="438"/>
      <c r="WQT115" s="438"/>
      <c r="WQU115" s="438"/>
      <c r="WQV115" s="438"/>
      <c r="WQW115" s="438"/>
      <c r="WQX115" s="438"/>
      <c r="WQY115" s="438"/>
      <c r="WQZ115" s="438"/>
      <c r="WRA115" s="438"/>
      <c r="WRB115" s="438"/>
      <c r="WRC115" s="438"/>
      <c r="WRD115" s="438"/>
      <c r="WRE115" s="438"/>
      <c r="WRF115" s="438"/>
      <c r="WRG115" s="438"/>
      <c r="WRH115" s="438"/>
      <c r="WRI115" s="438"/>
      <c r="WRJ115" s="438"/>
      <c r="WRK115" s="438"/>
      <c r="WRL115" s="438"/>
      <c r="WRM115" s="438"/>
      <c r="WRN115" s="438"/>
      <c r="WRO115" s="438"/>
      <c r="WRP115" s="438"/>
      <c r="WRQ115" s="438"/>
      <c r="WRR115" s="438"/>
      <c r="WRS115" s="438"/>
      <c r="WRT115" s="438"/>
      <c r="WRU115" s="438"/>
      <c r="WRV115" s="438"/>
      <c r="WRW115" s="438"/>
      <c r="WRX115" s="438"/>
      <c r="WRY115" s="438"/>
      <c r="WRZ115" s="438"/>
      <c r="WSA115" s="438"/>
      <c r="WSB115" s="438"/>
      <c r="WSC115" s="438"/>
      <c r="WSD115" s="438"/>
      <c r="WSE115" s="438"/>
      <c r="WSF115" s="438"/>
      <c r="WSG115" s="438"/>
      <c r="WSH115" s="438"/>
      <c r="WSI115" s="438"/>
      <c r="WSJ115" s="438"/>
      <c r="WSK115" s="438"/>
      <c r="WSL115" s="438"/>
      <c r="WSM115" s="438"/>
      <c r="WSN115" s="438"/>
      <c r="WSO115" s="438"/>
      <c r="WSP115" s="438"/>
      <c r="WSQ115" s="438"/>
      <c r="WSR115" s="438"/>
      <c r="WSS115" s="438"/>
      <c r="WST115" s="438"/>
      <c r="WSU115" s="438"/>
      <c r="WSV115" s="438"/>
      <c r="WSW115" s="438"/>
      <c r="WSX115" s="438"/>
      <c r="WSY115" s="438"/>
      <c r="WSZ115" s="438"/>
      <c r="WTA115" s="438"/>
      <c r="WTB115" s="438"/>
      <c r="WTC115" s="438"/>
      <c r="WTD115" s="438"/>
      <c r="WTE115" s="438"/>
      <c r="WTF115" s="438"/>
      <c r="WTG115" s="438"/>
      <c r="WTH115" s="438"/>
      <c r="WTI115" s="438"/>
      <c r="WTJ115" s="438"/>
      <c r="WTK115" s="438"/>
      <c r="WTL115" s="438"/>
      <c r="WTM115" s="438"/>
      <c r="WTN115" s="438"/>
      <c r="WTO115" s="438"/>
      <c r="WTP115" s="438"/>
      <c r="WTQ115" s="438"/>
      <c r="WTR115" s="438"/>
      <c r="WTS115" s="438"/>
      <c r="WTT115" s="438"/>
      <c r="WTU115" s="438"/>
      <c r="WTV115" s="438"/>
      <c r="WTW115" s="438"/>
      <c r="WTX115" s="438"/>
      <c r="WTY115" s="438"/>
      <c r="WTZ115" s="438"/>
      <c r="WUA115" s="438"/>
      <c r="WUB115" s="438"/>
      <c r="WUC115" s="438"/>
      <c r="WUD115" s="438"/>
      <c r="WUE115" s="438"/>
      <c r="WUF115" s="438"/>
      <c r="WUG115" s="438"/>
      <c r="WUH115" s="438"/>
      <c r="WUI115" s="438"/>
      <c r="WUJ115" s="438"/>
      <c r="WUK115" s="438"/>
      <c r="WUL115" s="438"/>
      <c r="WUM115" s="438"/>
      <c r="WUN115" s="438"/>
      <c r="WUO115" s="438"/>
      <c r="WUP115" s="438"/>
      <c r="WUQ115" s="438"/>
      <c r="WUR115" s="438"/>
      <c r="WUS115" s="438"/>
      <c r="WUT115" s="438"/>
      <c r="WUU115" s="438"/>
      <c r="WUV115" s="438"/>
      <c r="WUW115" s="438"/>
      <c r="WUX115" s="438"/>
      <c r="WUY115" s="438"/>
      <c r="WUZ115" s="438"/>
      <c r="WVA115" s="438"/>
      <c r="WVB115" s="438"/>
      <c r="WVC115" s="438"/>
      <c r="WVD115" s="438"/>
      <c r="WVE115" s="438"/>
      <c r="WVF115" s="438"/>
      <c r="WVG115" s="438"/>
      <c r="WVH115" s="438"/>
      <c r="WVI115" s="438"/>
      <c r="WVJ115" s="438"/>
      <c r="WVK115" s="438"/>
      <c r="WVL115" s="438"/>
      <c r="WVM115" s="438"/>
      <c r="WVN115" s="438"/>
      <c r="WVO115" s="438"/>
      <c r="WVP115" s="438"/>
      <c r="WVQ115" s="438"/>
      <c r="WVR115" s="438"/>
      <c r="WVS115" s="438"/>
      <c r="WVT115" s="438"/>
      <c r="WVU115" s="438"/>
      <c r="WVV115" s="438"/>
      <c r="WVW115" s="438"/>
      <c r="WVX115" s="438"/>
      <c r="WVY115" s="438"/>
      <c r="WVZ115" s="438"/>
      <c r="WWA115" s="438"/>
      <c r="WWB115" s="438"/>
      <c r="WWC115" s="438"/>
      <c r="WWD115" s="438"/>
      <c r="WWE115" s="438"/>
      <c r="WWF115" s="438"/>
      <c r="WWG115" s="438"/>
      <c r="WWH115" s="438"/>
      <c r="WWI115" s="438"/>
      <c r="WWJ115" s="438"/>
      <c r="WWK115" s="438"/>
      <c r="WWL115" s="438"/>
      <c r="WWM115" s="438"/>
      <c r="WWN115" s="438"/>
      <c r="WWO115" s="438"/>
      <c r="WWP115" s="438"/>
      <c r="WWQ115" s="438"/>
      <c r="WWR115" s="438"/>
      <c r="WWS115" s="438"/>
      <c r="WWT115" s="438"/>
      <c r="WWU115" s="438"/>
      <c r="WWV115" s="438"/>
      <c r="WWW115" s="438"/>
      <c r="WWX115" s="438"/>
      <c r="WWY115" s="438"/>
      <c r="WWZ115" s="438"/>
      <c r="WXA115" s="438"/>
      <c r="WXB115" s="438"/>
      <c r="WXC115" s="438"/>
      <c r="WXD115" s="438"/>
      <c r="WXE115" s="438"/>
      <c r="WXF115" s="438"/>
      <c r="WXG115" s="438"/>
      <c r="WXH115" s="438"/>
      <c r="WXI115" s="438"/>
      <c r="WXJ115" s="438"/>
      <c r="WXK115" s="438"/>
      <c r="WXL115" s="438"/>
      <c r="WXM115" s="438"/>
      <c r="WXN115" s="438"/>
      <c r="WXO115" s="438"/>
      <c r="WXP115" s="438"/>
      <c r="WXQ115" s="438"/>
      <c r="WXR115" s="438"/>
      <c r="WXS115" s="438"/>
      <c r="WXT115" s="438"/>
      <c r="WXU115" s="438"/>
      <c r="WXV115" s="438"/>
      <c r="WXW115" s="438"/>
      <c r="WXX115" s="438"/>
      <c r="WXY115" s="438"/>
      <c r="WXZ115" s="438"/>
      <c r="WYA115" s="438"/>
      <c r="WYB115" s="438"/>
      <c r="WYC115" s="438"/>
      <c r="WYD115" s="438"/>
      <c r="WYE115" s="438"/>
      <c r="WYF115" s="438"/>
      <c r="WYG115" s="438"/>
      <c r="WYH115" s="438"/>
      <c r="WYI115" s="438"/>
      <c r="WYJ115" s="438"/>
      <c r="WYK115" s="438"/>
      <c r="WYL115" s="438"/>
      <c r="WYM115" s="438"/>
      <c r="WYN115" s="438"/>
      <c r="WYO115" s="438"/>
      <c r="WYP115" s="438"/>
      <c r="WYQ115" s="438"/>
      <c r="WYR115" s="438"/>
      <c r="WYS115" s="438"/>
      <c r="WYT115" s="438"/>
      <c r="WYU115" s="438"/>
      <c r="WYV115" s="438"/>
      <c r="WYW115" s="438"/>
      <c r="WYX115" s="438"/>
      <c r="WYY115" s="438"/>
      <c r="WYZ115" s="438"/>
      <c r="WZA115" s="438"/>
      <c r="WZB115" s="438"/>
      <c r="WZC115" s="438"/>
      <c r="WZD115" s="438"/>
      <c r="WZE115" s="438"/>
      <c r="WZF115" s="438"/>
      <c r="WZG115" s="438"/>
      <c r="WZH115" s="438"/>
      <c r="WZI115" s="438"/>
      <c r="WZJ115" s="438"/>
      <c r="WZK115" s="438"/>
      <c r="WZL115" s="438"/>
      <c r="WZM115" s="438"/>
      <c r="WZN115" s="438"/>
      <c r="WZO115" s="438"/>
      <c r="WZP115" s="438"/>
      <c r="WZQ115" s="438"/>
      <c r="WZR115" s="438"/>
      <c r="WZS115" s="438"/>
      <c r="WZT115" s="438"/>
      <c r="WZU115" s="438"/>
      <c r="WZV115" s="438"/>
      <c r="WZW115" s="438"/>
      <c r="WZX115" s="438"/>
      <c r="WZY115" s="438"/>
      <c r="WZZ115" s="438"/>
      <c r="XAA115" s="438"/>
      <c r="XAB115" s="438"/>
      <c r="XAC115" s="438"/>
      <c r="XAD115" s="438"/>
      <c r="XAE115" s="438"/>
      <c r="XAF115" s="438"/>
      <c r="XAG115" s="438"/>
      <c r="XAH115" s="438"/>
      <c r="XAI115" s="438"/>
      <c r="XAJ115" s="438"/>
      <c r="XAK115" s="438"/>
      <c r="XAL115" s="438"/>
      <c r="XAM115" s="438"/>
      <c r="XAN115" s="438"/>
      <c r="XAO115" s="438"/>
      <c r="XAP115" s="438"/>
      <c r="XAQ115" s="438"/>
      <c r="XAR115" s="438"/>
      <c r="XAS115" s="438"/>
      <c r="XAT115" s="438"/>
      <c r="XAU115" s="438"/>
      <c r="XAV115" s="438"/>
      <c r="XAW115" s="438"/>
      <c r="XAX115" s="438"/>
      <c r="XAY115" s="438"/>
      <c r="XAZ115" s="438"/>
      <c r="XBA115" s="438"/>
      <c r="XBB115" s="438"/>
      <c r="XBC115" s="438"/>
      <c r="XBD115" s="438"/>
      <c r="XBE115" s="438"/>
      <c r="XBF115" s="438"/>
      <c r="XBG115" s="438"/>
      <c r="XBH115" s="438"/>
      <c r="XBI115" s="438"/>
      <c r="XBJ115" s="438"/>
      <c r="XBK115" s="438"/>
      <c r="XBL115" s="438"/>
      <c r="XBM115" s="438"/>
      <c r="XBN115" s="438"/>
      <c r="XBO115" s="438"/>
      <c r="XBP115" s="438"/>
      <c r="XBQ115" s="438"/>
      <c r="XBR115" s="438"/>
      <c r="XBS115" s="438"/>
      <c r="XBT115" s="438"/>
      <c r="XBU115" s="438"/>
      <c r="XBV115" s="438"/>
      <c r="XBW115" s="438"/>
      <c r="XBX115" s="438"/>
      <c r="XBY115" s="438"/>
      <c r="XBZ115" s="438"/>
      <c r="XCA115" s="438"/>
      <c r="XCB115" s="438"/>
      <c r="XCC115" s="438"/>
      <c r="XCD115" s="438"/>
      <c r="XCE115" s="438"/>
      <c r="XCF115" s="438"/>
      <c r="XCG115" s="438"/>
      <c r="XCH115" s="438"/>
      <c r="XCI115" s="438"/>
      <c r="XCJ115" s="438"/>
      <c r="XCK115" s="438"/>
      <c r="XCL115" s="438"/>
      <c r="XCM115" s="438"/>
      <c r="XCN115" s="438"/>
      <c r="XCO115" s="438"/>
      <c r="XCP115" s="438"/>
      <c r="XCQ115" s="438"/>
      <c r="XCR115" s="438"/>
      <c r="XCS115" s="438"/>
      <c r="XCT115" s="438"/>
      <c r="XCU115" s="438"/>
      <c r="XCV115" s="438"/>
      <c r="XCW115" s="438"/>
      <c r="XCX115" s="438"/>
      <c r="XCY115" s="438"/>
      <c r="XCZ115" s="438"/>
      <c r="XDA115" s="438"/>
      <c r="XDB115" s="438"/>
      <c r="XDC115" s="438"/>
      <c r="XDD115" s="438"/>
      <c r="XDE115" s="438"/>
      <c r="XDF115" s="438"/>
      <c r="XDG115" s="438"/>
      <c r="XDH115" s="438"/>
      <c r="XDI115" s="438"/>
      <c r="XDJ115" s="438"/>
      <c r="XDK115" s="438"/>
      <c r="XDL115" s="438"/>
      <c r="XDM115" s="438"/>
      <c r="XDN115" s="438"/>
      <c r="XDO115" s="438"/>
      <c r="XDP115" s="438"/>
      <c r="XDQ115" s="438"/>
      <c r="XDR115" s="438"/>
      <c r="XDS115" s="438"/>
      <c r="XDT115" s="438"/>
      <c r="XDU115" s="438"/>
      <c r="XDV115" s="438"/>
      <c r="XDW115" s="438"/>
      <c r="XDX115" s="438"/>
      <c r="XDY115" s="438"/>
      <c r="XDZ115" s="438"/>
      <c r="XEA115" s="438"/>
      <c r="XEB115" s="438"/>
      <c r="XEC115" s="438"/>
      <c r="XED115" s="438"/>
      <c r="XEE115" s="438"/>
      <c r="XEF115" s="438"/>
      <c r="XEG115" s="438"/>
      <c r="XEH115" s="438"/>
      <c r="XEI115" s="438"/>
      <c r="XEJ115" s="438"/>
      <c r="XEK115" s="438"/>
      <c r="XEL115" s="438"/>
      <c r="XEM115" s="438"/>
      <c r="XEN115" s="438"/>
      <c r="XEO115" s="438"/>
      <c r="XEP115" s="438"/>
      <c r="XEQ115" s="438"/>
      <c r="XER115" s="438"/>
      <c r="XES115" s="438"/>
      <c r="XET115" s="438"/>
      <c r="XEU115" s="438"/>
      <c r="XEV115" s="438"/>
      <c r="XEW115" s="438"/>
      <c r="XEX115" s="438"/>
      <c r="XEY115" s="438"/>
      <c r="XEZ115" s="438"/>
      <c r="XFA115" s="438"/>
      <c r="XFB115" s="438"/>
      <c r="XFC115" s="438"/>
    </row>
    <row r="116" ht="36" customHeight="1" spans="1:7">
      <c r="A116" s="429" t="s">
        <v>324</v>
      </c>
      <c r="B116" s="269" t="s">
        <v>145</v>
      </c>
      <c r="C116" s="432">
        <v>1718</v>
      </c>
      <c r="D116" s="432">
        <v>1896</v>
      </c>
      <c r="E116" s="340">
        <f t="shared" si="5"/>
        <v>0.104</v>
      </c>
      <c r="F116" s="233" t="str">
        <f t="shared" si="3"/>
        <v>是</v>
      </c>
      <c r="G116" s="121" t="str">
        <f t="shared" si="4"/>
        <v>项</v>
      </c>
    </row>
    <row r="117" ht="36" customHeight="1" spans="1:7">
      <c r="A117" s="429" t="s">
        <v>325</v>
      </c>
      <c r="B117" s="269" t="s">
        <v>147</v>
      </c>
      <c r="C117" s="432">
        <v>1008</v>
      </c>
      <c r="D117" s="432">
        <v>275</v>
      </c>
      <c r="E117" s="340">
        <f t="shared" si="5"/>
        <v>-0.727</v>
      </c>
      <c r="F117" s="233" t="str">
        <f t="shared" si="3"/>
        <v>是</v>
      </c>
      <c r="G117" s="121" t="str">
        <f t="shared" si="4"/>
        <v>项</v>
      </c>
    </row>
    <row r="118" ht="36" customHeight="1" spans="1:7">
      <c r="A118" s="429" t="s">
        <v>326</v>
      </c>
      <c r="B118" s="269" t="s">
        <v>149</v>
      </c>
      <c r="C118" s="432">
        <v>0</v>
      </c>
      <c r="D118" s="432">
        <v>0</v>
      </c>
      <c r="E118" s="340" t="str">
        <f t="shared" si="5"/>
        <v> </v>
      </c>
      <c r="F118" s="233" t="str">
        <f t="shared" si="3"/>
        <v>否</v>
      </c>
      <c r="G118" s="121" t="str">
        <f t="shared" si="4"/>
        <v>项</v>
      </c>
    </row>
    <row r="119" ht="36" customHeight="1" spans="1:7">
      <c r="A119" s="429" t="s">
        <v>327</v>
      </c>
      <c r="B119" s="269" t="s">
        <v>328</v>
      </c>
      <c r="C119" s="432">
        <v>150</v>
      </c>
      <c r="D119" s="432">
        <v>0</v>
      </c>
      <c r="E119" s="340">
        <f t="shared" si="5"/>
        <v>-1</v>
      </c>
      <c r="F119" s="233" t="str">
        <f t="shared" si="3"/>
        <v>是</v>
      </c>
      <c r="G119" s="121" t="str">
        <f t="shared" si="4"/>
        <v>项</v>
      </c>
    </row>
    <row r="120" ht="36" customHeight="1" spans="1:7">
      <c r="A120" s="429" t="s">
        <v>329</v>
      </c>
      <c r="B120" s="269" t="s">
        <v>330</v>
      </c>
      <c r="C120" s="432">
        <v>110</v>
      </c>
      <c r="D120" s="432">
        <v>0</v>
      </c>
      <c r="E120" s="340">
        <f t="shared" si="5"/>
        <v>-1</v>
      </c>
      <c r="F120" s="233" t="str">
        <f t="shared" si="3"/>
        <v>是</v>
      </c>
      <c r="G120" s="121" t="str">
        <f t="shared" si="4"/>
        <v>项</v>
      </c>
    </row>
    <row r="121" ht="36" customHeight="1" spans="1:7">
      <c r="A121" s="429" t="s">
        <v>331</v>
      </c>
      <c r="B121" s="269" t="s">
        <v>332</v>
      </c>
      <c r="C121" s="432">
        <v>80</v>
      </c>
      <c r="D121" s="432">
        <v>0</v>
      </c>
      <c r="E121" s="340">
        <f t="shared" si="5"/>
        <v>-1</v>
      </c>
      <c r="F121" s="233" t="str">
        <f t="shared" si="3"/>
        <v>是</v>
      </c>
      <c r="G121" s="121" t="str">
        <f t="shared" si="4"/>
        <v>项</v>
      </c>
    </row>
    <row r="122" ht="36" customHeight="1" spans="1:7">
      <c r="A122" s="429" t="s">
        <v>333</v>
      </c>
      <c r="B122" s="269" t="s">
        <v>163</v>
      </c>
      <c r="C122" s="432">
        <v>0</v>
      </c>
      <c r="D122" s="432">
        <v>0</v>
      </c>
      <c r="E122" s="340" t="str">
        <f t="shared" si="5"/>
        <v> </v>
      </c>
      <c r="F122" s="233" t="str">
        <f t="shared" si="3"/>
        <v>否</v>
      </c>
      <c r="G122" s="121" t="str">
        <f t="shared" si="4"/>
        <v>项</v>
      </c>
    </row>
    <row r="123" ht="36" customHeight="1" spans="1:7">
      <c r="A123" s="429" t="s">
        <v>334</v>
      </c>
      <c r="B123" s="269" t="s">
        <v>335</v>
      </c>
      <c r="C123" s="432">
        <v>0</v>
      </c>
      <c r="D123" s="432">
        <v>1000</v>
      </c>
      <c r="E123" s="340" t="str">
        <f t="shared" si="5"/>
        <v> </v>
      </c>
      <c r="F123" s="233" t="str">
        <f t="shared" si="3"/>
        <v>是</v>
      </c>
      <c r="G123" s="121" t="str">
        <f t="shared" si="4"/>
        <v>项</v>
      </c>
    </row>
    <row r="124" ht="36" customHeight="1" spans="1:7">
      <c r="A124" s="427" t="s">
        <v>336</v>
      </c>
      <c r="B124" s="264" t="s">
        <v>337</v>
      </c>
      <c r="C124" s="428">
        <f>SUM(C125:C134)</f>
        <v>337</v>
      </c>
      <c r="D124" s="428">
        <f>SUM(D125:D134)</f>
        <v>161.32</v>
      </c>
      <c r="E124" s="316">
        <f t="shared" si="5"/>
        <v>-0.521</v>
      </c>
      <c r="F124" s="233" t="str">
        <f t="shared" si="3"/>
        <v>是</v>
      </c>
      <c r="G124" s="121" t="str">
        <f t="shared" si="4"/>
        <v>款</v>
      </c>
    </row>
    <row r="125" ht="36" customHeight="1" spans="1:7">
      <c r="A125" s="429" t="s">
        <v>338</v>
      </c>
      <c r="B125" s="269" t="s">
        <v>145</v>
      </c>
      <c r="C125" s="432">
        <v>137</v>
      </c>
      <c r="D125" s="432">
        <v>161.32</v>
      </c>
      <c r="E125" s="340">
        <f t="shared" si="5"/>
        <v>0.178</v>
      </c>
      <c r="F125" s="233" t="str">
        <f t="shared" si="3"/>
        <v>是</v>
      </c>
      <c r="G125" s="121" t="str">
        <f t="shared" si="4"/>
        <v>项</v>
      </c>
    </row>
    <row r="126" ht="36" customHeight="1" spans="1:7">
      <c r="A126" s="429" t="s">
        <v>339</v>
      </c>
      <c r="B126" s="269" t="s">
        <v>147</v>
      </c>
      <c r="C126" s="432">
        <v>0</v>
      </c>
      <c r="D126" s="432">
        <v>0</v>
      </c>
      <c r="E126" s="340" t="str">
        <f t="shared" si="5"/>
        <v> </v>
      </c>
      <c r="F126" s="233" t="str">
        <f t="shared" si="3"/>
        <v>否</v>
      </c>
      <c r="G126" s="121" t="str">
        <f t="shared" si="4"/>
        <v>项</v>
      </c>
    </row>
    <row r="127" ht="36" customHeight="1" spans="1:7">
      <c r="A127" s="429" t="s">
        <v>340</v>
      </c>
      <c r="B127" s="269" t="s">
        <v>149</v>
      </c>
      <c r="C127" s="432">
        <v>0</v>
      </c>
      <c r="D127" s="432"/>
      <c r="E127" s="340" t="str">
        <f t="shared" si="5"/>
        <v> </v>
      </c>
      <c r="F127" s="233" t="str">
        <f t="shared" si="3"/>
        <v>否</v>
      </c>
      <c r="G127" s="121" t="str">
        <f t="shared" si="4"/>
        <v>项</v>
      </c>
    </row>
    <row r="128" ht="36" customHeight="1" spans="1:7">
      <c r="A128" s="429" t="s">
        <v>341</v>
      </c>
      <c r="B128" s="269" t="s">
        <v>342</v>
      </c>
      <c r="C128" s="432">
        <v>0</v>
      </c>
      <c r="D128" s="432">
        <v>0</v>
      </c>
      <c r="E128" s="340" t="str">
        <f t="shared" si="5"/>
        <v> </v>
      </c>
      <c r="F128" s="233" t="str">
        <f t="shared" si="3"/>
        <v>否</v>
      </c>
      <c r="G128" s="121" t="str">
        <f t="shared" si="4"/>
        <v>项</v>
      </c>
    </row>
    <row r="129" ht="36" customHeight="1" spans="1:7">
      <c r="A129" s="429" t="s">
        <v>343</v>
      </c>
      <c r="B129" s="269" t="s">
        <v>344</v>
      </c>
      <c r="C129" s="432">
        <v>0</v>
      </c>
      <c r="D129" s="432">
        <v>0</v>
      </c>
      <c r="E129" s="340" t="str">
        <f t="shared" si="5"/>
        <v> </v>
      </c>
      <c r="F129" s="233" t="str">
        <f t="shared" si="3"/>
        <v>否</v>
      </c>
      <c r="G129" s="121" t="str">
        <f t="shared" si="4"/>
        <v>项</v>
      </c>
    </row>
    <row r="130" ht="36" customHeight="1" spans="1:7">
      <c r="A130" s="429" t="s">
        <v>345</v>
      </c>
      <c r="B130" s="269" t="s">
        <v>346</v>
      </c>
      <c r="C130" s="432">
        <v>0</v>
      </c>
      <c r="D130" s="432">
        <v>0</v>
      </c>
      <c r="E130" s="340" t="str">
        <f t="shared" si="5"/>
        <v> </v>
      </c>
      <c r="F130" s="233" t="str">
        <f t="shared" si="3"/>
        <v>否</v>
      </c>
      <c r="G130" s="121" t="str">
        <f t="shared" si="4"/>
        <v>项</v>
      </c>
    </row>
    <row r="131" ht="36" customHeight="1" spans="1:7">
      <c r="A131" s="429" t="s">
        <v>347</v>
      </c>
      <c r="B131" s="269" t="s">
        <v>348</v>
      </c>
      <c r="C131" s="432">
        <v>0</v>
      </c>
      <c r="D131" s="432">
        <v>0</v>
      </c>
      <c r="E131" s="340" t="str">
        <f t="shared" si="5"/>
        <v> </v>
      </c>
      <c r="F131" s="233" t="str">
        <f t="shared" si="3"/>
        <v>否</v>
      </c>
      <c r="G131" s="121" t="str">
        <f t="shared" si="4"/>
        <v>项</v>
      </c>
    </row>
    <row r="132" ht="36" customHeight="1" spans="1:7">
      <c r="A132" s="429" t="s">
        <v>349</v>
      </c>
      <c r="B132" s="269" t="s">
        <v>350</v>
      </c>
      <c r="C132" s="432">
        <v>200</v>
      </c>
      <c r="D132" s="432"/>
      <c r="E132" s="340">
        <f t="shared" si="5"/>
        <v>-1</v>
      </c>
      <c r="F132" s="233" t="str">
        <f t="shared" ref="F132:F195" si="6">IF(LEN(A132)=3,"是",IF(B132&lt;&gt;"",IF(SUM(C132:D132)&lt;&gt;0,"是","否"),"是"))</f>
        <v>是</v>
      </c>
      <c r="G132" s="121" t="str">
        <f t="shared" ref="G132:G195" si="7">IF(LEN(A132)=3,"类",IF(LEN(A132)=5,"款","项"))</f>
        <v>项</v>
      </c>
    </row>
    <row r="133" ht="36" customHeight="1" spans="1:7">
      <c r="A133" s="429" t="s">
        <v>351</v>
      </c>
      <c r="B133" s="269" t="s">
        <v>163</v>
      </c>
      <c r="C133" s="432"/>
      <c r="D133" s="432"/>
      <c r="E133" s="340" t="str">
        <f t="shared" si="5"/>
        <v> </v>
      </c>
      <c r="F133" s="233" t="str">
        <f t="shared" si="6"/>
        <v>否</v>
      </c>
      <c r="G133" s="121" t="str">
        <f t="shared" si="7"/>
        <v>项</v>
      </c>
    </row>
    <row r="134" ht="36" customHeight="1" spans="1:7">
      <c r="A134" s="429" t="s">
        <v>352</v>
      </c>
      <c r="B134" s="269" t="s">
        <v>353</v>
      </c>
      <c r="C134" s="432">
        <v>0</v>
      </c>
      <c r="D134" s="432">
        <v>0</v>
      </c>
      <c r="E134" s="340" t="str">
        <f t="shared" si="5"/>
        <v> </v>
      </c>
      <c r="F134" s="233" t="str">
        <f t="shared" si="6"/>
        <v>否</v>
      </c>
      <c r="G134" s="121" t="str">
        <f t="shared" si="7"/>
        <v>项</v>
      </c>
    </row>
    <row r="135" ht="36" customHeight="1" spans="1:7">
      <c r="A135" s="427" t="s">
        <v>354</v>
      </c>
      <c r="B135" s="264" t="s">
        <v>355</v>
      </c>
      <c r="C135" s="428"/>
      <c r="D135" s="428"/>
      <c r="E135" s="316" t="str">
        <f t="shared" si="5"/>
        <v> </v>
      </c>
      <c r="F135" s="233" t="str">
        <f t="shared" si="6"/>
        <v>否</v>
      </c>
      <c r="G135" s="121" t="str">
        <f t="shared" si="7"/>
        <v>款</v>
      </c>
    </row>
    <row r="136" ht="36" customHeight="1" spans="1:7">
      <c r="A136" s="429" t="s">
        <v>356</v>
      </c>
      <c r="B136" s="269" t="s">
        <v>145</v>
      </c>
      <c r="C136" s="432">
        <v>0</v>
      </c>
      <c r="D136" s="432">
        <v>0</v>
      </c>
      <c r="E136" s="340" t="str">
        <f t="shared" si="5"/>
        <v> </v>
      </c>
      <c r="F136" s="233" t="str">
        <f t="shared" si="6"/>
        <v>否</v>
      </c>
      <c r="G136" s="121" t="str">
        <f t="shared" si="7"/>
        <v>项</v>
      </c>
    </row>
    <row r="137" ht="36" customHeight="1" spans="1:7">
      <c r="A137" s="429" t="s">
        <v>357</v>
      </c>
      <c r="B137" s="269" t="s">
        <v>147</v>
      </c>
      <c r="C137" s="432"/>
      <c r="D137" s="432"/>
      <c r="E137" s="340" t="str">
        <f t="shared" ref="E137:E200" si="8">IF(C137&gt;0,D137/C137-1," ")</f>
        <v> </v>
      </c>
      <c r="F137" s="233" t="str">
        <f t="shared" si="6"/>
        <v>否</v>
      </c>
      <c r="G137" s="121" t="str">
        <f t="shared" si="7"/>
        <v>项</v>
      </c>
    </row>
    <row r="138" ht="36" customHeight="1" spans="1:7">
      <c r="A138" s="429" t="s">
        <v>358</v>
      </c>
      <c r="B138" s="269" t="s">
        <v>149</v>
      </c>
      <c r="C138" s="432">
        <v>0</v>
      </c>
      <c r="D138" s="432">
        <v>0</v>
      </c>
      <c r="E138" s="340" t="str">
        <f t="shared" si="8"/>
        <v> </v>
      </c>
      <c r="F138" s="233" t="str">
        <f t="shared" si="6"/>
        <v>否</v>
      </c>
      <c r="G138" s="121" t="str">
        <f t="shared" si="7"/>
        <v>项</v>
      </c>
    </row>
    <row r="139" ht="36" customHeight="1" spans="1:7">
      <c r="A139" s="429" t="s">
        <v>359</v>
      </c>
      <c r="B139" s="269" t="s">
        <v>360</v>
      </c>
      <c r="C139" s="432">
        <v>0</v>
      </c>
      <c r="D139" s="432">
        <v>0</v>
      </c>
      <c r="E139" s="340" t="str">
        <f t="shared" si="8"/>
        <v> </v>
      </c>
      <c r="F139" s="233" t="str">
        <f t="shared" si="6"/>
        <v>否</v>
      </c>
      <c r="G139" s="121" t="str">
        <f t="shared" si="7"/>
        <v>项</v>
      </c>
    </row>
    <row r="140" ht="36" customHeight="1" spans="1:7">
      <c r="A140" s="429" t="s">
        <v>361</v>
      </c>
      <c r="B140" s="269" t="s">
        <v>362</v>
      </c>
      <c r="C140" s="432"/>
      <c r="D140" s="432"/>
      <c r="E140" s="340" t="str">
        <f t="shared" si="8"/>
        <v> </v>
      </c>
      <c r="F140" s="233" t="str">
        <f t="shared" si="6"/>
        <v>否</v>
      </c>
      <c r="G140" s="121" t="str">
        <f t="shared" si="7"/>
        <v>项</v>
      </c>
    </row>
    <row r="141" ht="36" customHeight="1" spans="1:7">
      <c r="A141" s="429" t="s">
        <v>363</v>
      </c>
      <c r="B141" s="269" t="s">
        <v>364</v>
      </c>
      <c r="C141" s="432"/>
      <c r="D141" s="432"/>
      <c r="E141" s="340" t="str">
        <f t="shared" si="8"/>
        <v> </v>
      </c>
      <c r="F141" s="233" t="str">
        <f t="shared" si="6"/>
        <v>否</v>
      </c>
      <c r="G141" s="121" t="str">
        <f t="shared" si="7"/>
        <v>项</v>
      </c>
    </row>
    <row r="142" ht="36" customHeight="1" spans="1:7">
      <c r="A142" s="429" t="s">
        <v>365</v>
      </c>
      <c r="B142" s="269" t="s">
        <v>366</v>
      </c>
      <c r="C142" s="432">
        <v>0</v>
      </c>
      <c r="D142" s="432">
        <v>0</v>
      </c>
      <c r="E142" s="340" t="str">
        <f t="shared" si="8"/>
        <v> </v>
      </c>
      <c r="F142" s="233" t="str">
        <f t="shared" si="6"/>
        <v>否</v>
      </c>
      <c r="G142" s="121" t="str">
        <f t="shared" si="7"/>
        <v>项</v>
      </c>
    </row>
    <row r="143" ht="36" customHeight="1" spans="1:7">
      <c r="A143" s="429" t="s">
        <v>367</v>
      </c>
      <c r="B143" s="269" t="s">
        <v>368</v>
      </c>
      <c r="C143" s="432">
        <v>0</v>
      </c>
      <c r="D143" s="432">
        <v>0</v>
      </c>
      <c r="E143" s="340" t="str">
        <f t="shared" si="8"/>
        <v> </v>
      </c>
      <c r="F143" s="233" t="str">
        <f t="shared" si="6"/>
        <v>否</v>
      </c>
      <c r="G143" s="121" t="str">
        <f t="shared" si="7"/>
        <v>项</v>
      </c>
    </row>
    <row r="144" ht="36" customHeight="1" spans="1:7">
      <c r="A144" s="429" t="s">
        <v>369</v>
      </c>
      <c r="B144" s="269" t="s">
        <v>370</v>
      </c>
      <c r="C144" s="432">
        <v>0</v>
      </c>
      <c r="D144" s="432">
        <v>0</v>
      </c>
      <c r="E144" s="340" t="str">
        <f t="shared" si="8"/>
        <v> </v>
      </c>
      <c r="F144" s="233" t="str">
        <f t="shared" si="6"/>
        <v>否</v>
      </c>
      <c r="G144" s="121" t="str">
        <f t="shared" si="7"/>
        <v>项</v>
      </c>
    </row>
    <row r="145" ht="36" customHeight="1" spans="1:7">
      <c r="A145" s="429" t="s">
        <v>371</v>
      </c>
      <c r="B145" s="269" t="s">
        <v>372</v>
      </c>
      <c r="C145" s="432">
        <v>0</v>
      </c>
      <c r="D145" s="432">
        <v>0</v>
      </c>
      <c r="E145" s="340" t="str">
        <f t="shared" si="8"/>
        <v> </v>
      </c>
      <c r="F145" s="233" t="str">
        <f t="shared" si="6"/>
        <v>否</v>
      </c>
      <c r="G145" s="121" t="str">
        <f t="shared" si="7"/>
        <v>项</v>
      </c>
    </row>
    <row r="146" ht="36" customHeight="1" spans="1:7">
      <c r="A146" s="429" t="s">
        <v>373</v>
      </c>
      <c r="B146" s="269" t="s">
        <v>163</v>
      </c>
      <c r="C146" s="432">
        <v>0</v>
      </c>
      <c r="D146" s="432">
        <v>0</v>
      </c>
      <c r="E146" s="340" t="str">
        <f t="shared" si="8"/>
        <v> </v>
      </c>
      <c r="F146" s="233" t="str">
        <f t="shared" si="6"/>
        <v>否</v>
      </c>
      <c r="G146" s="121" t="str">
        <f t="shared" si="7"/>
        <v>项</v>
      </c>
    </row>
    <row r="147" ht="36" customHeight="1" spans="1:7">
      <c r="A147" s="429" t="s">
        <v>374</v>
      </c>
      <c r="B147" s="269" t="s">
        <v>375</v>
      </c>
      <c r="C147" s="432"/>
      <c r="D147" s="432"/>
      <c r="E147" s="340" t="str">
        <f t="shared" si="8"/>
        <v> </v>
      </c>
      <c r="F147" s="233" t="str">
        <f t="shared" si="6"/>
        <v>否</v>
      </c>
      <c r="G147" s="121" t="str">
        <f t="shared" si="7"/>
        <v>项</v>
      </c>
    </row>
    <row r="148" ht="36" customHeight="1" spans="1:7">
      <c r="A148" s="427" t="s">
        <v>376</v>
      </c>
      <c r="B148" s="264" t="s">
        <v>377</v>
      </c>
      <c r="C148" s="428">
        <f>SUM(C149:C154)</f>
        <v>203</v>
      </c>
      <c r="D148" s="428">
        <f>SUM(D149:D154)</f>
        <v>218.5</v>
      </c>
      <c r="E148" s="316">
        <f t="shared" si="8"/>
        <v>0.076</v>
      </c>
      <c r="F148" s="233" t="str">
        <f t="shared" si="6"/>
        <v>是</v>
      </c>
      <c r="G148" s="121" t="str">
        <f t="shared" si="7"/>
        <v>款</v>
      </c>
    </row>
    <row r="149" ht="36" customHeight="1" spans="1:7">
      <c r="A149" s="429" t="s">
        <v>378</v>
      </c>
      <c r="B149" s="269" t="s">
        <v>145</v>
      </c>
      <c r="C149" s="432">
        <v>173</v>
      </c>
      <c r="D149" s="432">
        <v>178.5</v>
      </c>
      <c r="E149" s="340">
        <f t="shared" si="8"/>
        <v>0.032</v>
      </c>
      <c r="F149" s="233" t="str">
        <f t="shared" si="6"/>
        <v>是</v>
      </c>
      <c r="G149" s="121" t="str">
        <f t="shared" si="7"/>
        <v>项</v>
      </c>
    </row>
    <row r="150" ht="36" customHeight="1" spans="1:7">
      <c r="A150" s="429" t="s">
        <v>379</v>
      </c>
      <c r="B150" s="269" t="s">
        <v>147</v>
      </c>
      <c r="C150" s="432">
        <v>0</v>
      </c>
      <c r="D150" s="432">
        <v>0</v>
      </c>
      <c r="E150" s="340" t="str">
        <f t="shared" si="8"/>
        <v> </v>
      </c>
      <c r="F150" s="233" t="str">
        <f t="shared" si="6"/>
        <v>否</v>
      </c>
      <c r="G150" s="121" t="str">
        <f t="shared" si="7"/>
        <v>项</v>
      </c>
    </row>
    <row r="151" ht="36" customHeight="1" spans="1:7">
      <c r="A151" s="429" t="s">
        <v>380</v>
      </c>
      <c r="B151" s="269" t="s">
        <v>149</v>
      </c>
      <c r="C151" s="432">
        <v>0</v>
      </c>
      <c r="D151" s="432">
        <v>0</v>
      </c>
      <c r="E151" s="340" t="str">
        <f t="shared" si="8"/>
        <v> </v>
      </c>
      <c r="F151" s="233" t="str">
        <f t="shared" si="6"/>
        <v>否</v>
      </c>
      <c r="G151" s="121" t="str">
        <f t="shared" si="7"/>
        <v>项</v>
      </c>
    </row>
    <row r="152" ht="36" customHeight="1" spans="1:7">
      <c r="A152" s="429" t="s">
        <v>381</v>
      </c>
      <c r="B152" s="269" t="s">
        <v>382</v>
      </c>
      <c r="C152" s="432">
        <v>30</v>
      </c>
      <c r="D152" s="432">
        <v>0</v>
      </c>
      <c r="E152" s="340">
        <f t="shared" si="8"/>
        <v>-1</v>
      </c>
      <c r="F152" s="233" t="str">
        <f t="shared" si="6"/>
        <v>是</v>
      </c>
      <c r="G152" s="121" t="str">
        <f t="shared" si="7"/>
        <v>项</v>
      </c>
    </row>
    <row r="153" ht="36" customHeight="1" spans="1:7">
      <c r="A153" s="429" t="s">
        <v>383</v>
      </c>
      <c r="B153" s="269" t="s">
        <v>163</v>
      </c>
      <c r="C153" s="432">
        <v>0</v>
      </c>
      <c r="D153" s="432">
        <v>0</v>
      </c>
      <c r="E153" s="340" t="str">
        <f t="shared" si="8"/>
        <v> </v>
      </c>
      <c r="F153" s="233" t="str">
        <f t="shared" si="6"/>
        <v>否</v>
      </c>
      <c r="G153" s="121" t="str">
        <f t="shared" si="7"/>
        <v>项</v>
      </c>
    </row>
    <row r="154" ht="36" customHeight="1" spans="1:7">
      <c r="A154" s="429" t="s">
        <v>384</v>
      </c>
      <c r="B154" s="269" t="s">
        <v>385</v>
      </c>
      <c r="C154" s="432">
        <v>0</v>
      </c>
      <c r="D154" s="432">
        <v>40</v>
      </c>
      <c r="E154" s="340" t="str">
        <f t="shared" si="8"/>
        <v> </v>
      </c>
      <c r="F154" s="233" t="str">
        <f t="shared" si="6"/>
        <v>是</v>
      </c>
      <c r="G154" s="121" t="str">
        <f t="shared" si="7"/>
        <v>项</v>
      </c>
    </row>
    <row r="155" ht="36" customHeight="1" spans="1:7">
      <c r="A155" s="427" t="s">
        <v>386</v>
      </c>
      <c r="B155" s="264" t="s">
        <v>387</v>
      </c>
      <c r="C155" s="428">
        <f>SUM(C156:C162)</f>
        <v>0</v>
      </c>
      <c r="D155" s="428"/>
      <c r="E155" s="316" t="str">
        <f t="shared" si="8"/>
        <v> </v>
      </c>
      <c r="F155" s="233" t="str">
        <f t="shared" si="6"/>
        <v>否</v>
      </c>
      <c r="G155" s="121" t="str">
        <f t="shared" si="7"/>
        <v>款</v>
      </c>
    </row>
    <row r="156" ht="36" customHeight="1" spans="1:7">
      <c r="A156" s="429" t="s">
        <v>388</v>
      </c>
      <c r="B156" s="269" t="s">
        <v>145</v>
      </c>
      <c r="C156" s="439">
        <v>0</v>
      </c>
      <c r="D156" s="432"/>
      <c r="E156" s="340" t="str">
        <f t="shared" si="8"/>
        <v> </v>
      </c>
      <c r="F156" s="233" t="str">
        <f t="shared" si="6"/>
        <v>否</v>
      </c>
      <c r="G156" s="121" t="str">
        <f t="shared" si="7"/>
        <v>项</v>
      </c>
    </row>
    <row r="157" ht="36" customHeight="1" spans="1:7">
      <c r="A157" s="429" t="s">
        <v>389</v>
      </c>
      <c r="B157" s="269" t="s">
        <v>147</v>
      </c>
      <c r="C157" s="439">
        <v>0</v>
      </c>
      <c r="D157" s="432">
        <v>0</v>
      </c>
      <c r="E157" s="340" t="str">
        <f t="shared" si="8"/>
        <v> </v>
      </c>
      <c r="F157" s="233" t="str">
        <f t="shared" si="6"/>
        <v>否</v>
      </c>
      <c r="G157" s="121" t="str">
        <f t="shared" si="7"/>
        <v>项</v>
      </c>
    </row>
    <row r="158" ht="36" customHeight="1" spans="1:7">
      <c r="A158" s="429" t="s">
        <v>390</v>
      </c>
      <c r="B158" s="269" t="s">
        <v>149</v>
      </c>
      <c r="C158" s="439">
        <v>0</v>
      </c>
      <c r="D158" s="432"/>
      <c r="E158" s="340" t="str">
        <f t="shared" si="8"/>
        <v> </v>
      </c>
      <c r="F158" s="233" t="str">
        <f t="shared" si="6"/>
        <v>否</v>
      </c>
      <c r="G158" s="121" t="str">
        <f t="shared" si="7"/>
        <v>项</v>
      </c>
    </row>
    <row r="159" ht="36" customHeight="1" spans="1:7">
      <c r="A159" s="429" t="s">
        <v>391</v>
      </c>
      <c r="B159" s="269" t="s">
        <v>392</v>
      </c>
      <c r="C159" s="439">
        <v>0</v>
      </c>
      <c r="D159" s="432">
        <v>0</v>
      </c>
      <c r="E159" s="340" t="str">
        <f t="shared" si="8"/>
        <v> </v>
      </c>
      <c r="F159" s="233" t="str">
        <f t="shared" si="6"/>
        <v>否</v>
      </c>
      <c r="G159" s="121" t="str">
        <f t="shared" si="7"/>
        <v>项</v>
      </c>
    </row>
    <row r="160" ht="36" customHeight="1" spans="1:7">
      <c r="A160" s="429" t="s">
        <v>393</v>
      </c>
      <c r="B160" s="269" t="s">
        <v>394</v>
      </c>
      <c r="C160" s="439">
        <v>0</v>
      </c>
      <c r="D160" s="432"/>
      <c r="E160" s="340" t="str">
        <f t="shared" si="8"/>
        <v> </v>
      </c>
      <c r="F160" s="233" t="str">
        <f t="shared" si="6"/>
        <v>否</v>
      </c>
      <c r="G160" s="121" t="str">
        <f t="shared" si="7"/>
        <v>项</v>
      </c>
    </row>
    <row r="161" ht="36" customHeight="1" spans="1:7">
      <c r="A161" s="429" t="s">
        <v>395</v>
      </c>
      <c r="B161" s="269" t="s">
        <v>163</v>
      </c>
      <c r="C161" s="439">
        <v>0</v>
      </c>
      <c r="D161" s="432"/>
      <c r="E161" s="340" t="str">
        <f t="shared" si="8"/>
        <v> </v>
      </c>
      <c r="F161" s="233" t="str">
        <f t="shared" si="6"/>
        <v>否</v>
      </c>
      <c r="G161" s="121" t="str">
        <f t="shared" si="7"/>
        <v>项</v>
      </c>
    </row>
    <row r="162" ht="36" customHeight="1" spans="1:7">
      <c r="A162" s="429" t="s">
        <v>396</v>
      </c>
      <c r="B162" s="269" t="s">
        <v>397</v>
      </c>
      <c r="C162" s="439">
        <v>0</v>
      </c>
      <c r="D162" s="432">
        <v>0</v>
      </c>
      <c r="E162" s="340" t="str">
        <f t="shared" si="8"/>
        <v> </v>
      </c>
      <c r="F162" s="233" t="str">
        <f t="shared" si="6"/>
        <v>否</v>
      </c>
      <c r="G162" s="121" t="str">
        <f t="shared" si="7"/>
        <v>项</v>
      </c>
    </row>
    <row r="163" ht="36" customHeight="1" spans="1:7">
      <c r="A163" s="427" t="s">
        <v>398</v>
      </c>
      <c r="B163" s="264" t="s">
        <v>399</v>
      </c>
      <c r="C163" s="428">
        <f>SUM(C164:C168)</f>
        <v>133</v>
      </c>
      <c r="D163" s="428">
        <f>SUM(D164:D168)</f>
        <v>147.97</v>
      </c>
      <c r="E163" s="316">
        <f t="shared" si="8"/>
        <v>0.113</v>
      </c>
      <c r="F163" s="233" t="str">
        <f t="shared" si="6"/>
        <v>是</v>
      </c>
      <c r="G163" s="121" t="str">
        <f t="shared" si="7"/>
        <v>款</v>
      </c>
    </row>
    <row r="164" ht="36" customHeight="1" spans="1:7">
      <c r="A164" s="429" t="s">
        <v>400</v>
      </c>
      <c r="B164" s="269" t="s">
        <v>145</v>
      </c>
      <c r="C164" s="432">
        <v>133</v>
      </c>
      <c r="D164" s="432">
        <v>147.97</v>
      </c>
      <c r="E164" s="340">
        <f t="shared" si="8"/>
        <v>0.113</v>
      </c>
      <c r="F164" s="233" t="str">
        <f t="shared" si="6"/>
        <v>是</v>
      </c>
      <c r="G164" s="121" t="str">
        <f t="shared" si="7"/>
        <v>项</v>
      </c>
    </row>
    <row r="165" ht="36" customHeight="1" spans="1:7">
      <c r="A165" s="429" t="s">
        <v>401</v>
      </c>
      <c r="B165" s="269" t="s">
        <v>147</v>
      </c>
      <c r="C165" s="432">
        <v>0</v>
      </c>
      <c r="D165" s="432">
        <v>0</v>
      </c>
      <c r="E165" s="340" t="str">
        <f t="shared" si="8"/>
        <v> </v>
      </c>
      <c r="F165" s="233" t="str">
        <f t="shared" si="6"/>
        <v>否</v>
      </c>
      <c r="G165" s="121" t="str">
        <f t="shared" si="7"/>
        <v>项</v>
      </c>
    </row>
    <row r="166" ht="36" customHeight="1" spans="1:7">
      <c r="A166" s="429" t="s">
        <v>402</v>
      </c>
      <c r="B166" s="269" t="s">
        <v>149</v>
      </c>
      <c r="C166" s="432">
        <v>0</v>
      </c>
      <c r="D166" s="432">
        <v>0</v>
      </c>
      <c r="E166" s="340" t="str">
        <f t="shared" si="8"/>
        <v> </v>
      </c>
      <c r="F166" s="233" t="str">
        <f t="shared" si="6"/>
        <v>否</v>
      </c>
      <c r="G166" s="121" t="str">
        <f t="shared" si="7"/>
        <v>项</v>
      </c>
    </row>
    <row r="167" ht="36" customHeight="1" spans="1:7">
      <c r="A167" s="429" t="s">
        <v>403</v>
      </c>
      <c r="B167" s="269" t="s">
        <v>404</v>
      </c>
      <c r="C167" s="432"/>
      <c r="D167" s="432"/>
      <c r="E167" s="340" t="str">
        <f t="shared" si="8"/>
        <v> </v>
      </c>
      <c r="F167" s="233" t="str">
        <f t="shared" si="6"/>
        <v>否</v>
      </c>
      <c r="G167" s="121" t="str">
        <f t="shared" si="7"/>
        <v>项</v>
      </c>
    </row>
    <row r="168" ht="36" customHeight="1" spans="1:7">
      <c r="A168" s="429" t="s">
        <v>405</v>
      </c>
      <c r="B168" s="269" t="s">
        <v>406</v>
      </c>
      <c r="C168" s="432">
        <v>0</v>
      </c>
      <c r="D168" s="432">
        <v>0</v>
      </c>
      <c r="E168" s="340" t="str">
        <f t="shared" si="8"/>
        <v> </v>
      </c>
      <c r="F168" s="233" t="str">
        <f t="shared" si="6"/>
        <v>否</v>
      </c>
      <c r="G168" s="121" t="str">
        <f t="shared" si="7"/>
        <v>项</v>
      </c>
    </row>
    <row r="169" ht="36" customHeight="1" spans="1:7">
      <c r="A169" s="427" t="s">
        <v>407</v>
      </c>
      <c r="B169" s="264" t="s">
        <v>408</v>
      </c>
      <c r="C169" s="428">
        <f>SUM(C170:C175)</f>
        <v>53</v>
      </c>
      <c r="D169" s="428">
        <f>SUM(D170:D175)</f>
        <v>51.99</v>
      </c>
      <c r="E169" s="316">
        <f t="shared" si="8"/>
        <v>-0.019</v>
      </c>
      <c r="F169" s="233" t="str">
        <f t="shared" si="6"/>
        <v>是</v>
      </c>
      <c r="G169" s="121" t="str">
        <f t="shared" si="7"/>
        <v>款</v>
      </c>
    </row>
    <row r="170" ht="36" customHeight="1" spans="1:7">
      <c r="A170" s="429" t="s">
        <v>409</v>
      </c>
      <c r="B170" s="269" t="s">
        <v>145</v>
      </c>
      <c r="C170" s="432">
        <v>53</v>
      </c>
      <c r="D170" s="432">
        <v>51.99</v>
      </c>
      <c r="E170" s="340">
        <f t="shared" si="8"/>
        <v>-0.019</v>
      </c>
      <c r="F170" s="233" t="str">
        <f t="shared" si="6"/>
        <v>是</v>
      </c>
      <c r="G170" s="121" t="str">
        <f t="shared" si="7"/>
        <v>项</v>
      </c>
    </row>
    <row r="171" ht="36" customHeight="1" spans="1:7">
      <c r="A171" s="429" t="s">
        <v>410</v>
      </c>
      <c r="B171" s="269" t="s">
        <v>147</v>
      </c>
      <c r="C171" s="432">
        <v>0</v>
      </c>
      <c r="D171" s="432">
        <v>0</v>
      </c>
      <c r="E171" s="340" t="str">
        <f t="shared" si="8"/>
        <v> </v>
      </c>
      <c r="F171" s="233" t="str">
        <f t="shared" si="6"/>
        <v>否</v>
      </c>
      <c r="G171" s="121" t="str">
        <f t="shared" si="7"/>
        <v>项</v>
      </c>
    </row>
    <row r="172" ht="36" customHeight="1" spans="1:7">
      <c r="A172" s="429" t="s">
        <v>411</v>
      </c>
      <c r="B172" s="269" t="s">
        <v>149</v>
      </c>
      <c r="C172" s="432">
        <v>0</v>
      </c>
      <c r="D172" s="432">
        <v>0</v>
      </c>
      <c r="E172" s="340" t="str">
        <f t="shared" si="8"/>
        <v> </v>
      </c>
      <c r="F172" s="233" t="str">
        <f t="shared" si="6"/>
        <v>否</v>
      </c>
      <c r="G172" s="121" t="str">
        <f t="shared" si="7"/>
        <v>项</v>
      </c>
    </row>
    <row r="173" ht="36" customHeight="1" spans="1:7">
      <c r="A173" s="429" t="s">
        <v>412</v>
      </c>
      <c r="B173" s="269" t="s">
        <v>176</v>
      </c>
      <c r="C173" s="432"/>
      <c r="D173" s="432"/>
      <c r="E173" s="340" t="str">
        <f t="shared" si="8"/>
        <v> </v>
      </c>
      <c r="F173" s="233" t="str">
        <f t="shared" si="6"/>
        <v>否</v>
      </c>
      <c r="G173" s="121" t="str">
        <f t="shared" si="7"/>
        <v>项</v>
      </c>
    </row>
    <row r="174" ht="36" customHeight="1" spans="1:7">
      <c r="A174" s="429" t="s">
        <v>413</v>
      </c>
      <c r="B174" s="269" t="s">
        <v>163</v>
      </c>
      <c r="C174" s="432">
        <v>0</v>
      </c>
      <c r="D174" s="432">
        <v>0</v>
      </c>
      <c r="E174" s="340" t="str">
        <f t="shared" si="8"/>
        <v> </v>
      </c>
      <c r="F174" s="233" t="str">
        <f t="shared" si="6"/>
        <v>否</v>
      </c>
      <c r="G174" s="121" t="str">
        <f t="shared" si="7"/>
        <v>项</v>
      </c>
    </row>
    <row r="175" ht="36" customHeight="1" spans="1:7">
      <c r="A175" s="429" t="s">
        <v>414</v>
      </c>
      <c r="B175" s="269" t="s">
        <v>415</v>
      </c>
      <c r="C175" s="432"/>
      <c r="D175" s="432"/>
      <c r="E175" s="340" t="str">
        <f t="shared" si="8"/>
        <v> </v>
      </c>
      <c r="F175" s="233" t="str">
        <f t="shared" si="6"/>
        <v>否</v>
      </c>
      <c r="G175" s="121" t="str">
        <f t="shared" si="7"/>
        <v>项</v>
      </c>
    </row>
    <row r="176" ht="36" customHeight="1" spans="1:7">
      <c r="A176" s="427" t="s">
        <v>416</v>
      </c>
      <c r="B176" s="264" t="s">
        <v>417</v>
      </c>
      <c r="C176" s="428">
        <f>SUM(C177:C182)</f>
        <v>675</v>
      </c>
      <c r="D176" s="428">
        <f>SUM(D177:D182)</f>
        <v>724.02</v>
      </c>
      <c r="E176" s="316">
        <f t="shared" si="8"/>
        <v>0.073</v>
      </c>
      <c r="F176" s="233" t="str">
        <f t="shared" si="6"/>
        <v>是</v>
      </c>
      <c r="G176" s="121" t="str">
        <f t="shared" si="7"/>
        <v>款</v>
      </c>
    </row>
    <row r="177" ht="36" customHeight="1" spans="1:7">
      <c r="A177" s="429" t="s">
        <v>418</v>
      </c>
      <c r="B177" s="269" t="s">
        <v>145</v>
      </c>
      <c r="C177" s="432">
        <v>616</v>
      </c>
      <c r="D177" s="432">
        <v>623.54</v>
      </c>
      <c r="E177" s="340">
        <f t="shared" si="8"/>
        <v>0.012</v>
      </c>
      <c r="F177" s="233" t="str">
        <f t="shared" si="6"/>
        <v>是</v>
      </c>
      <c r="G177" s="121" t="str">
        <f t="shared" si="7"/>
        <v>项</v>
      </c>
    </row>
    <row r="178" ht="36" customHeight="1" spans="1:7">
      <c r="A178" s="429" t="s">
        <v>419</v>
      </c>
      <c r="B178" s="269" t="s">
        <v>147</v>
      </c>
      <c r="C178" s="432">
        <v>10</v>
      </c>
      <c r="D178" s="432">
        <v>0</v>
      </c>
      <c r="E178" s="340">
        <f t="shared" si="8"/>
        <v>-1</v>
      </c>
      <c r="F178" s="233" t="str">
        <f t="shared" si="6"/>
        <v>是</v>
      </c>
      <c r="G178" s="121" t="str">
        <f t="shared" si="7"/>
        <v>项</v>
      </c>
    </row>
    <row r="179" ht="36" customHeight="1" spans="1:7">
      <c r="A179" s="429" t="s">
        <v>420</v>
      </c>
      <c r="B179" s="269" t="s">
        <v>149</v>
      </c>
      <c r="C179" s="432">
        <v>0</v>
      </c>
      <c r="D179" s="432">
        <v>0</v>
      </c>
      <c r="E179" s="340" t="str">
        <f t="shared" si="8"/>
        <v> </v>
      </c>
      <c r="F179" s="233" t="str">
        <f t="shared" si="6"/>
        <v>否</v>
      </c>
      <c r="G179" s="121" t="str">
        <f t="shared" si="7"/>
        <v>项</v>
      </c>
    </row>
    <row r="180" ht="36" customHeight="1" spans="1:7">
      <c r="A180" s="429">
        <v>2012906</v>
      </c>
      <c r="B180" s="269" t="s">
        <v>421</v>
      </c>
      <c r="C180" s="432">
        <v>0</v>
      </c>
      <c r="D180" s="432">
        <v>0</v>
      </c>
      <c r="E180" s="340" t="str">
        <f t="shared" si="8"/>
        <v> </v>
      </c>
      <c r="F180" s="233" t="str">
        <f t="shared" si="6"/>
        <v>否</v>
      </c>
      <c r="G180" s="121" t="str">
        <f t="shared" si="7"/>
        <v>项</v>
      </c>
    </row>
    <row r="181" ht="36" customHeight="1" spans="1:7">
      <c r="A181" s="429" t="s">
        <v>422</v>
      </c>
      <c r="B181" s="269" t="s">
        <v>163</v>
      </c>
      <c r="C181" s="432">
        <v>0</v>
      </c>
      <c r="D181" s="432">
        <v>0</v>
      </c>
      <c r="E181" s="340" t="str">
        <f t="shared" si="8"/>
        <v> </v>
      </c>
      <c r="F181" s="233" t="str">
        <f t="shared" si="6"/>
        <v>否</v>
      </c>
      <c r="G181" s="121" t="str">
        <f t="shared" si="7"/>
        <v>项</v>
      </c>
    </row>
    <row r="182" ht="36" customHeight="1" spans="1:7">
      <c r="A182" s="429" t="s">
        <v>423</v>
      </c>
      <c r="B182" s="269" t="s">
        <v>424</v>
      </c>
      <c r="C182" s="432">
        <v>49</v>
      </c>
      <c r="D182" s="432">
        <v>100.48</v>
      </c>
      <c r="E182" s="340">
        <f t="shared" si="8"/>
        <v>1.051</v>
      </c>
      <c r="F182" s="233" t="str">
        <f t="shared" si="6"/>
        <v>是</v>
      </c>
      <c r="G182" s="121" t="str">
        <f t="shared" si="7"/>
        <v>项</v>
      </c>
    </row>
    <row r="183" ht="36" customHeight="1" spans="1:7">
      <c r="A183" s="427" t="s">
        <v>425</v>
      </c>
      <c r="B183" s="264" t="s">
        <v>426</v>
      </c>
      <c r="C183" s="428">
        <f>SUM(C184:C189)</f>
        <v>1799</v>
      </c>
      <c r="D183" s="428">
        <f>SUM(D184:D189)</f>
        <v>1989.43</v>
      </c>
      <c r="E183" s="316">
        <f t="shared" si="8"/>
        <v>0.106</v>
      </c>
      <c r="F183" s="233" t="str">
        <f t="shared" si="6"/>
        <v>是</v>
      </c>
      <c r="G183" s="121" t="str">
        <f t="shared" si="7"/>
        <v>款</v>
      </c>
    </row>
    <row r="184" ht="36" customHeight="1" spans="1:7">
      <c r="A184" s="429" t="s">
        <v>427</v>
      </c>
      <c r="B184" s="269" t="s">
        <v>145</v>
      </c>
      <c r="C184" s="432">
        <v>1592</v>
      </c>
      <c r="D184" s="432">
        <v>1424.93</v>
      </c>
      <c r="E184" s="340">
        <f t="shared" si="8"/>
        <v>-0.105</v>
      </c>
      <c r="F184" s="233" t="str">
        <f t="shared" si="6"/>
        <v>是</v>
      </c>
      <c r="G184" s="121" t="str">
        <f t="shared" si="7"/>
        <v>项</v>
      </c>
    </row>
    <row r="185" ht="36" customHeight="1" spans="1:7">
      <c r="A185" s="429" t="s">
        <v>428</v>
      </c>
      <c r="B185" s="269" t="s">
        <v>147</v>
      </c>
      <c r="C185" s="432">
        <v>177</v>
      </c>
      <c r="D185" s="432">
        <v>125</v>
      </c>
      <c r="E185" s="340">
        <f t="shared" si="8"/>
        <v>-0.294</v>
      </c>
      <c r="F185" s="233" t="str">
        <f t="shared" si="6"/>
        <v>是</v>
      </c>
      <c r="G185" s="121" t="str">
        <f t="shared" si="7"/>
        <v>项</v>
      </c>
    </row>
    <row r="186" ht="36" customHeight="1" spans="1:7">
      <c r="A186" s="429" t="s">
        <v>429</v>
      </c>
      <c r="B186" s="269" t="s">
        <v>149</v>
      </c>
      <c r="C186" s="432">
        <v>0</v>
      </c>
      <c r="D186" s="432">
        <v>0</v>
      </c>
      <c r="E186" s="340" t="str">
        <f t="shared" si="8"/>
        <v> </v>
      </c>
      <c r="F186" s="233" t="str">
        <f t="shared" si="6"/>
        <v>否</v>
      </c>
      <c r="G186" s="121" t="str">
        <f t="shared" si="7"/>
        <v>项</v>
      </c>
    </row>
    <row r="187" ht="36" customHeight="1" spans="1:7">
      <c r="A187" s="429" t="s">
        <v>430</v>
      </c>
      <c r="B187" s="269" t="s">
        <v>431</v>
      </c>
      <c r="C187" s="432">
        <v>30</v>
      </c>
      <c r="D187" s="432">
        <v>0</v>
      </c>
      <c r="E187" s="340">
        <f t="shared" si="8"/>
        <v>-1</v>
      </c>
      <c r="F187" s="233" t="str">
        <f t="shared" si="6"/>
        <v>是</v>
      </c>
      <c r="G187" s="121" t="str">
        <f t="shared" si="7"/>
        <v>项</v>
      </c>
    </row>
    <row r="188" ht="36" customHeight="1" spans="1:7">
      <c r="A188" s="429" t="s">
        <v>432</v>
      </c>
      <c r="B188" s="269" t="s">
        <v>163</v>
      </c>
      <c r="C188" s="432">
        <v>0</v>
      </c>
      <c r="D188" s="432">
        <v>0</v>
      </c>
      <c r="E188" s="340" t="str">
        <f t="shared" si="8"/>
        <v> </v>
      </c>
      <c r="F188" s="233" t="str">
        <f t="shared" si="6"/>
        <v>否</v>
      </c>
      <c r="G188" s="121" t="str">
        <f t="shared" si="7"/>
        <v>项</v>
      </c>
    </row>
    <row r="189" ht="36" customHeight="1" spans="1:7">
      <c r="A189" s="429" t="s">
        <v>433</v>
      </c>
      <c r="B189" s="269" t="s">
        <v>434</v>
      </c>
      <c r="C189" s="432">
        <v>0</v>
      </c>
      <c r="D189" s="432">
        <v>439.5</v>
      </c>
      <c r="E189" s="340" t="str">
        <f t="shared" si="8"/>
        <v> </v>
      </c>
      <c r="F189" s="233" t="str">
        <f t="shared" si="6"/>
        <v>是</v>
      </c>
      <c r="G189" s="121" t="str">
        <f t="shared" si="7"/>
        <v>项</v>
      </c>
    </row>
    <row r="190" ht="36" customHeight="1" spans="1:7">
      <c r="A190" s="427" t="s">
        <v>435</v>
      </c>
      <c r="B190" s="264" t="s">
        <v>436</v>
      </c>
      <c r="C190" s="428">
        <f>SUM(C191:C196)</f>
        <v>287</v>
      </c>
      <c r="D190" s="428">
        <f>SUM(D191:D196)</f>
        <v>740.11</v>
      </c>
      <c r="E190" s="316">
        <f t="shared" si="8"/>
        <v>1.579</v>
      </c>
      <c r="F190" s="233" t="str">
        <f t="shared" si="6"/>
        <v>是</v>
      </c>
      <c r="G190" s="121" t="str">
        <f t="shared" si="7"/>
        <v>款</v>
      </c>
    </row>
    <row r="191" ht="36" customHeight="1" spans="1:7">
      <c r="A191" s="429" t="s">
        <v>437</v>
      </c>
      <c r="B191" s="269" t="s">
        <v>145</v>
      </c>
      <c r="C191" s="432">
        <v>255</v>
      </c>
      <c r="D191" s="432">
        <v>355.32</v>
      </c>
      <c r="E191" s="340">
        <f t="shared" si="8"/>
        <v>0.393</v>
      </c>
      <c r="F191" s="233" t="str">
        <f t="shared" si="6"/>
        <v>是</v>
      </c>
      <c r="G191" s="121" t="str">
        <f t="shared" si="7"/>
        <v>项</v>
      </c>
    </row>
    <row r="192" ht="36" customHeight="1" spans="1:7">
      <c r="A192" s="429" t="s">
        <v>438</v>
      </c>
      <c r="B192" s="269" t="s">
        <v>147</v>
      </c>
      <c r="C192" s="432">
        <v>16</v>
      </c>
      <c r="D192" s="432">
        <v>320</v>
      </c>
      <c r="E192" s="340">
        <f t="shared" si="8"/>
        <v>19</v>
      </c>
      <c r="F192" s="233" t="str">
        <f t="shared" si="6"/>
        <v>是</v>
      </c>
      <c r="G192" s="121" t="str">
        <f t="shared" si="7"/>
        <v>项</v>
      </c>
    </row>
    <row r="193" ht="36" customHeight="1" spans="1:7">
      <c r="A193" s="429" t="s">
        <v>439</v>
      </c>
      <c r="B193" s="269" t="s">
        <v>149</v>
      </c>
      <c r="C193" s="432">
        <v>0</v>
      </c>
      <c r="D193" s="432">
        <v>0</v>
      </c>
      <c r="E193" s="340" t="str">
        <f t="shared" si="8"/>
        <v> </v>
      </c>
      <c r="F193" s="233" t="str">
        <f t="shared" si="6"/>
        <v>否</v>
      </c>
      <c r="G193" s="121" t="str">
        <f t="shared" si="7"/>
        <v>项</v>
      </c>
    </row>
    <row r="194" ht="36" customHeight="1" spans="1:7">
      <c r="A194" s="429" t="s">
        <v>440</v>
      </c>
      <c r="B194" s="269" t="s">
        <v>441</v>
      </c>
      <c r="C194" s="432">
        <v>0</v>
      </c>
      <c r="D194" s="432">
        <v>0</v>
      </c>
      <c r="E194" s="340" t="str">
        <f t="shared" si="8"/>
        <v> </v>
      </c>
      <c r="F194" s="233" t="str">
        <f t="shared" si="6"/>
        <v>否</v>
      </c>
      <c r="G194" s="121" t="str">
        <f t="shared" si="7"/>
        <v>项</v>
      </c>
    </row>
    <row r="195" ht="36" customHeight="1" spans="1:7">
      <c r="A195" s="429" t="s">
        <v>442</v>
      </c>
      <c r="B195" s="269" t="s">
        <v>163</v>
      </c>
      <c r="C195" s="432">
        <v>0</v>
      </c>
      <c r="D195" s="432">
        <v>0</v>
      </c>
      <c r="E195" s="340" t="str">
        <f t="shared" si="8"/>
        <v> </v>
      </c>
      <c r="F195" s="233" t="str">
        <f t="shared" si="6"/>
        <v>否</v>
      </c>
      <c r="G195" s="121" t="str">
        <f t="shared" si="7"/>
        <v>项</v>
      </c>
    </row>
    <row r="196" ht="36" customHeight="1" spans="1:7">
      <c r="A196" s="429" t="s">
        <v>443</v>
      </c>
      <c r="B196" s="269" t="s">
        <v>444</v>
      </c>
      <c r="C196" s="432">
        <v>16</v>
      </c>
      <c r="D196" s="432">
        <v>64.79</v>
      </c>
      <c r="E196" s="340">
        <f t="shared" si="8"/>
        <v>3.049</v>
      </c>
      <c r="F196" s="233" t="str">
        <f t="shared" ref="F196:F259" si="9">IF(LEN(A196)=3,"是",IF(B196&lt;&gt;"",IF(SUM(C196:D196)&lt;&gt;0,"是","否"),"是"))</f>
        <v>是</v>
      </c>
      <c r="G196" s="121" t="str">
        <f t="shared" ref="G196:G259" si="10">IF(LEN(A196)=3,"类",IF(LEN(A196)=5,"款","项"))</f>
        <v>项</v>
      </c>
    </row>
    <row r="197" ht="36" customHeight="1" spans="1:7">
      <c r="A197" s="427" t="s">
        <v>445</v>
      </c>
      <c r="B197" s="264" t="s">
        <v>446</v>
      </c>
      <c r="C197" s="428">
        <f>SUM(C198:C203)</f>
        <v>1175</v>
      </c>
      <c r="D197" s="428">
        <f>SUM(D198:D203)</f>
        <v>659.17</v>
      </c>
      <c r="E197" s="316">
        <f t="shared" si="8"/>
        <v>-0.439</v>
      </c>
      <c r="F197" s="233" t="str">
        <f t="shared" si="9"/>
        <v>是</v>
      </c>
      <c r="G197" s="121" t="str">
        <f t="shared" si="10"/>
        <v>款</v>
      </c>
    </row>
    <row r="198" ht="36" customHeight="1" spans="1:7">
      <c r="A198" s="429" t="s">
        <v>447</v>
      </c>
      <c r="B198" s="269" t="s">
        <v>145</v>
      </c>
      <c r="C198" s="432">
        <v>275</v>
      </c>
      <c r="D198" s="432">
        <v>338.07</v>
      </c>
      <c r="E198" s="340">
        <f t="shared" si="8"/>
        <v>0.229</v>
      </c>
      <c r="F198" s="233" t="str">
        <f t="shared" si="9"/>
        <v>是</v>
      </c>
      <c r="G198" s="121" t="str">
        <f t="shared" si="10"/>
        <v>项</v>
      </c>
    </row>
    <row r="199" ht="36" customHeight="1" spans="1:7">
      <c r="A199" s="429" t="s">
        <v>448</v>
      </c>
      <c r="B199" s="269" t="s">
        <v>147</v>
      </c>
      <c r="C199" s="432">
        <v>340</v>
      </c>
      <c r="D199" s="432">
        <v>313.6</v>
      </c>
      <c r="E199" s="340">
        <f t="shared" si="8"/>
        <v>-0.078</v>
      </c>
      <c r="F199" s="233" t="str">
        <f t="shared" si="9"/>
        <v>是</v>
      </c>
      <c r="G199" s="121" t="str">
        <f t="shared" si="10"/>
        <v>项</v>
      </c>
    </row>
    <row r="200" ht="36" customHeight="1" spans="1:7">
      <c r="A200" s="429" t="s">
        <v>449</v>
      </c>
      <c r="B200" s="269" t="s">
        <v>149</v>
      </c>
      <c r="C200" s="432">
        <v>0</v>
      </c>
      <c r="D200" s="432">
        <v>0</v>
      </c>
      <c r="E200" s="340" t="str">
        <f t="shared" si="8"/>
        <v> </v>
      </c>
      <c r="F200" s="233" t="str">
        <f t="shared" si="9"/>
        <v>否</v>
      </c>
      <c r="G200" s="121" t="str">
        <f t="shared" si="10"/>
        <v>项</v>
      </c>
    </row>
    <row r="201" ht="36" customHeight="1" spans="1:7">
      <c r="A201" s="429" t="s">
        <v>450</v>
      </c>
      <c r="B201" s="269" t="s">
        <v>451</v>
      </c>
      <c r="C201" s="432">
        <v>60</v>
      </c>
      <c r="D201" s="432">
        <v>7.5</v>
      </c>
      <c r="E201" s="340">
        <f t="shared" ref="E201:E264" si="11">IF(C201&gt;0,D201/C201-1," ")</f>
        <v>-0.875</v>
      </c>
      <c r="F201" s="233" t="str">
        <f t="shared" si="9"/>
        <v>是</v>
      </c>
      <c r="G201" s="121" t="str">
        <f t="shared" si="10"/>
        <v>项</v>
      </c>
    </row>
    <row r="202" ht="36" customHeight="1" spans="1:7">
      <c r="A202" s="429" t="s">
        <v>452</v>
      </c>
      <c r="B202" s="269" t="s">
        <v>163</v>
      </c>
      <c r="C202" s="432">
        <v>0</v>
      </c>
      <c r="D202" s="432">
        <v>0</v>
      </c>
      <c r="E202" s="340" t="str">
        <f t="shared" si="11"/>
        <v> </v>
      </c>
      <c r="F202" s="233" t="str">
        <f t="shared" si="9"/>
        <v>否</v>
      </c>
      <c r="G202" s="121" t="str">
        <f t="shared" si="10"/>
        <v>项</v>
      </c>
    </row>
    <row r="203" ht="36" customHeight="1" spans="1:7">
      <c r="A203" s="429" t="s">
        <v>453</v>
      </c>
      <c r="B203" s="269" t="s">
        <v>454</v>
      </c>
      <c r="C203" s="432">
        <v>500</v>
      </c>
      <c r="D203" s="432">
        <v>0</v>
      </c>
      <c r="E203" s="340">
        <f t="shared" si="11"/>
        <v>-1</v>
      </c>
      <c r="F203" s="233" t="str">
        <f t="shared" si="9"/>
        <v>是</v>
      </c>
      <c r="G203" s="121" t="str">
        <f t="shared" si="10"/>
        <v>项</v>
      </c>
    </row>
    <row r="204" ht="36" customHeight="1" spans="1:7">
      <c r="A204" s="427" t="s">
        <v>455</v>
      </c>
      <c r="B204" s="264" t="s">
        <v>456</v>
      </c>
      <c r="C204" s="428">
        <f>SUM(C205:C211)</f>
        <v>212</v>
      </c>
      <c r="D204" s="428">
        <f>SUM(D205:D211)</f>
        <v>162.51</v>
      </c>
      <c r="E204" s="316">
        <f t="shared" si="11"/>
        <v>-0.233</v>
      </c>
      <c r="F204" s="233" t="str">
        <f t="shared" si="9"/>
        <v>是</v>
      </c>
      <c r="G204" s="121" t="str">
        <f t="shared" si="10"/>
        <v>款</v>
      </c>
    </row>
    <row r="205" ht="36" customHeight="1" spans="1:7">
      <c r="A205" s="429" t="s">
        <v>457</v>
      </c>
      <c r="B205" s="269" t="s">
        <v>145</v>
      </c>
      <c r="C205" s="432">
        <v>61</v>
      </c>
      <c r="D205" s="432">
        <v>107.51</v>
      </c>
      <c r="E205" s="340">
        <f t="shared" si="11"/>
        <v>0.762</v>
      </c>
      <c r="F205" s="233" t="str">
        <f t="shared" si="9"/>
        <v>是</v>
      </c>
      <c r="G205" s="121" t="str">
        <f t="shared" si="10"/>
        <v>项</v>
      </c>
    </row>
    <row r="206" ht="36" customHeight="1" spans="1:7">
      <c r="A206" s="429" t="s">
        <v>458</v>
      </c>
      <c r="B206" s="269" t="s">
        <v>147</v>
      </c>
      <c r="C206" s="432">
        <v>41</v>
      </c>
      <c r="D206" s="432">
        <v>5</v>
      </c>
      <c r="E206" s="340">
        <f t="shared" si="11"/>
        <v>-0.878</v>
      </c>
      <c r="F206" s="233" t="str">
        <f t="shared" si="9"/>
        <v>是</v>
      </c>
      <c r="G206" s="121" t="str">
        <f t="shared" si="10"/>
        <v>项</v>
      </c>
    </row>
    <row r="207" ht="36" customHeight="1" spans="1:7">
      <c r="A207" s="429" t="s">
        <v>459</v>
      </c>
      <c r="B207" s="269" t="s">
        <v>149</v>
      </c>
      <c r="C207" s="432">
        <v>0</v>
      </c>
      <c r="D207" s="432">
        <v>0</v>
      </c>
      <c r="E207" s="340" t="str">
        <f t="shared" si="11"/>
        <v> </v>
      </c>
      <c r="F207" s="233" t="str">
        <f t="shared" si="9"/>
        <v>否</v>
      </c>
      <c r="G207" s="121" t="str">
        <f t="shared" si="10"/>
        <v>项</v>
      </c>
    </row>
    <row r="208" ht="36" customHeight="1" spans="1:7">
      <c r="A208" s="429" t="s">
        <v>460</v>
      </c>
      <c r="B208" s="269" t="s">
        <v>461</v>
      </c>
      <c r="C208" s="432">
        <v>110</v>
      </c>
      <c r="D208" s="432">
        <v>50</v>
      </c>
      <c r="E208" s="340">
        <f t="shared" si="11"/>
        <v>-0.545</v>
      </c>
      <c r="F208" s="233" t="str">
        <f t="shared" si="9"/>
        <v>是</v>
      </c>
      <c r="G208" s="121" t="str">
        <f t="shared" si="10"/>
        <v>项</v>
      </c>
    </row>
    <row r="209" ht="36" customHeight="1" spans="1:7">
      <c r="A209" s="429" t="s">
        <v>462</v>
      </c>
      <c r="B209" s="269" t="s">
        <v>463</v>
      </c>
      <c r="C209" s="432"/>
      <c r="D209" s="432"/>
      <c r="E209" s="340" t="str">
        <f t="shared" si="11"/>
        <v> </v>
      </c>
      <c r="F209" s="233" t="str">
        <f t="shared" si="9"/>
        <v>否</v>
      </c>
      <c r="G209" s="121" t="str">
        <f t="shared" si="10"/>
        <v>项</v>
      </c>
    </row>
    <row r="210" ht="36" customHeight="1" spans="1:7">
      <c r="A210" s="429" t="s">
        <v>464</v>
      </c>
      <c r="B210" s="269" t="s">
        <v>163</v>
      </c>
      <c r="C210" s="432"/>
      <c r="D210" s="432"/>
      <c r="E210" s="340" t="str">
        <f t="shared" si="11"/>
        <v> </v>
      </c>
      <c r="F210" s="233" t="str">
        <f t="shared" si="9"/>
        <v>否</v>
      </c>
      <c r="G210" s="121" t="str">
        <f t="shared" si="10"/>
        <v>项</v>
      </c>
    </row>
    <row r="211" ht="36" customHeight="1" spans="1:7">
      <c r="A211" s="429" t="s">
        <v>465</v>
      </c>
      <c r="B211" s="269" t="s">
        <v>466</v>
      </c>
      <c r="C211" s="432"/>
      <c r="D211" s="432"/>
      <c r="E211" s="340" t="str">
        <f t="shared" si="11"/>
        <v> </v>
      </c>
      <c r="F211" s="233" t="str">
        <f t="shared" si="9"/>
        <v>否</v>
      </c>
      <c r="G211" s="121" t="str">
        <f t="shared" si="10"/>
        <v>项</v>
      </c>
    </row>
    <row r="212" ht="36" customHeight="1" spans="1:7">
      <c r="A212" s="427" t="s">
        <v>467</v>
      </c>
      <c r="B212" s="264" t="s">
        <v>468</v>
      </c>
      <c r="C212" s="428">
        <f>SUM(C213:C217)</f>
        <v>0</v>
      </c>
      <c r="D212" s="428">
        <f>SUM(D213:D217)</f>
        <v>0</v>
      </c>
      <c r="E212" s="316" t="str">
        <f t="shared" si="11"/>
        <v> </v>
      </c>
      <c r="F212" s="233" t="str">
        <f t="shared" si="9"/>
        <v>否</v>
      </c>
      <c r="G212" s="121" t="str">
        <f t="shared" si="10"/>
        <v>款</v>
      </c>
    </row>
    <row r="213" ht="36" customHeight="1" spans="1:7">
      <c r="A213" s="429" t="s">
        <v>469</v>
      </c>
      <c r="B213" s="269" t="s">
        <v>145</v>
      </c>
      <c r="C213" s="432">
        <v>0</v>
      </c>
      <c r="D213" s="432">
        <v>0</v>
      </c>
      <c r="E213" s="340" t="str">
        <f t="shared" si="11"/>
        <v> </v>
      </c>
      <c r="F213" s="233" t="str">
        <f t="shared" si="9"/>
        <v>否</v>
      </c>
      <c r="G213" s="121" t="str">
        <f t="shared" si="10"/>
        <v>项</v>
      </c>
    </row>
    <row r="214" ht="36" customHeight="1" spans="1:7">
      <c r="A214" s="429" t="s">
        <v>470</v>
      </c>
      <c r="B214" s="269" t="s">
        <v>147</v>
      </c>
      <c r="C214" s="432">
        <v>0</v>
      </c>
      <c r="D214" s="432">
        <v>0</v>
      </c>
      <c r="E214" s="340" t="str">
        <f t="shared" si="11"/>
        <v> </v>
      </c>
      <c r="F214" s="233" t="str">
        <f t="shared" si="9"/>
        <v>否</v>
      </c>
      <c r="G214" s="121" t="str">
        <f t="shared" si="10"/>
        <v>项</v>
      </c>
    </row>
    <row r="215" ht="36" customHeight="1" spans="1:7">
      <c r="A215" s="429" t="s">
        <v>471</v>
      </c>
      <c r="B215" s="269" t="s">
        <v>149</v>
      </c>
      <c r="C215" s="432">
        <v>0</v>
      </c>
      <c r="D215" s="432">
        <v>0</v>
      </c>
      <c r="E215" s="340" t="str">
        <f t="shared" si="11"/>
        <v> </v>
      </c>
      <c r="F215" s="233" t="str">
        <f t="shared" si="9"/>
        <v>否</v>
      </c>
      <c r="G215" s="121" t="str">
        <f t="shared" si="10"/>
        <v>项</v>
      </c>
    </row>
    <row r="216" ht="36" customHeight="1" spans="1:7">
      <c r="A216" s="429" t="s">
        <v>472</v>
      </c>
      <c r="B216" s="269" t="s">
        <v>163</v>
      </c>
      <c r="C216" s="432">
        <v>0</v>
      </c>
      <c r="D216" s="432">
        <v>0</v>
      </c>
      <c r="E216" s="340" t="str">
        <f t="shared" si="11"/>
        <v> </v>
      </c>
      <c r="F216" s="233" t="str">
        <f t="shared" si="9"/>
        <v>否</v>
      </c>
      <c r="G216" s="121" t="str">
        <f t="shared" si="10"/>
        <v>项</v>
      </c>
    </row>
    <row r="217" ht="36" customHeight="1" spans="1:7">
      <c r="A217" s="429" t="s">
        <v>473</v>
      </c>
      <c r="B217" s="269" t="s">
        <v>474</v>
      </c>
      <c r="C217" s="432">
        <v>0</v>
      </c>
      <c r="D217" s="432">
        <v>0</v>
      </c>
      <c r="E217" s="340" t="str">
        <f t="shared" si="11"/>
        <v> </v>
      </c>
      <c r="F217" s="233" t="str">
        <f t="shared" si="9"/>
        <v>否</v>
      </c>
      <c r="G217" s="121" t="str">
        <f t="shared" si="10"/>
        <v>项</v>
      </c>
    </row>
    <row r="218" ht="36" customHeight="1" spans="1:7">
      <c r="A218" s="427" t="s">
        <v>475</v>
      </c>
      <c r="B218" s="264" t="s">
        <v>476</v>
      </c>
      <c r="C218" s="428">
        <f>SUM(C219:C223)</f>
        <v>639</v>
      </c>
      <c r="D218" s="428">
        <f>SUM(D219:D223)</f>
        <v>394.3</v>
      </c>
      <c r="E218" s="316">
        <f t="shared" si="11"/>
        <v>-0.383</v>
      </c>
      <c r="F218" s="233" t="str">
        <f t="shared" si="9"/>
        <v>是</v>
      </c>
      <c r="G218" s="121" t="str">
        <f t="shared" si="10"/>
        <v>款</v>
      </c>
    </row>
    <row r="219" ht="36" customHeight="1" spans="1:7">
      <c r="A219" s="429" t="s">
        <v>477</v>
      </c>
      <c r="B219" s="269" t="s">
        <v>145</v>
      </c>
      <c r="C219" s="432">
        <v>407</v>
      </c>
      <c r="D219" s="432">
        <v>364.3</v>
      </c>
      <c r="E219" s="340">
        <f t="shared" si="11"/>
        <v>-0.105</v>
      </c>
      <c r="F219" s="233" t="str">
        <f t="shared" si="9"/>
        <v>是</v>
      </c>
      <c r="G219" s="121" t="str">
        <f t="shared" si="10"/>
        <v>项</v>
      </c>
    </row>
    <row r="220" ht="36" customHeight="1" spans="1:7">
      <c r="A220" s="429" t="s">
        <v>478</v>
      </c>
      <c r="B220" s="269" t="s">
        <v>147</v>
      </c>
      <c r="C220" s="432">
        <v>232</v>
      </c>
      <c r="D220" s="432">
        <v>30</v>
      </c>
      <c r="E220" s="340">
        <f t="shared" si="11"/>
        <v>-0.871</v>
      </c>
      <c r="F220" s="233" t="str">
        <f t="shared" si="9"/>
        <v>是</v>
      </c>
      <c r="G220" s="121" t="str">
        <f t="shared" si="10"/>
        <v>项</v>
      </c>
    </row>
    <row r="221" ht="36" customHeight="1" spans="1:7">
      <c r="A221" s="429" t="s">
        <v>479</v>
      </c>
      <c r="B221" s="269" t="s">
        <v>149</v>
      </c>
      <c r="C221" s="432">
        <v>0</v>
      </c>
      <c r="D221" s="432">
        <v>0</v>
      </c>
      <c r="E221" s="340" t="str">
        <f t="shared" si="11"/>
        <v> </v>
      </c>
      <c r="F221" s="233" t="str">
        <f t="shared" si="9"/>
        <v>否</v>
      </c>
      <c r="G221" s="121" t="str">
        <f t="shared" si="10"/>
        <v>项</v>
      </c>
    </row>
    <row r="222" ht="36" customHeight="1" spans="1:7">
      <c r="A222" s="429" t="s">
        <v>480</v>
      </c>
      <c r="B222" s="269" t="s">
        <v>163</v>
      </c>
      <c r="C222" s="432"/>
      <c r="D222" s="432"/>
      <c r="E222" s="340" t="str">
        <f t="shared" si="11"/>
        <v> </v>
      </c>
      <c r="F222" s="233" t="str">
        <f t="shared" si="9"/>
        <v>否</v>
      </c>
      <c r="G222" s="121" t="str">
        <f t="shared" si="10"/>
        <v>项</v>
      </c>
    </row>
    <row r="223" ht="36" customHeight="1" spans="1:7">
      <c r="A223" s="429" t="s">
        <v>481</v>
      </c>
      <c r="B223" s="269" t="s">
        <v>482</v>
      </c>
      <c r="C223" s="432"/>
      <c r="D223" s="432"/>
      <c r="E223" s="340" t="str">
        <f t="shared" si="11"/>
        <v> </v>
      </c>
      <c r="F223" s="233" t="str">
        <f t="shared" si="9"/>
        <v>否</v>
      </c>
      <c r="G223" s="121" t="str">
        <f t="shared" si="10"/>
        <v>项</v>
      </c>
    </row>
    <row r="224" ht="36" customHeight="1" spans="1:7">
      <c r="A224" s="427" t="s">
        <v>483</v>
      </c>
      <c r="B224" s="264" t="s">
        <v>484</v>
      </c>
      <c r="C224" s="428"/>
      <c r="D224" s="428"/>
      <c r="E224" s="316" t="str">
        <f t="shared" si="11"/>
        <v> </v>
      </c>
      <c r="F224" s="233" t="str">
        <f t="shared" si="9"/>
        <v>否</v>
      </c>
      <c r="G224" s="121" t="str">
        <f t="shared" si="10"/>
        <v>款</v>
      </c>
    </row>
    <row r="225" ht="36" customHeight="1" spans="1:7">
      <c r="A225" s="429" t="s">
        <v>485</v>
      </c>
      <c r="B225" s="269" t="s">
        <v>145</v>
      </c>
      <c r="C225" s="432"/>
      <c r="D225" s="432"/>
      <c r="E225" s="340" t="str">
        <f t="shared" si="11"/>
        <v> </v>
      </c>
      <c r="F225" s="233" t="str">
        <f t="shared" si="9"/>
        <v>否</v>
      </c>
      <c r="G225" s="121" t="str">
        <f t="shared" si="10"/>
        <v>项</v>
      </c>
    </row>
    <row r="226" ht="36" customHeight="1" spans="1:7">
      <c r="A226" s="429" t="s">
        <v>486</v>
      </c>
      <c r="B226" s="269" t="s">
        <v>147</v>
      </c>
      <c r="C226" s="432">
        <v>0</v>
      </c>
      <c r="D226" s="432">
        <v>0</v>
      </c>
      <c r="E226" s="340" t="str">
        <f t="shared" si="11"/>
        <v> </v>
      </c>
      <c r="F226" s="233" t="str">
        <f t="shared" si="9"/>
        <v>否</v>
      </c>
      <c r="G226" s="121" t="str">
        <f t="shared" si="10"/>
        <v>项</v>
      </c>
    </row>
    <row r="227" ht="36" customHeight="1" spans="1:7">
      <c r="A227" s="429" t="s">
        <v>487</v>
      </c>
      <c r="B227" s="269" t="s">
        <v>149</v>
      </c>
      <c r="C227" s="432"/>
      <c r="D227" s="432"/>
      <c r="E227" s="340" t="str">
        <f t="shared" si="11"/>
        <v> </v>
      </c>
      <c r="F227" s="233" t="str">
        <f t="shared" si="9"/>
        <v>否</v>
      </c>
      <c r="G227" s="121" t="str">
        <f t="shared" si="10"/>
        <v>项</v>
      </c>
    </row>
    <row r="228" ht="36" customHeight="1" spans="1:7">
      <c r="A228" s="429" t="s">
        <v>488</v>
      </c>
      <c r="B228" s="269" t="s">
        <v>489</v>
      </c>
      <c r="C228" s="432"/>
      <c r="D228" s="432"/>
      <c r="E228" s="340" t="str">
        <f t="shared" si="11"/>
        <v> </v>
      </c>
      <c r="F228" s="233" t="str">
        <f t="shared" si="9"/>
        <v>否</v>
      </c>
      <c r="G228" s="121" t="str">
        <f t="shared" si="10"/>
        <v>项</v>
      </c>
    </row>
    <row r="229" ht="36" customHeight="1" spans="1:7">
      <c r="A229" s="429" t="s">
        <v>490</v>
      </c>
      <c r="B229" s="269" t="s">
        <v>163</v>
      </c>
      <c r="C229" s="432">
        <v>0</v>
      </c>
      <c r="D229" s="432">
        <v>0</v>
      </c>
      <c r="E229" s="340" t="str">
        <f t="shared" si="11"/>
        <v> </v>
      </c>
      <c r="F229" s="233" t="str">
        <f t="shared" si="9"/>
        <v>否</v>
      </c>
      <c r="G229" s="121" t="str">
        <f t="shared" si="10"/>
        <v>项</v>
      </c>
    </row>
    <row r="230" ht="36" customHeight="1" spans="1:7">
      <c r="A230" s="429" t="s">
        <v>491</v>
      </c>
      <c r="B230" s="269" t="s">
        <v>492</v>
      </c>
      <c r="C230" s="432"/>
      <c r="D230" s="432"/>
      <c r="E230" s="340" t="str">
        <f t="shared" si="11"/>
        <v> </v>
      </c>
      <c r="F230" s="233" t="str">
        <f t="shared" si="9"/>
        <v>否</v>
      </c>
      <c r="G230" s="121" t="str">
        <f t="shared" si="10"/>
        <v>项</v>
      </c>
    </row>
    <row r="231" ht="36" customHeight="1" spans="1:7">
      <c r="A231" s="427" t="s">
        <v>493</v>
      </c>
      <c r="B231" s="264" t="s">
        <v>494</v>
      </c>
      <c r="C231" s="428">
        <f>SUM(C232:C245)</f>
        <v>1452</v>
      </c>
      <c r="D231" s="428">
        <f>SUM(D232:D245)</f>
        <v>1483.25</v>
      </c>
      <c r="E231" s="316">
        <f t="shared" si="11"/>
        <v>0.022</v>
      </c>
      <c r="F231" s="233" t="str">
        <f t="shared" si="9"/>
        <v>是</v>
      </c>
      <c r="G231" s="121" t="str">
        <f t="shared" si="10"/>
        <v>款</v>
      </c>
    </row>
    <row r="232" ht="36" customHeight="1" spans="1:7">
      <c r="A232" s="429" t="s">
        <v>495</v>
      </c>
      <c r="B232" s="269" t="s">
        <v>145</v>
      </c>
      <c r="C232" s="432">
        <v>1325</v>
      </c>
      <c r="D232" s="432">
        <v>1383.25</v>
      </c>
      <c r="E232" s="340">
        <f t="shared" si="11"/>
        <v>0.044</v>
      </c>
      <c r="F232" s="233" t="str">
        <f t="shared" si="9"/>
        <v>是</v>
      </c>
      <c r="G232" s="121" t="str">
        <f t="shared" si="10"/>
        <v>项</v>
      </c>
    </row>
    <row r="233" ht="36" customHeight="1" spans="1:7">
      <c r="A233" s="429" t="s">
        <v>496</v>
      </c>
      <c r="B233" s="269" t="s">
        <v>147</v>
      </c>
      <c r="C233" s="432">
        <v>0</v>
      </c>
      <c r="D233" s="432">
        <v>0</v>
      </c>
      <c r="E233" s="340" t="str">
        <f t="shared" si="11"/>
        <v> </v>
      </c>
      <c r="F233" s="233" t="str">
        <f t="shared" si="9"/>
        <v>否</v>
      </c>
      <c r="G233" s="121" t="str">
        <f t="shared" si="10"/>
        <v>项</v>
      </c>
    </row>
    <row r="234" ht="36" customHeight="1" spans="1:7">
      <c r="A234" s="429" t="s">
        <v>497</v>
      </c>
      <c r="B234" s="269" t="s">
        <v>149</v>
      </c>
      <c r="C234" s="432">
        <v>0</v>
      </c>
      <c r="D234" s="432">
        <v>0</v>
      </c>
      <c r="E234" s="340" t="str">
        <f t="shared" si="11"/>
        <v> </v>
      </c>
      <c r="F234" s="233" t="str">
        <f t="shared" si="9"/>
        <v>否</v>
      </c>
      <c r="G234" s="121" t="str">
        <f t="shared" si="10"/>
        <v>项</v>
      </c>
    </row>
    <row r="235" ht="36" customHeight="1" spans="1:7">
      <c r="A235" s="429" t="s">
        <v>498</v>
      </c>
      <c r="B235" s="269" t="s">
        <v>499</v>
      </c>
      <c r="C235" s="432">
        <v>0</v>
      </c>
      <c r="D235" s="432">
        <v>0</v>
      </c>
      <c r="E235" s="340" t="str">
        <f t="shared" si="11"/>
        <v> </v>
      </c>
      <c r="F235" s="233" t="str">
        <f t="shared" si="9"/>
        <v>否</v>
      </c>
      <c r="G235" s="121" t="str">
        <f t="shared" si="10"/>
        <v>项</v>
      </c>
    </row>
    <row r="236" ht="36" customHeight="1" spans="1:7">
      <c r="A236" s="429" t="s">
        <v>500</v>
      </c>
      <c r="B236" s="269" t="s">
        <v>501</v>
      </c>
      <c r="C236" s="432">
        <v>19</v>
      </c>
      <c r="D236" s="432">
        <v>0</v>
      </c>
      <c r="E236" s="340">
        <f t="shared" si="11"/>
        <v>-1</v>
      </c>
      <c r="F236" s="233" t="str">
        <f t="shared" si="9"/>
        <v>是</v>
      </c>
      <c r="G236" s="121" t="str">
        <f t="shared" si="10"/>
        <v>项</v>
      </c>
    </row>
    <row r="237" ht="36" customHeight="1" spans="1:7">
      <c r="A237" s="429" t="s">
        <v>502</v>
      </c>
      <c r="B237" s="269" t="s">
        <v>246</v>
      </c>
      <c r="C237" s="432">
        <v>0</v>
      </c>
      <c r="D237" s="432">
        <v>0</v>
      </c>
      <c r="E237" s="340" t="str">
        <f t="shared" si="11"/>
        <v> </v>
      </c>
      <c r="F237" s="233" t="str">
        <f t="shared" si="9"/>
        <v>否</v>
      </c>
      <c r="G237" s="121" t="str">
        <f t="shared" si="10"/>
        <v>项</v>
      </c>
    </row>
    <row r="238" ht="36" customHeight="1" spans="1:7">
      <c r="A238" s="429" t="s">
        <v>503</v>
      </c>
      <c r="B238" s="269" t="s">
        <v>504</v>
      </c>
      <c r="C238" s="432">
        <v>0</v>
      </c>
      <c r="D238" s="432">
        <v>0</v>
      </c>
      <c r="E238" s="340" t="str">
        <f t="shared" si="11"/>
        <v> </v>
      </c>
      <c r="F238" s="233" t="str">
        <f t="shared" si="9"/>
        <v>否</v>
      </c>
      <c r="G238" s="121" t="str">
        <f t="shared" si="10"/>
        <v>项</v>
      </c>
    </row>
    <row r="239" ht="36" customHeight="1" spans="1:7">
      <c r="A239" s="429" t="s">
        <v>505</v>
      </c>
      <c r="B239" s="269" t="s">
        <v>506</v>
      </c>
      <c r="C239" s="432">
        <v>0</v>
      </c>
      <c r="D239" s="432">
        <v>0</v>
      </c>
      <c r="E239" s="340" t="str">
        <f t="shared" si="11"/>
        <v> </v>
      </c>
      <c r="F239" s="233" t="str">
        <f t="shared" si="9"/>
        <v>否</v>
      </c>
      <c r="G239" s="121" t="str">
        <f t="shared" si="10"/>
        <v>项</v>
      </c>
    </row>
    <row r="240" ht="36" customHeight="1" spans="1:7">
      <c r="A240" s="429" t="s">
        <v>507</v>
      </c>
      <c r="B240" s="269" t="s">
        <v>508</v>
      </c>
      <c r="C240" s="432">
        <v>0</v>
      </c>
      <c r="D240" s="432">
        <v>0</v>
      </c>
      <c r="E240" s="340" t="str">
        <f t="shared" si="11"/>
        <v> </v>
      </c>
      <c r="F240" s="233" t="str">
        <f t="shared" si="9"/>
        <v>否</v>
      </c>
      <c r="G240" s="121" t="str">
        <f t="shared" si="10"/>
        <v>项</v>
      </c>
    </row>
    <row r="241" ht="36" customHeight="1" spans="1:7">
      <c r="A241" s="429" t="s">
        <v>509</v>
      </c>
      <c r="B241" s="269" t="s">
        <v>510</v>
      </c>
      <c r="C241" s="432">
        <v>0</v>
      </c>
      <c r="D241" s="432">
        <v>0</v>
      </c>
      <c r="E241" s="340" t="str">
        <f t="shared" si="11"/>
        <v> </v>
      </c>
      <c r="F241" s="233" t="str">
        <f t="shared" si="9"/>
        <v>否</v>
      </c>
      <c r="G241" s="121" t="str">
        <f t="shared" si="10"/>
        <v>项</v>
      </c>
    </row>
    <row r="242" ht="36" customHeight="1" spans="1:7">
      <c r="A242" s="429" t="s">
        <v>511</v>
      </c>
      <c r="B242" s="269" t="s">
        <v>512</v>
      </c>
      <c r="C242" s="432">
        <v>10</v>
      </c>
      <c r="D242" s="432">
        <v>0</v>
      </c>
      <c r="E242" s="340">
        <f t="shared" si="11"/>
        <v>-1</v>
      </c>
      <c r="F242" s="233" t="str">
        <f t="shared" si="9"/>
        <v>是</v>
      </c>
      <c r="G242" s="121" t="str">
        <f t="shared" si="10"/>
        <v>项</v>
      </c>
    </row>
    <row r="243" ht="36" customHeight="1" spans="1:7">
      <c r="A243" s="429" t="s">
        <v>513</v>
      </c>
      <c r="B243" s="269" t="s">
        <v>514</v>
      </c>
      <c r="C243" s="432">
        <v>60</v>
      </c>
      <c r="D243" s="432">
        <v>100</v>
      </c>
      <c r="E243" s="340">
        <f t="shared" si="11"/>
        <v>0.667</v>
      </c>
      <c r="F243" s="233" t="str">
        <f t="shared" si="9"/>
        <v>是</v>
      </c>
      <c r="G243" s="121" t="str">
        <f t="shared" si="10"/>
        <v>项</v>
      </c>
    </row>
    <row r="244" ht="36" customHeight="1" spans="1:7">
      <c r="A244" s="429" t="s">
        <v>515</v>
      </c>
      <c r="B244" s="269" t="s">
        <v>163</v>
      </c>
      <c r="C244" s="432">
        <v>0</v>
      </c>
      <c r="D244" s="432">
        <v>0</v>
      </c>
      <c r="E244" s="340" t="str">
        <f t="shared" si="11"/>
        <v> </v>
      </c>
      <c r="F244" s="233" t="str">
        <f t="shared" si="9"/>
        <v>否</v>
      </c>
      <c r="G244" s="121" t="str">
        <f t="shared" si="10"/>
        <v>项</v>
      </c>
    </row>
    <row r="245" ht="36" customHeight="1" spans="1:7">
      <c r="A245" s="429" t="s">
        <v>516</v>
      </c>
      <c r="B245" s="269" t="s">
        <v>517</v>
      </c>
      <c r="C245" s="432">
        <v>38</v>
      </c>
      <c r="D245" s="432">
        <v>0</v>
      </c>
      <c r="E245" s="340">
        <f t="shared" si="11"/>
        <v>-1</v>
      </c>
      <c r="F245" s="233" t="str">
        <f t="shared" si="9"/>
        <v>是</v>
      </c>
      <c r="G245" s="121" t="str">
        <f t="shared" si="10"/>
        <v>项</v>
      </c>
    </row>
    <row r="246" ht="36" customHeight="1" spans="1:6">
      <c r="A246" s="429"/>
      <c r="B246" s="264" t="s">
        <v>518</v>
      </c>
      <c r="C246" s="432">
        <f>SUM(C247:C252)</f>
        <v>0</v>
      </c>
      <c r="D246" s="428">
        <f>SUM(D247:D252)</f>
        <v>95.36</v>
      </c>
      <c r="E246" s="340"/>
      <c r="F246" s="233"/>
    </row>
    <row r="247" ht="36" customHeight="1" spans="1:6">
      <c r="A247" s="429"/>
      <c r="B247" s="440" t="s">
        <v>519</v>
      </c>
      <c r="C247" s="432"/>
      <c r="D247" s="432">
        <v>95.36</v>
      </c>
      <c r="E247" s="340"/>
      <c r="F247" s="233"/>
    </row>
    <row r="248" ht="36" customHeight="1" spans="1:6">
      <c r="A248" s="429"/>
      <c r="B248" s="440" t="s">
        <v>520</v>
      </c>
      <c r="C248" s="432"/>
      <c r="D248" s="432"/>
      <c r="E248" s="340"/>
      <c r="F248" s="233"/>
    </row>
    <row r="249" ht="36" customHeight="1" spans="1:6">
      <c r="A249" s="429"/>
      <c r="B249" s="440" t="s">
        <v>521</v>
      </c>
      <c r="C249" s="432"/>
      <c r="D249" s="432"/>
      <c r="E249" s="340"/>
      <c r="F249" s="233"/>
    </row>
    <row r="250" ht="36" customHeight="1" spans="1:6">
      <c r="A250" s="429"/>
      <c r="B250" s="440" t="s">
        <v>522</v>
      </c>
      <c r="C250" s="432"/>
      <c r="D250" s="432"/>
      <c r="E250" s="340"/>
      <c r="F250" s="233"/>
    </row>
    <row r="251" ht="36" customHeight="1" spans="1:6">
      <c r="A251" s="429"/>
      <c r="B251" s="440" t="s">
        <v>523</v>
      </c>
      <c r="C251" s="432"/>
      <c r="D251" s="432"/>
      <c r="E251" s="340"/>
      <c r="F251" s="233"/>
    </row>
    <row r="252" ht="36" customHeight="1" spans="1:6">
      <c r="A252" s="429"/>
      <c r="B252" s="440" t="s">
        <v>524</v>
      </c>
      <c r="C252" s="432"/>
      <c r="D252" s="432"/>
      <c r="E252" s="340"/>
      <c r="F252" s="233"/>
    </row>
    <row r="253" ht="36" customHeight="1" spans="1:6">
      <c r="A253" s="264">
        <v>20140</v>
      </c>
      <c r="B253" s="264" t="s">
        <v>525</v>
      </c>
      <c r="C253" s="428">
        <f>SUM(C254:C258)</f>
        <v>204</v>
      </c>
      <c r="D253" s="428">
        <f>SUM(D254:D258)</f>
        <v>192.8</v>
      </c>
      <c r="E253" s="316">
        <f t="shared" ref="E253:E265" si="12">IF(C253&gt;0,D253/C253-1," ")</f>
        <v>-0.055</v>
      </c>
      <c r="F253" s="233"/>
    </row>
    <row r="254" ht="36" customHeight="1" spans="1:6">
      <c r="A254" s="269" t="s">
        <v>526</v>
      </c>
      <c r="B254" s="269" t="s">
        <v>527</v>
      </c>
      <c r="C254" s="432">
        <v>154</v>
      </c>
      <c r="D254" s="432">
        <v>152.8</v>
      </c>
      <c r="E254" s="340">
        <f t="shared" si="12"/>
        <v>-0.008</v>
      </c>
      <c r="F254" s="233"/>
    </row>
    <row r="255" ht="36" customHeight="1" spans="1:6">
      <c r="A255" s="269" t="s">
        <v>528</v>
      </c>
      <c r="B255" s="269" t="s">
        <v>529</v>
      </c>
      <c r="C255" s="432">
        <v>0</v>
      </c>
      <c r="D255" s="432">
        <v>0</v>
      </c>
      <c r="E255" s="340" t="str">
        <f t="shared" si="12"/>
        <v> </v>
      </c>
      <c r="F255" s="233"/>
    </row>
    <row r="256" ht="36" customHeight="1" spans="1:6">
      <c r="A256" s="269" t="s">
        <v>530</v>
      </c>
      <c r="B256" s="269" t="s">
        <v>531</v>
      </c>
      <c r="C256" s="432">
        <v>0</v>
      </c>
      <c r="D256" s="432">
        <v>0</v>
      </c>
      <c r="E256" s="340" t="str">
        <f t="shared" si="12"/>
        <v> </v>
      </c>
      <c r="F256" s="233"/>
    </row>
    <row r="257" ht="36" customHeight="1" spans="1:6">
      <c r="A257" s="269" t="s">
        <v>532</v>
      </c>
      <c r="B257" s="269" t="s">
        <v>533</v>
      </c>
      <c r="C257" s="432">
        <v>50</v>
      </c>
      <c r="D257" s="432">
        <v>40</v>
      </c>
      <c r="E257" s="340">
        <f t="shared" si="12"/>
        <v>-0.2</v>
      </c>
      <c r="F257" s="233"/>
    </row>
    <row r="258" ht="36" customHeight="1" spans="1:6">
      <c r="A258" s="269" t="s">
        <v>534</v>
      </c>
      <c r="B258" s="269" t="s">
        <v>535</v>
      </c>
      <c r="C258" s="441"/>
      <c r="D258" s="441"/>
      <c r="E258" s="340" t="str">
        <f t="shared" si="12"/>
        <v> </v>
      </c>
      <c r="F258" s="233"/>
    </row>
    <row r="259" ht="36" customHeight="1" spans="1:7">
      <c r="A259" s="427" t="s">
        <v>536</v>
      </c>
      <c r="B259" s="264" t="s">
        <v>537</v>
      </c>
      <c r="C259" s="428"/>
      <c r="D259" s="428"/>
      <c r="E259" s="316" t="str">
        <f t="shared" si="12"/>
        <v> </v>
      </c>
      <c r="F259" s="233" t="str">
        <f>IF(LEN(A259)=3,"是",IF(B259&lt;&gt;"",IF(SUM(C259:D259)&lt;&gt;0,"是","否"),"是"))</f>
        <v>否</v>
      </c>
      <c r="G259" s="121" t="str">
        <f>IF(LEN(A259)=3,"类",IF(LEN(A259)=5,"款","项"))</f>
        <v>款</v>
      </c>
    </row>
    <row r="260" ht="36" customHeight="1" spans="1:7">
      <c r="A260" s="429" t="s">
        <v>538</v>
      </c>
      <c r="B260" s="269" t="s">
        <v>539</v>
      </c>
      <c r="C260" s="432"/>
      <c r="D260" s="432"/>
      <c r="E260" s="340" t="str">
        <f t="shared" si="12"/>
        <v> </v>
      </c>
      <c r="F260" s="233" t="str">
        <f>IF(LEN(A260)=3,"是",IF(B260&lt;&gt;"",IF(SUM(C260:D260)&lt;&gt;0,"是","否"),"是"))</f>
        <v>否</v>
      </c>
      <c r="G260" s="121" t="str">
        <f>IF(LEN(A260)=3,"类",IF(LEN(A260)=5,"款","项"))</f>
        <v>项</v>
      </c>
    </row>
    <row r="261" ht="36" customHeight="1" spans="1:7">
      <c r="A261" s="429" t="s">
        <v>540</v>
      </c>
      <c r="B261" s="269" t="s">
        <v>541</v>
      </c>
      <c r="C261" s="432"/>
      <c r="D261" s="432"/>
      <c r="E261" s="340" t="str">
        <f t="shared" si="12"/>
        <v> </v>
      </c>
      <c r="F261" s="233" t="str">
        <f>IF(LEN(A261)=3,"是",IF(B261&lt;&gt;"",IF(SUM(C261:D261)&lt;&gt;0,"是","否"),"是"))</f>
        <v>否</v>
      </c>
      <c r="G261" s="121" t="str">
        <f>IF(LEN(A261)=3,"类",IF(LEN(A261)=5,"款","项"))</f>
        <v>项</v>
      </c>
    </row>
    <row r="262" ht="36" customHeight="1" spans="1:7">
      <c r="A262" s="427" t="s">
        <v>72</v>
      </c>
      <c r="B262" s="264" t="s">
        <v>73</v>
      </c>
      <c r="C262" s="428"/>
      <c r="D262" s="442"/>
      <c r="E262" s="316" t="str">
        <f t="shared" si="12"/>
        <v> </v>
      </c>
      <c r="F262" s="233" t="e">
        <f>IF(LEN(#REF!)=3,"是",IF(#REF!&lt;&gt;"",IF(SUM(C262:D262)&lt;&gt;0,"是","否"),"是"))</f>
        <v>#REF!</v>
      </c>
      <c r="G262" s="121" t="e">
        <f>IF(LEN(#REF!)=3,"类",IF(LEN(#REF!)=5,"款","项"))</f>
        <v>#REF!</v>
      </c>
    </row>
    <row r="263" ht="36" customHeight="1" spans="1:7">
      <c r="A263" s="427" t="s">
        <v>542</v>
      </c>
      <c r="B263" s="264" t="s">
        <v>543</v>
      </c>
      <c r="C263" s="428">
        <v>0</v>
      </c>
      <c r="D263" s="428"/>
      <c r="E263" s="316" t="str">
        <f t="shared" si="12"/>
        <v> </v>
      </c>
      <c r="F263" s="233" t="str">
        <f>IF(LEN(A262)=3,"是",IF(B262&lt;&gt;"",IF(SUM(C263:D263)&lt;&gt;0,"是","否"),"是"))</f>
        <v>是</v>
      </c>
      <c r="G263" s="121" t="str">
        <f>IF(LEN(A262)=3,"类",IF(LEN(A262)=5,"款","项"))</f>
        <v>类</v>
      </c>
    </row>
    <row r="264" ht="36" customHeight="1" spans="1:7">
      <c r="A264" s="427" t="s">
        <v>544</v>
      </c>
      <c r="B264" s="264" t="s">
        <v>545</v>
      </c>
      <c r="C264" s="428">
        <v>0</v>
      </c>
      <c r="D264" s="428">
        <v>0</v>
      </c>
      <c r="E264" s="316" t="str">
        <f t="shared" si="12"/>
        <v> </v>
      </c>
      <c r="F264" s="233" t="str">
        <f>IF(LEN(A263)=3,"是",IF(B263&lt;&gt;"",IF(SUM(C264:D264)&lt;&gt;0,"是","否"),"是"))</f>
        <v>否</v>
      </c>
      <c r="G264" s="121" t="str">
        <f>IF(LEN(A263)=3,"类",IF(LEN(A263)=5,"款","项"))</f>
        <v>款</v>
      </c>
    </row>
    <row r="265" ht="36" customHeight="1" spans="1:7">
      <c r="A265" s="427" t="s">
        <v>74</v>
      </c>
      <c r="B265" s="264" t="s">
        <v>75</v>
      </c>
      <c r="C265" s="428">
        <f>C266+C270+C272+C274+C282</f>
        <v>343</v>
      </c>
      <c r="D265" s="428">
        <f>D266+D270+D272+D274+D282</f>
        <v>200</v>
      </c>
      <c r="E265" s="316">
        <f t="shared" si="12"/>
        <v>-0.417</v>
      </c>
      <c r="F265" s="233" t="str">
        <f>IF(LEN(A264)=3,"是",IF(B264&lt;&gt;"",IF(SUM(C265:D265)&lt;&gt;0,"是","否"),"是"))</f>
        <v>是</v>
      </c>
      <c r="G265" s="121" t="str">
        <f>IF(LEN(A264)=3,"类",IF(LEN(A264)=5,"款","项"))</f>
        <v>款</v>
      </c>
    </row>
    <row r="266" ht="36" customHeight="1" spans="1:6">
      <c r="A266" s="427"/>
      <c r="B266" s="264" t="s">
        <v>546</v>
      </c>
      <c r="C266" s="428"/>
      <c r="D266" s="428"/>
      <c r="E266" s="316"/>
      <c r="F266" s="233"/>
    </row>
    <row r="267" ht="36" customHeight="1" spans="1:6">
      <c r="A267" s="275"/>
      <c r="B267" s="440" t="s">
        <v>547</v>
      </c>
      <c r="C267" s="428"/>
      <c r="D267" s="428"/>
      <c r="E267" s="316"/>
      <c r="F267" s="233"/>
    </row>
    <row r="268" ht="36" customHeight="1" spans="1:6">
      <c r="A268" s="275"/>
      <c r="B268" s="440" t="s">
        <v>548</v>
      </c>
      <c r="C268" s="428"/>
      <c r="D268" s="428"/>
      <c r="E268" s="316"/>
      <c r="F268" s="233"/>
    </row>
    <row r="269" ht="36" customHeight="1" spans="1:7">
      <c r="A269" s="272" t="s">
        <v>549</v>
      </c>
      <c r="B269" s="440" t="s">
        <v>550</v>
      </c>
      <c r="C269" s="432">
        <v>0</v>
      </c>
      <c r="D269" s="432"/>
      <c r="E269" s="340" t="str">
        <f t="shared" ref="E269:E278" si="13">IF(C269&gt;0,D269/C269-1," ")</f>
        <v> </v>
      </c>
      <c r="F269" s="233" t="e">
        <f>IF(LEN(#REF!)=3,"是",IF(#REF!&lt;&gt;"",IF(SUM(C269:D269)&lt;&gt;0,"是","否"),"是"))</f>
        <v>#REF!</v>
      </c>
      <c r="G269" s="121" t="e">
        <f>IF(LEN(#REF!)=3,"类",IF(LEN(#REF!)=5,"款","项"))</f>
        <v>#REF!</v>
      </c>
    </row>
    <row r="270" ht="36" customHeight="1" spans="1:7">
      <c r="A270" s="275" t="s">
        <v>551</v>
      </c>
      <c r="B270" s="264" t="s">
        <v>552</v>
      </c>
      <c r="C270" s="428">
        <f>C271</f>
        <v>0</v>
      </c>
      <c r="D270" s="428"/>
      <c r="E270" s="316" t="str">
        <f t="shared" si="13"/>
        <v> </v>
      </c>
      <c r="F270" s="233" t="str">
        <f t="shared" ref="F269:F286" si="14">IF(LEN(A269)=3,"是",IF(B269&lt;&gt;"",IF(SUM(C270:D270)&lt;&gt;0,"是","否"),"是"))</f>
        <v>否</v>
      </c>
      <c r="G270" s="121" t="str">
        <f t="shared" ref="G269:G286" si="15">IF(LEN(A269)=3,"类",IF(LEN(A269)=5,"款","项"))</f>
        <v>项</v>
      </c>
    </row>
    <row r="271" ht="36" customHeight="1" spans="1:7">
      <c r="A271" s="272" t="s">
        <v>553</v>
      </c>
      <c r="B271" s="269" t="s">
        <v>554</v>
      </c>
      <c r="C271" s="432">
        <v>0</v>
      </c>
      <c r="D271" s="432">
        <f>D272</f>
        <v>0</v>
      </c>
      <c r="E271" s="340" t="str">
        <f t="shared" si="13"/>
        <v> </v>
      </c>
      <c r="F271" s="233" t="str">
        <f t="shared" si="14"/>
        <v>否</v>
      </c>
      <c r="G271" s="121" t="str">
        <f t="shared" si="15"/>
        <v>款</v>
      </c>
    </row>
    <row r="272" ht="36" customHeight="1" spans="1:7">
      <c r="A272" s="275" t="s">
        <v>555</v>
      </c>
      <c r="B272" s="264" t="s">
        <v>556</v>
      </c>
      <c r="C272" s="428">
        <f>C273</f>
        <v>0</v>
      </c>
      <c r="D272" s="428">
        <v>0</v>
      </c>
      <c r="E272" s="316" t="str">
        <f t="shared" si="13"/>
        <v> </v>
      </c>
      <c r="F272" s="233" t="str">
        <f t="shared" si="14"/>
        <v>否</v>
      </c>
      <c r="G272" s="121" t="str">
        <f t="shared" si="15"/>
        <v>项</v>
      </c>
    </row>
    <row r="273" ht="36" customHeight="1" spans="1:7">
      <c r="A273" s="272" t="s">
        <v>557</v>
      </c>
      <c r="B273" s="269" t="s">
        <v>558</v>
      </c>
      <c r="C273" s="432">
        <v>0</v>
      </c>
      <c r="D273" s="432"/>
      <c r="E273" s="340" t="str">
        <f t="shared" si="13"/>
        <v> </v>
      </c>
      <c r="F273" s="233" t="str">
        <f t="shared" si="14"/>
        <v>否</v>
      </c>
      <c r="G273" s="121" t="str">
        <f t="shared" si="15"/>
        <v>款</v>
      </c>
    </row>
    <row r="274" ht="36" customHeight="1" spans="1:7">
      <c r="A274" s="427" t="s">
        <v>559</v>
      </c>
      <c r="B274" s="264" t="s">
        <v>560</v>
      </c>
      <c r="C274" s="428">
        <f>SUM(C275:C281)</f>
        <v>320</v>
      </c>
      <c r="D274" s="428">
        <f>SUM(D275:D281)</f>
        <v>70</v>
      </c>
      <c r="E274" s="316">
        <f t="shared" si="13"/>
        <v>-0.781</v>
      </c>
      <c r="F274" s="233" t="str">
        <f t="shared" si="14"/>
        <v>是</v>
      </c>
      <c r="G274" s="121" t="str">
        <f t="shared" si="15"/>
        <v>项</v>
      </c>
    </row>
    <row r="275" ht="36" customHeight="1" spans="1:7">
      <c r="A275" s="429" t="s">
        <v>561</v>
      </c>
      <c r="B275" s="269" t="s">
        <v>562</v>
      </c>
      <c r="C275" s="432">
        <v>30</v>
      </c>
      <c r="D275" s="432">
        <v>48</v>
      </c>
      <c r="E275" s="340">
        <f t="shared" si="13"/>
        <v>0.6</v>
      </c>
      <c r="F275" s="233" t="str">
        <f t="shared" si="14"/>
        <v>是</v>
      </c>
      <c r="G275" s="121" t="str">
        <f t="shared" si="15"/>
        <v>款</v>
      </c>
    </row>
    <row r="276" ht="36" customHeight="1" spans="1:7">
      <c r="A276" s="429" t="s">
        <v>563</v>
      </c>
      <c r="B276" s="269" t="s">
        <v>564</v>
      </c>
      <c r="C276" s="432">
        <v>0</v>
      </c>
      <c r="D276" s="432">
        <v>0</v>
      </c>
      <c r="E276" s="340" t="str">
        <f t="shared" si="13"/>
        <v> </v>
      </c>
      <c r="F276" s="233" t="str">
        <f t="shared" si="14"/>
        <v>否</v>
      </c>
      <c r="G276" s="121" t="str">
        <f t="shared" si="15"/>
        <v>项</v>
      </c>
    </row>
    <row r="277" ht="36" customHeight="1" spans="1:7">
      <c r="A277" s="429" t="s">
        <v>565</v>
      </c>
      <c r="B277" s="269" t="s">
        <v>566</v>
      </c>
      <c r="C277" s="432">
        <v>150</v>
      </c>
      <c r="D277" s="432">
        <v>0</v>
      </c>
      <c r="E277" s="340">
        <f t="shared" si="13"/>
        <v>-1</v>
      </c>
      <c r="F277" s="233" t="str">
        <f t="shared" si="14"/>
        <v>是</v>
      </c>
      <c r="G277" s="121" t="str">
        <f t="shared" si="15"/>
        <v>项</v>
      </c>
    </row>
    <row r="278" ht="36" customHeight="1" spans="1:7">
      <c r="A278" s="429" t="s">
        <v>567</v>
      </c>
      <c r="B278" s="269" t="s">
        <v>568</v>
      </c>
      <c r="C278" s="432">
        <v>0</v>
      </c>
      <c r="D278" s="432">
        <v>0</v>
      </c>
      <c r="E278" s="340" t="str">
        <f t="shared" si="13"/>
        <v> </v>
      </c>
      <c r="F278" s="233" t="str">
        <f t="shared" si="14"/>
        <v>否</v>
      </c>
      <c r="G278" s="121" t="str">
        <f t="shared" si="15"/>
        <v>项</v>
      </c>
    </row>
    <row r="279" ht="36" customHeight="1" spans="1:7">
      <c r="A279" s="429" t="s">
        <v>569</v>
      </c>
      <c r="B279" s="269" t="s">
        <v>570</v>
      </c>
      <c r="C279" s="432">
        <v>140</v>
      </c>
      <c r="D279" s="432">
        <v>22</v>
      </c>
      <c r="E279" s="340">
        <f t="shared" ref="E279:E335" si="16">IF(C279&gt;0,D279/C279-1," ")</f>
        <v>-0.843</v>
      </c>
      <c r="F279" s="233" t="e">
        <f>IF(LEN(#REF!)=3,"是",IF(#REF!&lt;&gt;"",IF(SUM(C279:D279)&lt;&gt;0,"是","否"),"是"))</f>
        <v>#REF!</v>
      </c>
      <c r="G279" s="121" t="e">
        <f>IF(LEN(#REF!)=3,"类",IF(LEN(#REF!)=5,"款","项"))</f>
        <v>#REF!</v>
      </c>
    </row>
    <row r="280" ht="36" customHeight="1" spans="1:7">
      <c r="A280" s="429" t="s">
        <v>571</v>
      </c>
      <c r="B280" s="269" t="s">
        <v>572</v>
      </c>
      <c r="C280" s="432">
        <v>0</v>
      </c>
      <c r="D280" s="432">
        <v>0</v>
      </c>
      <c r="E280" s="340" t="str">
        <f t="shared" si="16"/>
        <v> </v>
      </c>
      <c r="F280" s="233" t="str">
        <f>IF(LEN(A279)=3,"是",IF(B279&lt;&gt;"",IF(SUM(C280:D280)&lt;&gt;0,"是","否"),"是"))</f>
        <v>否</v>
      </c>
      <c r="G280" s="121" t="str">
        <f>IF(LEN(A279)=3,"类",IF(LEN(A279)=5,"款","项"))</f>
        <v>项</v>
      </c>
    </row>
    <row r="281" ht="36" customHeight="1" spans="1:7">
      <c r="A281" s="429" t="s">
        <v>573</v>
      </c>
      <c r="B281" s="269" t="s">
        <v>574</v>
      </c>
      <c r="C281" s="432">
        <v>0</v>
      </c>
      <c r="D281" s="432">
        <v>0</v>
      </c>
      <c r="E281" s="340" t="str">
        <f t="shared" si="16"/>
        <v> </v>
      </c>
      <c r="F281" s="233" t="str">
        <f>IF(LEN(A280)=3,"是",IF(B280&lt;&gt;"",IF(SUM(C281:D281)&lt;&gt;0,"是","否"),"是"))</f>
        <v>否</v>
      </c>
      <c r="G281" s="121" t="str">
        <f>IF(LEN(A280)=3,"类",IF(LEN(A280)=5,"款","项"))</f>
        <v>项</v>
      </c>
    </row>
    <row r="282" ht="36" customHeight="1" spans="1:7">
      <c r="A282" s="427" t="s">
        <v>575</v>
      </c>
      <c r="B282" s="264" t="s">
        <v>576</v>
      </c>
      <c r="C282" s="428">
        <f>C283</f>
        <v>23</v>
      </c>
      <c r="D282" s="428">
        <f>D283</f>
        <v>130</v>
      </c>
      <c r="E282" s="316">
        <f t="shared" si="16"/>
        <v>4.652</v>
      </c>
      <c r="F282" s="233" t="str">
        <f>IF(LEN(A281)=3,"是",IF(B281&lt;&gt;"",IF(SUM(C282:D282)&lt;&gt;0,"是","否"),"是"))</f>
        <v>是</v>
      </c>
      <c r="G282" s="121" t="str">
        <f>IF(LEN(A281)=3,"类",IF(LEN(A281)=5,"款","项"))</f>
        <v>项</v>
      </c>
    </row>
    <row r="283" ht="36" customHeight="1" spans="1:7">
      <c r="A283" s="272" t="s">
        <v>577</v>
      </c>
      <c r="B283" s="269" t="s">
        <v>578</v>
      </c>
      <c r="C283" s="432">
        <v>23</v>
      </c>
      <c r="D283" s="432">
        <v>130</v>
      </c>
      <c r="E283" s="340">
        <f t="shared" si="16"/>
        <v>4.652</v>
      </c>
      <c r="F283" s="233" t="str">
        <f>IF(LEN(A282)=3,"是",IF(B282&lt;&gt;"",IF(SUM(C283:D283)&lt;&gt;0,"是","否"),"是"))</f>
        <v>是</v>
      </c>
      <c r="G283" s="121" t="str">
        <f>IF(LEN(A282)=3,"类",IF(LEN(A282)=5,"款","项"))</f>
        <v>款</v>
      </c>
    </row>
    <row r="284" ht="36" customHeight="1" spans="1:7">
      <c r="A284" s="427" t="s">
        <v>76</v>
      </c>
      <c r="B284" s="264" t="s">
        <v>77</v>
      </c>
      <c r="C284" s="428">
        <f>C285+C288+C299+C306+C314+C323+C337+C347+C357+C365+C371</f>
        <v>14686</v>
      </c>
      <c r="D284" s="428">
        <f>D285+D288+D299+D306+D314+D323+D337+D347+D357+D365+D371</f>
        <v>12718.08</v>
      </c>
      <c r="E284" s="316">
        <f t="shared" si="16"/>
        <v>-0.134</v>
      </c>
      <c r="F284" s="233" t="str">
        <f>IF(LEN(A283)=3,"是",IF(B283&lt;&gt;"",IF(SUM(C284:D284)&lt;&gt;0,"是","否"),"是"))</f>
        <v>是</v>
      </c>
      <c r="G284" s="121" t="str">
        <f>IF(LEN(A283)=3,"类",IF(LEN(A283)=5,"款","项"))</f>
        <v>项</v>
      </c>
    </row>
    <row r="285" ht="36" customHeight="1" spans="1:7">
      <c r="A285" s="427" t="s">
        <v>579</v>
      </c>
      <c r="B285" s="264" t="s">
        <v>580</v>
      </c>
      <c r="C285" s="428"/>
      <c r="D285" s="442"/>
      <c r="E285" s="316" t="str">
        <f t="shared" si="16"/>
        <v> </v>
      </c>
      <c r="F285" s="233" t="e">
        <f>IF(LEN(#REF!)=3,"是",IF(#REF!&lt;&gt;"",IF(SUM(C285:D285)&lt;&gt;0,"是","否"),"是"))</f>
        <v>#REF!</v>
      </c>
      <c r="G285" s="121" t="e">
        <f>IF(LEN(#REF!)=3,"类",IF(LEN(#REF!)=5,"款","项"))</f>
        <v>#REF!</v>
      </c>
    </row>
    <row r="286" ht="36" customHeight="1" spans="1:7">
      <c r="A286" s="429" t="s">
        <v>581</v>
      </c>
      <c r="B286" s="269" t="s">
        <v>582</v>
      </c>
      <c r="C286" s="432"/>
      <c r="D286" s="432"/>
      <c r="E286" s="340" t="str">
        <f t="shared" si="16"/>
        <v> </v>
      </c>
      <c r="F286" s="233" t="str">
        <f t="shared" ref="F279:F336" si="17">IF(LEN(A284)=3,"是",IF(B284&lt;&gt;"",IF(SUM(C286:D286)&lt;&gt;0,"是","否"),"是"))</f>
        <v>是</v>
      </c>
      <c r="G286" s="121" t="str">
        <f t="shared" ref="G279:G336" si="18">IF(LEN(A284)=3,"类",IF(LEN(A284)=5,"款","项"))</f>
        <v>类</v>
      </c>
    </row>
    <row r="287" ht="36" customHeight="1" spans="1:7">
      <c r="A287" s="429" t="s">
        <v>583</v>
      </c>
      <c r="B287" s="269" t="s">
        <v>584</v>
      </c>
      <c r="C287" s="432"/>
      <c r="D287" s="432"/>
      <c r="E287" s="340" t="str">
        <f t="shared" si="16"/>
        <v> </v>
      </c>
      <c r="F287" s="233" t="str">
        <f t="shared" si="17"/>
        <v>否</v>
      </c>
      <c r="G287" s="121" t="str">
        <f t="shared" si="18"/>
        <v>款</v>
      </c>
    </row>
    <row r="288" ht="36" customHeight="1" spans="1:7">
      <c r="A288" s="427" t="s">
        <v>585</v>
      </c>
      <c r="B288" s="264" t="s">
        <v>586</v>
      </c>
      <c r="C288" s="428">
        <f>SUM(C289:C298)</f>
        <v>13552</v>
      </c>
      <c r="D288" s="428">
        <f>SUM(D289:D298)</f>
        <v>11828.83</v>
      </c>
      <c r="E288" s="316">
        <f t="shared" si="16"/>
        <v>-0.127</v>
      </c>
      <c r="F288" s="233" t="str">
        <f t="shared" si="17"/>
        <v>是</v>
      </c>
      <c r="G288" s="121" t="str">
        <f t="shared" si="18"/>
        <v>项</v>
      </c>
    </row>
    <row r="289" ht="36" customHeight="1" spans="1:7">
      <c r="A289" s="429" t="s">
        <v>587</v>
      </c>
      <c r="B289" s="269" t="s">
        <v>145</v>
      </c>
      <c r="C289" s="432">
        <v>10633</v>
      </c>
      <c r="D289" s="432">
        <v>10936.36</v>
      </c>
      <c r="E289" s="340">
        <f t="shared" si="16"/>
        <v>0.029</v>
      </c>
      <c r="F289" s="233" t="str">
        <f t="shared" si="17"/>
        <v>是</v>
      </c>
      <c r="G289" s="121" t="str">
        <f t="shared" si="18"/>
        <v>项</v>
      </c>
    </row>
    <row r="290" ht="36" customHeight="1" spans="1:7">
      <c r="A290" s="429" t="s">
        <v>588</v>
      </c>
      <c r="B290" s="269" t="s">
        <v>147</v>
      </c>
      <c r="C290" s="432">
        <v>0</v>
      </c>
      <c r="D290" s="432">
        <v>0</v>
      </c>
      <c r="E290" s="340" t="str">
        <f t="shared" si="16"/>
        <v> </v>
      </c>
      <c r="F290" s="233" t="str">
        <f t="shared" si="17"/>
        <v>否</v>
      </c>
      <c r="G290" s="121" t="str">
        <f t="shared" si="18"/>
        <v>款</v>
      </c>
    </row>
    <row r="291" ht="36" customHeight="1" spans="1:7">
      <c r="A291" s="429" t="s">
        <v>589</v>
      </c>
      <c r="B291" s="269" t="s">
        <v>149</v>
      </c>
      <c r="C291" s="432">
        <v>0</v>
      </c>
      <c r="D291" s="432">
        <v>0</v>
      </c>
      <c r="E291" s="340" t="str">
        <f t="shared" si="16"/>
        <v> </v>
      </c>
      <c r="F291" s="233" t="str">
        <f t="shared" si="17"/>
        <v>否</v>
      </c>
      <c r="G291" s="121" t="str">
        <f t="shared" si="18"/>
        <v>项</v>
      </c>
    </row>
    <row r="292" ht="36" customHeight="1" spans="1:7">
      <c r="A292" s="429" t="s">
        <v>590</v>
      </c>
      <c r="B292" s="269" t="s">
        <v>246</v>
      </c>
      <c r="C292" s="432">
        <v>0</v>
      </c>
      <c r="D292" s="432">
        <v>0</v>
      </c>
      <c r="E292" s="340" t="str">
        <f t="shared" si="16"/>
        <v> </v>
      </c>
      <c r="F292" s="233" t="str">
        <f t="shared" si="17"/>
        <v>否</v>
      </c>
      <c r="G292" s="121" t="str">
        <f t="shared" si="18"/>
        <v>项</v>
      </c>
    </row>
    <row r="293" ht="36" customHeight="1" spans="1:7">
      <c r="A293" s="429" t="s">
        <v>591</v>
      </c>
      <c r="B293" s="269" t="s">
        <v>592</v>
      </c>
      <c r="C293" s="432">
        <v>2349</v>
      </c>
      <c r="D293" s="432">
        <v>792.47</v>
      </c>
      <c r="E293" s="340">
        <f t="shared" si="16"/>
        <v>-0.663</v>
      </c>
      <c r="F293" s="233" t="str">
        <f t="shared" si="17"/>
        <v>是</v>
      </c>
      <c r="G293" s="121" t="str">
        <f t="shared" si="18"/>
        <v>项</v>
      </c>
    </row>
    <row r="294" ht="36" customHeight="1" spans="1:7">
      <c r="A294" s="429" t="s">
        <v>593</v>
      </c>
      <c r="B294" s="269" t="s">
        <v>594</v>
      </c>
      <c r="C294" s="432">
        <v>0</v>
      </c>
      <c r="D294" s="432">
        <v>0</v>
      </c>
      <c r="E294" s="340" t="str">
        <f t="shared" si="16"/>
        <v> </v>
      </c>
      <c r="F294" s="233" t="str">
        <f t="shared" si="17"/>
        <v>否</v>
      </c>
      <c r="G294" s="121" t="str">
        <f t="shared" si="18"/>
        <v>项</v>
      </c>
    </row>
    <row r="295" ht="36" customHeight="1" spans="1:7">
      <c r="A295" s="429" t="s">
        <v>595</v>
      </c>
      <c r="B295" s="269" t="s">
        <v>596</v>
      </c>
      <c r="C295" s="432">
        <v>0</v>
      </c>
      <c r="D295" s="432">
        <v>0</v>
      </c>
      <c r="E295" s="340" t="str">
        <f t="shared" si="16"/>
        <v> </v>
      </c>
      <c r="F295" s="233" t="str">
        <f t="shared" si="17"/>
        <v>否</v>
      </c>
      <c r="G295" s="121" t="str">
        <f t="shared" si="18"/>
        <v>项</v>
      </c>
    </row>
    <row r="296" ht="36" customHeight="1" spans="1:7">
      <c r="A296" s="429" t="s">
        <v>597</v>
      </c>
      <c r="B296" s="269" t="s">
        <v>598</v>
      </c>
      <c r="C296" s="432">
        <v>0</v>
      </c>
      <c r="D296" s="432">
        <v>0</v>
      </c>
      <c r="E296" s="340" t="str">
        <f t="shared" si="16"/>
        <v> </v>
      </c>
      <c r="F296" s="233" t="str">
        <f t="shared" si="17"/>
        <v>否</v>
      </c>
      <c r="G296" s="121" t="str">
        <f t="shared" si="18"/>
        <v>项</v>
      </c>
    </row>
    <row r="297" ht="36" customHeight="1" spans="1:7">
      <c r="A297" s="429" t="s">
        <v>599</v>
      </c>
      <c r="B297" s="269" t="s">
        <v>163</v>
      </c>
      <c r="C297" s="432">
        <v>0</v>
      </c>
      <c r="D297" s="432">
        <v>0</v>
      </c>
      <c r="E297" s="340" t="str">
        <f t="shared" si="16"/>
        <v> </v>
      </c>
      <c r="F297" s="233" t="str">
        <f t="shared" si="17"/>
        <v>否</v>
      </c>
      <c r="G297" s="121" t="str">
        <f t="shared" si="18"/>
        <v>项</v>
      </c>
    </row>
    <row r="298" ht="36" customHeight="1" spans="1:7">
      <c r="A298" s="429" t="s">
        <v>600</v>
      </c>
      <c r="B298" s="269" t="s">
        <v>601</v>
      </c>
      <c r="C298" s="432">
        <v>570</v>
      </c>
      <c r="D298" s="432">
        <v>100</v>
      </c>
      <c r="E298" s="340">
        <f t="shared" si="16"/>
        <v>-0.825</v>
      </c>
      <c r="F298" s="233" t="str">
        <f t="shared" si="17"/>
        <v>是</v>
      </c>
      <c r="G298" s="121" t="str">
        <f t="shared" si="18"/>
        <v>项</v>
      </c>
    </row>
    <row r="299" ht="36" customHeight="1" spans="1:7">
      <c r="A299" s="427" t="s">
        <v>602</v>
      </c>
      <c r="B299" s="264" t="s">
        <v>603</v>
      </c>
      <c r="C299" s="428"/>
      <c r="D299" s="428"/>
      <c r="E299" s="316" t="str">
        <f t="shared" si="16"/>
        <v> </v>
      </c>
      <c r="F299" s="233" t="str">
        <f t="shared" si="17"/>
        <v>否</v>
      </c>
      <c r="G299" s="121" t="str">
        <f t="shared" si="18"/>
        <v>项</v>
      </c>
    </row>
    <row r="300" ht="36" customHeight="1" spans="1:7">
      <c r="A300" s="429" t="s">
        <v>604</v>
      </c>
      <c r="B300" s="269" t="s">
        <v>145</v>
      </c>
      <c r="C300" s="432"/>
      <c r="D300" s="432"/>
      <c r="E300" s="340" t="str">
        <f t="shared" si="16"/>
        <v> </v>
      </c>
      <c r="F300" s="233" t="str">
        <f t="shared" si="17"/>
        <v>否</v>
      </c>
      <c r="G300" s="121" t="str">
        <f t="shared" si="18"/>
        <v>项</v>
      </c>
    </row>
    <row r="301" ht="36" customHeight="1" spans="1:7">
      <c r="A301" s="429" t="s">
        <v>605</v>
      </c>
      <c r="B301" s="269" t="s">
        <v>147</v>
      </c>
      <c r="C301" s="432">
        <v>0</v>
      </c>
      <c r="D301" s="432"/>
      <c r="E301" s="340" t="str">
        <f t="shared" si="16"/>
        <v> </v>
      </c>
      <c r="F301" s="233" t="str">
        <f t="shared" si="17"/>
        <v>否</v>
      </c>
      <c r="G301" s="121" t="str">
        <f t="shared" si="18"/>
        <v>款</v>
      </c>
    </row>
    <row r="302" ht="36" customHeight="1" spans="1:7">
      <c r="A302" s="429" t="s">
        <v>606</v>
      </c>
      <c r="B302" s="269" t="s">
        <v>149</v>
      </c>
      <c r="C302" s="432">
        <v>0</v>
      </c>
      <c r="D302" s="432"/>
      <c r="E302" s="340" t="str">
        <f t="shared" si="16"/>
        <v> </v>
      </c>
      <c r="F302" s="233" t="str">
        <f t="shared" si="17"/>
        <v>否</v>
      </c>
      <c r="G302" s="121" t="str">
        <f t="shared" si="18"/>
        <v>项</v>
      </c>
    </row>
    <row r="303" ht="36" customHeight="1" spans="1:7">
      <c r="A303" s="429" t="s">
        <v>607</v>
      </c>
      <c r="B303" s="269" t="s">
        <v>608</v>
      </c>
      <c r="C303" s="432"/>
      <c r="D303" s="432">
        <v>0</v>
      </c>
      <c r="E303" s="340" t="str">
        <f t="shared" si="16"/>
        <v> </v>
      </c>
      <c r="F303" s="233" t="str">
        <f t="shared" si="17"/>
        <v>否</v>
      </c>
      <c r="G303" s="121" t="str">
        <f t="shared" si="18"/>
        <v>项</v>
      </c>
    </row>
    <row r="304" ht="36" customHeight="1" spans="1:7">
      <c r="A304" s="429" t="s">
        <v>609</v>
      </c>
      <c r="B304" s="269" t="s">
        <v>163</v>
      </c>
      <c r="C304" s="432"/>
      <c r="D304" s="432">
        <v>0</v>
      </c>
      <c r="E304" s="340" t="str">
        <f t="shared" si="16"/>
        <v> </v>
      </c>
      <c r="F304" s="233" t="str">
        <f t="shared" si="17"/>
        <v>否</v>
      </c>
      <c r="G304" s="121" t="str">
        <f t="shared" si="18"/>
        <v>项</v>
      </c>
    </row>
    <row r="305" ht="36" customHeight="1" spans="1:7">
      <c r="A305" s="429" t="s">
        <v>610</v>
      </c>
      <c r="B305" s="269" t="s">
        <v>611</v>
      </c>
      <c r="C305" s="432"/>
      <c r="D305" s="432"/>
      <c r="E305" s="340" t="str">
        <f t="shared" si="16"/>
        <v> </v>
      </c>
      <c r="F305" s="233" t="str">
        <f t="shared" si="17"/>
        <v>否</v>
      </c>
      <c r="G305" s="121" t="str">
        <f t="shared" si="18"/>
        <v>项</v>
      </c>
    </row>
    <row r="306" ht="36" customHeight="1" spans="1:7">
      <c r="A306" s="427" t="s">
        <v>612</v>
      </c>
      <c r="B306" s="264" t="s">
        <v>613</v>
      </c>
      <c r="C306" s="428"/>
      <c r="D306" s="428"/>
      <c r="E306" s="316" t="str">
        <f t="shared" si="16"/>
        <v> </v>
      </c>
      <c r="F306" s="233" t="str">
        <f t="shared" si="17"/>
        <v>否</v>
      </c>
      <c r="G306" s="121" t="str">
        <f t="shared" si="18"/>
        <v>项</v>
      </c>
    </row>
    <row r="307" ht="36" customHeight="1" spans="1:7">
      <c r="A307" s="429" t="s">
        <v>614</v>
      </c>
      <c r="B307" s="269" t="s">
        <v>145</v>
      </c>
      <c r="C307" s="432"/>
      <c r="D307" s="432"/>
      <c r="E307" s="340" t="str">
        <f t="shared" si="16"/>
        <v> </v>
      </c>
      <c r="F307" s="233" t="str">
        <f t="shared" si="17"/>
        <v>否</v>
      </c>
      <c r="G307" s="121" t="str">
        <f t="shared" si="18"/>
        <v>项</v>
      </c>
    </row>
    <row r="308" ht="36" customHeight="1" spans="1:7">
      <c r="A308" s="429" t="s">
        <v>615</v>
      </c>
      <c r="B308" s="269" t="s">
        <v>147</v>
      </c>
      <c r="C308" s="432"/>
      <c r="D308" s="432"/>
      <c r="E308" s="340" t="str">
        <f t="shared" si="16"/>
        <v> </v>
      </c>
      <c r="F308" s="233" t="str">
        <f t="shared" si="17"/>
        <v>否</v>
      </c>
      <c r="G308" s="121" t="str">
        <f t="shared" si="18"/>
        <v>款</v>
      </c>
    </row>
    <row r="309" ht="36" customHeight="1" spans="1:7">
      <c r="A309" s="429" t="s">
        <v>616</v>
      </c>
      <c r="B309" s="269" t="s">
        <v>149</v>
      </c>
      <c r="C309" s="432"/>
      <c r="D309" s="432"/>
      <c r="E309" s="340" t="str">
        <f t="shared" si="16"/>
        <v> </v>
      </c>
      <c r="F309" s="233" t="str">
        <f t="shared" si="17"/>
        <v>否</v>
      </c>
      <c r="G309" s="121" t="str">
        <f t="shared" si="18"/>
        <v>项</v>
      </c>
    </row>
    <row r="310" ht="36" customHeight="1" spans="1:7">
      <c r="A310" s="429" t="s">
        <v>617</v>
      </c>
      <c r="B310" s="269" t="s">
        <v>618</v>
      </c>
      <c r="C310" s="432"/>
      <c r="D310" s="432"/>
      <c r="E310" s="340" t="str">
        <f t="shared" si="16"/>
        <v> </v>
      </c>
      <c r="F310" s="233" t="str">
        <f t="shared" si="17"/>
        <v>否</v>
      </c>
      <c r="G310" s="121" t="str">
        <f t="shared" si="18"/>
        <v>项</v>
      </c>
    </row>
    <row r="311" ht="36" customHeight="1" spans="1:7">
      <c r="A311" s="429" t="s">
        <v>619</v>
      </c>
      <c r="B311" s="269" t="s">
        <v>620</v>
      </c>
      <c r="C311" s="432"/>
      <c r="D311" s="432"/>
      <c r="E311" s="340" t="str">
        <f t="shared" si="16"/>
        <v> </v>
      </c>
      <c r="F311" s="233" t="str">
        <f t="shared" si="17"/>
        <v>否</v>
      </c>
      <c r="G311" s="121" t="str">
        <f t="shared" si="18"/>
        <v>项</v>
      </c>
    </row>
    <row r="312" ht="36" customHeight="1" spans="1:7">
      <c r="A312" s="429" t="s">
        <v>621</v>
      </c>
      <c r="B312" s="269" t="s">
        <v>163</v>
      </c>
      <c r="C312" s="432"/>
      <c r="D312" s="432"/>
      <c r="E312" s="340" t="str">
        <f t="shared" si="16"/>
        <v> </v>
      </c>
      <c r="F312" s="233" t="str">
        <f t="shared" si="17"/>
        <v>否</v>
      </c>
      <c r="G312" s="121" t="str">
        <f t="shared" si="18"/>
        <v>项</v>
      </c>
    </row>
    <row r="313" ht="36" customHeight="1" spans="1:7">
      <c r="A313" s="429" t="s">
        <v>622</v>
      </c>
      <c r="B313" s="269" t="s">
        <v>623</v>
      </c>
      <c r="C313" s="432"/>
      <c r="D313" s="432"/>
      <c r="E313" s="340" t="str">
        <f t="shared" si="16"/>
        <v> </v>
      </c>
      <c r="F313" s="233" t="str">
        <f t="shared" si="17"/>
        <v>否</v>
      </c>
      <c r="G313" s="121" t="str">
        <f t="shared" si="18"/>
        <v>项</v>
      </c>
    </row>
    <row r="314" ht="36" customHeight="1" spans="1:7">
      <c r="A314" s="427" t="s">
        <v>624</v>
      </c>
      <c r="B314" s="264" t="s">
        <v>625</v>
      </c>
      <c r="C314" s="428"/>
      <c r="D314" s="428"/>
      <c r="E314" s="316" t="str">
        <f t="shared" si="16"/>
        <v> </v>
      </c>
      <c r="F314" s="233" t="str">
        <f t="shared" si="17"/>
        <v>否</v>
      </c>
      <c r="G314" s="121" t="str">
        <f t="shared" si="18"/>
        <v>项</v>
      </c>
    </row>
    <row r="315" ht="36" customHeight="1" spans="1:7">
      <c r="A315" s="429" t="s">
        <v>626</v>
      </c>
      <c r="B315" s="269" t="s">
        <v>145</v>
      </c>
      <c r="C315" s="432"/>
      <c r="D315" s="432"/>
      <c r="E315" s="340" t="str">
        <f t="shared" si="16"/>
        <v> </v>
      </c>
      <c r="F315" s="233" t="str">
        <f t="shared" si="17"/>
        <v>否</v>
      </c>
      <c r="G315" s="121" t="str">
        <f t="shared" si="18"/>
        <v>项</v>
      </c>
    </row>
    <row r="316" ht="36" customHeight="1" spans="1:7">
      <c r="A316" s="429" t="s">
        <v>627</v>
      </c>
      <c r="B316" s="269" t="s">
        <v>147</v>
      </c>
      <c r="C316" s="432"/>
      <c r="D316" s="432"/>
      <c r="E316" s="340" t="str">
        <f t="shared" si="16"/>
        <v> </v>
      </c>
      <c r="F316" s="233" t="str">
        <f t="shared" si="17"/>
        <v>否</v>
      </c>
      <c r="G316" s="121" t="str">
        <f t="shared" si="18"/>
        <v>款</v>
      </c>
    </row>
    <row r="317" ht="36" customHeight="1" spans="1:7">
      <c r="A317" s="429" t="s">
        <v>628</v>
      </c>
      <c r="B317" s="269" t="s">
        <v>149</v>
      </c>
      <c r="C317" s="432">
        <v>0</v>
      </c>
      <c r="D317" s="432"/>
      <c r="E317" s="340" t="str">
        <f t="shared" si="16"/>
        <v> </v>
      </c>
      <c r="F317" s="233" t="str">
        <f t="shared" si="17"/>
        <v>否</v>
      </c>
      <c r="G317" s="121" t="str">
        <f t="shared" si="18"/>
        <v>项</v>
      </c>
    </row>
    <row r="318" ht="36" customHeight="1" spans="1:7">
      <c r="A318" s="429" t="s">
        <v>629</v>
      </c>
      <c r="B318" s="269" t="s">
        <v>630</v>
      </c>
      <c r="C318" s="432"/>
      <c r="D318" s="432"/>
      <c r="E318" s="340" t="str">
        <f t="shared" si="16"/>
        <v> </v>
      </c>
      <c r="F318" s="233" t="str">
        <f t="shared" si="17"/>
        <v>否</v>
      </c>
      <c r="G318" s="121" t="str">
        <f t="shared" si="18"/>
        <v>项</v>
      </c>
    </row>
    <row r="319" ht="36" customHeight="1" spans="1:7">
      <c r="A319" s="429" t="s">
        <v>631</v>
      </c>
      <c r="B319" s="269" t="s">
        <v>632</v>
      </c>
      <c r="C319" s="432"/>
      <c r="D319" s="432">
        <v>0</v>
      </c>
      <c r="E319" s="340" t="str">
        <f t="shared" si="16"/>
        <v> </v>
      </c>
      <c r="F319" s="233" t="str">
        <f t="shared" si="17"/>
        <v>否</v>
      </c>
      <c r="G319" s="121" t="str">
        <f t="shared" si="18"/>
        <v>项</v>
      </c>
    </row>
    <row r="320" ht="36" customHeight="1" spans="1:7">
      <c r="A320" s="429" t="s">
        <v>633</v>
      </c>
      <c r="B320" s="269" t="s">
        <v>634</v>
      </c>
      <c r="C320" s="432"/>
      <c r="D320" s="432"/>
      <c r="E320" s="340" t="str">
        <f t="shared" si="16"/>
        <v> </v>
      </c>
      <c r="F320" s="233" t="str">
        <f t="shared" si="17"/>
        <v>否</v>
      </c>
      <c r="G320" s="121" t="str">
        <f t="shared" si="18"/>
        <v>项</v>
      </c>
    </row>
    <row r="321" ht="36" customHeight="1" spans="1:7">
      <c r="A321" s="429" t="s">
        <v>635</v>
      </c>
      <c r="B321" s="269" t="s">
        <v>163</v>
      </c>
      <c r="C321" s="432"/>
      <c r="D321" s="432"/>
      <c r="E321" s="340" t="str">
        <f t="shared" si="16"/>
        <v> </v>
      </c>
      <c r="F321" s="233" t="str">
        <f t="shared" si="17"/>
        <v>否</v>
      </c>
      <c r="G321" s="121" t="str">
        <f t="shared" si="18"/>
        <v>项</v>
      </c>
    </row>
    <row r="322" ht="36" customHeight="1" spans="1:7">
      <c r="A322" s="429" t="s">
        <v>636</v>
      </c>
      <c r="B322" s="269" t="s">
        <v>637</v>
      </c>
      <c r="C322" s="432"/>
      <c r="D322" s="432"/>
      <c r="E322" s="340" t="str">
        <f t="shared" si="16"/>
        <v> </v>
      </c>
      <c r="F322" s="233" t="str">
        <f t="shared" si="17"/>
        <v>否</v>
      </c>
      <c r="G322" s="121" t="str">
        <f t="shared" si="18"/>
        <v>项</v>
      </c>
    </row>
    <row r="323" ht="36" customHeight="1" spans="1:7">
      <c r="A323" s="427" t="s">
        <v>638</v>
      </c>
      <c r="B323" s="264" t="s">
        <v>639</v>
      </c>
      <c r="C323" s="428">
        <f>SUM(C324:C336)</f>
        <v>1084</v>
      </c>
      <c r="D323" s="428">
        <f>SUM(D324:D336)</f>
        <v>889.25</v>
      </c>
      <c r="E323" s="316">
        <f t="shared" si="16"/>
        <v>-0.18</v>
      </c>
      <c r="F323" s="233" t="str">
        <f t="shared" si="17"/>
        <v>是</v>
      </c>
      <c r="G323" s="121" t="str">
        <f t="shared" si="18"/>
        <v>项</v>
      </c>
    </row>
    <row r="324" ht="36" customHeight="1" spans="1:7">
      <c r="A324" s="429" t="s">
        <v>640</v>
      </c>
      <c r="B324" s="269" t="s">
        <v>145</v>
      </c>
      <c r="C324" s="432">
        <v>979</v>
      </c>
      <c r="D324" s="432">
        <v>869.25</v>
      </c>
      <c r="E324" s="340">
        <f t="shared" si="16"/>
        <v>-0.112</v>
      </c>
      <c r="F324" s="233" t="str">
        <f t="shared" si="17"/>
        <v>是</v>
      </c>
      <c r="G324" s="121" t="str">
        <f t="shared" si="18"/>
        <v>项</v>
      </c>
    </row>
    <row r="325" ht="36" customHeight="1" spans="1:7">
      <c r="A325" s="429" t="s">
        <v>641</v>
      </c>
      <c r="B325" s="269" t="s">
        <v>147</v>
      </c>
      <c r="C325" s="432">
        <v>0</v>
      </c>
      <c r="D325" s="432">
        <v>0</v>
      </c>
      <c r="E325" s="340" t="str">
        <f t="shared" si="16"/>
        <v> </v>
      </c>
      <c r="F325" s="233" t="str">
        <f t="shared" si="17"/>
        <v>否</v>
      </c>
      <c r="G325" s="121" t="str">
        <f t="shared" si="18"/>
        <v>款</v>
      </c>
    </row>
    <row r="326" ht="36" customHeight="1" spans="1:7">
      <c r="A326" s="429" t="s">
        <v>642</v>
      </c>
      <c r="B326" s="269" t="s">
        <v>149</v>
      </c>
      <c r="C326" s="432">
        <v>0</v>
      </c>
      <c r="D326" s="432">
        <v>0</v>
      </c>
      <c r="E326" s="340" t="str">
        <f t="shared" si="16"/>
        <v> </v>
      </c>
      <c r="F326" s="233" t="str">
        <f t="shared" si="17"/>
        <v>否</v>
      </c>
      <c r="G326" s="121" t="str">
        <f t="shared" si="18"/>
        <v>项</v>
      </c>
    </row>
    <row r="327" ht="36" customHeight="1" spans="1:7">
      <c r="A327" s="429" t="s">
        <v>643</v>
      </c>
      <c r="B327" s="269" t="s">
        <v>644</v>
      </c>
      <c r="C327" s="432">
        <v>45</v>
      </c>
      <c r="D327" s="432">
        <v>0</v>
      </c>
      <c r="E327" s="340">
        <f t="shared" si="16"/>
        <v>-1</v>
      </c>
      <c r="F327" s="233" t="str">
        <f t="shared" si="17"/>
        <v>是</v>
      </c>
      <c r="G327" s="121" t="str">
        <f t="shared" si="18"/>
        <v>项</v>
      </c>
    </row>
    <row r="328" ht="36" customHeight="1" spans="1:7">
      <c r="A328" s="429" t="s">
        <v>645</v>
      </c>
      <c r="B328" s="269" t="s">
        <v>646</v>
      </c>
      <c r="C328" s="432">
        <v>10</v>
      </c>
      <c r="D328" s="432">
        <v>0</v>
      </c>
      <c r="E328" s="340">
        <f t="shared" si="16"/>
        <v>-1</v>
      </c>
      <c r="F328" s="233" t="str">
        <f t="shared" si="17"/>
        <v>是</v>
      </c>
      <c r="G328" s="121" t="str">
        <f t="shared" si="18"/>
        <v>项</v>
      </c>
    </row>
    <row r="329" ht="36" customHeight="1" spans="1:7">
      <c r="A329" s="443" t="s">
        <v>647</v>
      </c>
      <c r="B329" s="269" t="s">
        <v>648</v>
      </c>
      <c r="C329" s="432">
        <v>0</v>
      </c>
      <c r="D329" s="432">
        <v>0</v>
      </c>
      <c r="E329" s="340" t="str">
        <f t="shared" si="16"/>
        <v> </v>
      </c>
      <c r="F329" s="233" t="str">
        <f t="shared" si="17"/>
        <v>否</v>
      </c>
      <c r="G329" s="121" t="str">
        <f t="shared" si="18"/>
        <v>项</v>
      </c>
    </row>
    <row r="330" ht="36" customHeight="1" spans="1:7">
      <c r="A330" s="443" t="s">
        <v>649</v>
      </c>
      <c r="B330" s="269" t="s">
        <v>650</v>
      </c>
      <c r="C330" s="432">
        <v>0</v>
      </c>
      <c r="D330" s="432">
        <v>0</v>
      </c>
      <c r="E330" s="340" t="str">
        <f t="shared" si="16"/>
        <v> </v>
      </c>
      <c r="F330" s="233" t="str">
        <f t="shared" si="17"/>
        <v>否</v>
      </c>
      <c r="G330" s="121" t="str">
        <f t="shared" si="18"/>
        <v>项</v>
      </c>
    </row>
    <row r="331" ht="36" customHeight="1" spans="1:7">
      <c r="A331" s="429" t="s">
        <v>651</v>
      </c>
      <c r="B331" s="269" t="s">
        <v>652</v>
      </c>
      <c r="C331" s="432">
        <v>0</v>
      </c>
      <c r="D331" s="432">
        <v>0</v>
      </c>
      <c r="E331" s="340" t="str">
        <f t="shared" si="16"/>
        <v> </v>
      </c>
      <c r="F331" s="233" t="str">
        <f t="shared" si="17"/>
        <v>否</v>
      </c>
      <c r="G331" s="121" t="str">
        <f t="shared" si="18"/>
        <v>项</v>
      </c>
    </row>
    <row r="332" ht="36" customHeight="1" spans="1:7">
      <c r="A332" s="429" t="s">
        <v>653</v>
      </c>
      <c r="B332" s="269" t="s">
        <v>654</v>
      </c>
      <c r="C332" s="432">
        <v>10</v>
      </c>
      <c r="D332" s="432">
        <v>0</v>
      </c>
      <c r="E332" s="340">
        <f t="shared" si="16"/>
        <v>-1</v>
      </c>
      <c r="F332" s="233" t="str">
        <f>IF(LEN(A331)=3,"是",IF(B331&lt;&gt;"",IF(SUM(C332:D332)&lt;&gt;0,"是","否"),"是"))</f>
        <v>是</v>
      </c>
      <c r="G332" s="121" t="str">
        <f>IF(LEN(A331)=3,"类",IF(LEN(A331)=5,"款","项"))</f>
        <v>项</v>
      </c>
    </row>
    <row r="333" ht="36" customHeight="1" spans="1:7">
      <c r="A333" s="429" t="s">
        <v>655</v>
      </c>
      <c r="B333" s="269" t="s">
        <v>656</v>
      </c>
      <c r="C333" s="432">
        <v>0</v>
      </c>
      <c r="D333" s="432">
        <v>0</v>
      </c>
      <c r="E333" s="340" t="str">
        <f t="shared" si="16"/>
        <v> </v>
      </c>
      <c r="F333" s="233" t="str">
        <f>IF(LEN(A332)=3,"是",IF(B332&lt;&gt;"",IF(SUM(C333:D333)&lt;&gt;0,"是","否"),"是"))</f>
        <v>否</v>
      </c>
      <c r="G333" s="121" t="str">
        <f>IF(LEN(A332)=3,"类",IF(LEN(A332)=5,"款","项"))</f>
        <v>项</v>
      </c>
    </row>
    <row r="334" ht="36" customHeight="1" spans="1:7">
      <c r="A334" s="429" t="s">
        <v>657</v>
      </c>
      <c r="B334" s="269" t="s">
        <v>246</v>
      </c>
      <c r="C334" s="432">
        <v>0</v>
      </c>
      <c r="D334" s="432">
        <v>0</v>
      </c>
      <c r="E334" s="340" t="str">
        <f t="shared" ref="E334:E397" si="19">IF(C334&gt;0,D334/C334-1," ")</f>
        <v> </v>
      </c>
      <c r="F334" s="233" t="e">
        <f>IF(LEN(#REF!)=3,"是",IF(#REF!&lt;&gt;"",IF(SUM(C334:D334)&lt;&gt;0,"是","否"),"是"))</f>
        <v>#REF!</v>
      </c>
      <c r="G334" s="121" t="e">
        <f>IF(LEN(#REF!)=3,"类",IF(LEN(#REF!)=5,"款","项"))</f>
        <v>#REF!</v>
      </c>
    </row>
    <row r="335" ht="36" customHeight="1" spans="1:7">
      <c r="A335" s="429" t="s">
        <v>658</v>
      </c>
      <c r="B335" s="269" t="s">
        <v>163</v>
      </c>
      <c r="C335" s="432">
        <v>40</v>
      </c>
      <c r="D335" s="432">
        <v>0</v>
      </c>
      <c r="E335" s="340">
        <f t="shared" si="19"/>
        <v>-1</v>
      </c>
      <c r="F335" s="233" t="str">
        <f t="shared" ref="F335:F398" si="20">IF(LEN(A333)=3,"是",IF(B333&lt;&gt;"",IF(SUM(C335:D335)&lt;&gt;0,"是","否"),"是"))</f>
        <v>是</v>
      </c>
      <c r="G335" s="121" t="str">
        <f t="shared" ref="G335:G398" si="21">IF(LEN(A333)=3,"类",IF(LEN(A333)=5,"款","项"))</f>
        <v>项</v>
      </c>
    </row>
    <row r="336" ht="36" customHeight="1" spans="1:7">
      <c r="A336" s="429" t="s">
        <v>659</v>
      </c>
      <c r="B336" s="269" t="s">
        <v>660</v>
      </c>
      <c r="C336" s="432"/>
      <c r="D336" s="432">
        <v>20</v>
      </c>
      <c r="E336" s="340" t="str">
        <f t="shared" si="19"/>
        <v> </v>
      </c>
      <c r="F336" s="233" t="str">
        <f t="shared" si="20"/>
        <v>是</v>
      </c>
      <c r="G336" s="121" t="str">
        <f t="shared" si="21"/>
        <v>项</v>
      </c>
    </row>
    <row r="337" ht="36" customHeight="1" spans="1:7">
      <c r="A337" s="427" t="s">
        <v>661</v>
      </c>
      <c r="B337" s="264" t="s">
        <v>662</v>
      </c>
      <c r="C337" s="428"/>
      <c r="D337" s="428"/>
      <c r="E337" s="316" t="str">
        <f t="shared" si="19"/>
        <v> </v>
      </c>
      <c r="F337" s="233" t="str">
        <f t="shared" si="20"/>
        <v>否</v>
      </c>
      <c r="G337" s="121" t="str">
        <f t="shared" si="21"/>
        <v>项</v>
      </c>
    </row>
    <row r="338" ht="36" customHeight="1" spans="1:7">
      <c r="A338" s="429" t="s">
        <v>663</v>
      </c>
      <c r="B338" s="269" t="s">
        <v>145</v>
      </c>
      <c r="C338" s="432"/>
      <c r="D338" s="432"/>
      <c r="E338" s="340" t="str">
        <f t="shared" si="19"/>
        <v> </v>
      </c>
      <c r="F338" s="233" t="str">
        <f t="shared" si="20"/>
        <v>否</v>
      </c>
      <c r="G338" s="121" t="str">
        <f t="shared" si="21"/>
        <v>项</v>
      </c>
    </row>
    <row r="339" ht="36" customHeight="1" spans="1:7">
      <c r="A339" s="429" t="s">
        <v>664</v>
      </c>
      <c r="B339" s="269" t="s">
        <v>147</v>
      </c>
      <c r="C339" s="432">
        <v>0</v>
      </c>
      <c r="D339" s="432"/>
      <c r="E339" s="340" t="str">
        <f t="shared" si="19"/>
        <v> </v>
      </c>
      <c r="F339" s="233" t="str">
        <f t="shared" si="20"/>
        <v>否</v>
      </c>
      <c r="G339" s="121" t="str">
        <f t="shared" si="21"/>
        <v>款</v>
      </c>
    </row>
    <row r="340" ht="36" customHeight="1" spans="1:7">
      <c r="A340" s="429" t="s">
        <v>665</v>
      </c>
      <c r="B340" s="269" t="s">
        <v>149</v>
      </c>
      <c r="C340" s="432">
        <v>0</v>
      </c>
      <c r="D340" s="432"/>
      <c r="E340" s="340" t="str">
        <f t="shared" si="19"/>
        <v> </v>
      </c>
      <c r="F340" s="233" t="str">
        <f t="shared" si="20"/>
        <v>否</v>
      </c>
      <c r="G340" s="121" t="str">
        <f t="shared" si="21"/>
        <v>项</v>
      </c>
    </row>
    <row r="341" ht="36" customHeight="1" spans="1:7">
      <c r="A341" s="429" t="s">
        <v>666</v>
      </c>
      <c r="B341" s="269" t="s">
        <v>667</v>
      </c>
      <c r="C341" s="432"/>
      <c r="D341" s="432">
        <v>0</v>
      </c>
      <c r="E341" s="340" t="str">
        <f t="shared" si="19"/>
        <v> </v>
      </c>
      <c r="F341" s="233" t="str">
        <f t="shared" si="20"/>
        <v>否</v>
      </c>
      <c r="G341" s="121" t="str">
        <f t="shared" si="21"/>
        <v>项</v>
      </c>
    </row>
    <row r="342" ht="36" customHeight="1" spans="1:7">
      <c r="A342" s="429" t="s">
        <v>668</v>
      </c>
      <c r="B342" s="269" t="s">
        <v>669</v>
      </c>
      <c r="C342" s="432"/>
      <c r="D342" s="432">
        <v>0</v>
      </c>
      <c r="E342" s="340" t="str">
        <f t="shared" si="19"/>
        <v> </v>
      </c>
      <c r="F342" s="233" t="str">
        <f t="shared" si="20"/>
        <v>否</v>
      </c>
      <c r="G342" s="121" t="str">
        <f t="shared" si="21"/>
        <v>项</v>
      </c>
    </row>
    <row r="343" ht="36" customHeight="1" spans="1:7">
      <c r="A343" s="429" t="s">
        <v>670</v>
      </c>
      <c r="B343" s="269" t="s">
        <v>671</v>
      </c>
      <c r="C343" s="432"/>
      <c r="D343" s="432"/>
      <c r="E343" s="340" t="str">
        <f t="shared" si="19"/>
        <v> </v>
      </c>
      <c r="F343" s="233" t="str">
        <f t="shared" si="20"/>
        <v>否</v>
      </c>
      <c r="G343" s="121" t="str">
        <f t="shared" si="21"/>
        <v>项</v>
      </c>
    </row>
    <row r="344" ht="36" customHeight="1" spans="1:7">
      <c r="A344" s="429" t="s">
        <v>672</v>
      </c>
      <c r="B344" s="269" t="s">
        <v>246</v>
      </c>
      <c r="C344" s="432"/>
      <c r="D344" s="432"/>
      <c r="E344" s="340" t="str">
        <f t="shared" si="19"/>
        <v> </v>
      </c>
      <c r="F344" s="233" t="str">
        <f t="shared" si="20"/>
        <v>否</v>
      </c>
      <c r="G344" s="121" t="str">
        <f t="shared" si="21"/>
        <v>项</v>
      </c>
    </row>
    <row r="345" ht="36" customHeight="1" spans="1:7">
      <c r="A345" s="429" t="s">
        <v>673</v>
      </c>
      <c r="B345" s="269" t="s">
        <v>163</v>
      </c>
      <c r="C345" s="432">
        <v>0</v>
      </c>
      <c r="D345" s="432"/>
      <c r="E345" s="340" t="str">
        <f t="shared" si="19"/>
        <v> </v>
      </c>
      <c r="F345" s="233" t="str">
        <f t="shared" si="20"/>
        <v>否</v>
      </c>
      <c r="G345" s="121" t="str">
        <f t="shared" si="21"/>
        <v>项</v>
      </c>
    </row>
    <row r="346" ht="36" customHeight="1" spans="1:7">
      <c r="A346" s="429" t="s">
        <v>674</v>
      </c>
      <c r="B346" s="269" t="s">
        <v>675</v>
      </c>
      <c r="C346" s="432"/>
      <c r="D346" s="432"/>
      <c r="E346" s="340" t="str">
        <f t="shared" si="19"/>
        <v> </v>
      </c>
      <c r="F346" s="233" t="str">
        <f t="shared" si="20"/>
        <v>否</v>
      </c>
      <c r="G346" s="121" t="str">
        <f t="shared" si="21"/>
        <v>项</v>
      </c>
    </row>
    <row r="347" ht="36" customHeight="1" spans="1:7">
      <c r="A347" s="427" t="s">
        <v>676</v>
      </c>
      <c r="B347" s="264" t="s">
        <v>677</v>
      </c>
      <c r="C347" s="428"/>
      <c r="D347" s="428">
        <v>0</v>
      </c>
      <c r="E347" s="316" t="str">
        <f t="shared" si="19"/>
        <v> </v>
      </c>
      <c r="F347" s="233" t="str">
        <f t="shared" si="20"/>
        <v>否</v>
      </c>
      <c r="G347" s="121" t="str">
        <f t="shared" si="21"/>
        <v>项</v>
      </c>
    </row>
    <row r="348" ht="36" customHeight="1" spans="1:7">
      <c r="A348" s="429" t="s">
        <v>678</v>
      </c>
      <c r="B348" s="269" t="s">
        <v>145</v>
      </c>
      <c r="C348" s="432"/>
      <c r="D348" s="432"/>
      <c r="E348" s="340" t="str">
        <f t="shared" si="19"/>
        <v> </v>
      </c>
      <c r="F348" s="233" t="str">
        <f t="shared" si="20"/>
        <v>否</v>
      </c>
      <c r="G348" s="121" t="str">
        <f t="shared" si="21"/>
        <v>项</v>
      </c>
    </row>
    <row r="349" ht="36" customHeight="1" spans="1:7">
      <c r="A349" s="429" t="s">
        <v>679</v>
      </c>
      <c r="B349" s="269" t="s">
        <v>147</v>
      </c>
      <c r="C349" s="432">
        <v>0</v>
      </c>
      <c r="D349" s="432"/>
      <c r="E349" s="340" t="str">
        <f t="shared" si="19"/>
        <v> </v>
      </c>
      <c r="F349" s="233" t="str">
        <f t="shared" si="20"/>
        <v>否</v>
      </c>
      <c r="G349" s="121" t="str">
        <f t="shared" si="21"/>
        <v>款</v>
      </c>
    </row>
    <row r="350" ht="36" customHeight="1" spans="1:7">
      <c r="A350" s="429" t="s">
        <v>680</v>
      </c>
      <c r="B350" s="269" t="s">
        <v>149</v>
      </c>
      <c r="C350" s="432">
        <v>0</v>
      </c>
      <c r="D350" s="432"/>
      <c r="E350" s="340" t="str">
        <f t="shared" si="19"/>
        <v> </v>
      </c>
      <c r="F350" s="233" t="str">
        <f t="shared" si="20"/>
        <v>否</v>
      </c>
      <c r="G350" s="121" t="str">
        <f t="shared" si="21"/>
        <v>项</v>
      </c>
    </row>
    <row r="351" ht="36" customHeight="1" spans="1:7">
      <c r="A351" s="429" t="s">
        <v>681</v>
      </c>
      <c r="B351" s="269" t="s">
        <v>682</v>
      </c>
      <c r="C351" s="432"/>
      <c r="D351" s="432">
        <v>0</v>
      </c>
      <c r="E351" s="340" t="str">
        <f t="shared" si="19"/>
        <v> </v>
      </c>
      <c r="F351" s="233" t="str">
        <f t="shared" si="20"/>
        <v>否</v>
      </c>
      <c r="G351" s="121" t="str">
        <f t="shared" si="21"/>
        <v>项</v>
      </c>
    </row>
    <row r="352" ht="36" customHeight="1" spans="1:7">
      <c r="A352" s="429" t="s">
        <v>683</v>
      </c>
      <c r="B352" s="269" t="s">
        <v>684</v>
      </c>
      <c r="C352" s="432"/>
      <c r="D352" s="432">
        <v>0</v>
      </c>
      <c r="E352" s="340" t="str">
        <f t="shared" si="19"/>
        <v> </v>
      </c>
      <c r="F352" s="233" t="str">
        <f t="shared" si="20"/>
        <v>否</v>
      </c>
      <c r="G352" s="121" t="str">
        <f t="shared" si="21"/>
        <v>项</v>
      </c>
    </row>
    <row r="353" ht="36" customHeight="1" spans="1:7">
      <c r="A353" s="429" t="s">
        <v>685</v>
      </c>
      <c r="B353" s="269" t="s">
        <v>686</v>
      </c>
      <c r="C353" s="432"/>
      <c r="D353" s="432"/>
      <c r="E353" s="340" t="str">
        <f t="shared" si="19"/>
        <v> </v>
      </c>
      <c r="F353" s="233" t="str">
        <f t="shared" si="20"/>
        <v>否</v>
      </c>
      <c r="G353" s="121" t="str">
        <f t="shared" si="21"/>
        <v>项</v>
      </c>
    </row>
    <row r="354" ht="36" customHeight="1" spans="1:7">
      <c r="A354" s="429" t="s">
        <v>687</v>
      </c>
      <c r="B354" s="269" t="s">
        <v>246</v>
      </c>
      <c r="C354" s="432"/>
      <c r="D354" s="432"/>
      <c r="E354" s="340" t="str">
        <f t="shared" si="19"/>
        <v> </v>
      </c>
      <c r="F354" s="233" t="str">
        <f t="shared" si="20"/>
        <v>否</v>
      </c>
      <c r="G354" s="121" t="str">
        <f t="shared" si="21"/>
        <v>项</v>
      </c>
    </row>
    <row r="355" ht="36" customHeight="1" spans="1:7">
      <c r="A355" s="429" t="s">
        <v>688</v>
      </c>
      <c r="B355" s="269" t="s">
        <v>163</v>
      </c>
      <c r="C355" s="432">
        <v>0</v>
      </c>
      <c r="D355" s="432"/>
      <c r="E355" s="340" t="str">
        <f t="shared" si="19"/>
        <v> </v>
      </c>
      <c r="F355" s="233" t="str">
        <f t="shared" si="20"/>
        <v>否</v>
      </c>
      <c r="G355" s="121" t="str">
        <f t="shared" si="21"/>
        <v>项</v>
      </c>
    </row>
    <row r="356" ht="36" customHeight="1" spans="1:7">
      <c r="A356" s="429" t="s">
        <v>689</v>
      </c>
      <c r="B356" s="269" t="s">
        <v>690</v>
      </c>
      <c r="C356" s="432"/>
      <c r="D356" s="432"/>
      <c r="E356" s="340" t="str">
        <f t="shared" si="19"/>
        <v> </v>
      </c>
      <c r="F356" s="233" t="str">
        <f t="shared" si="20"/>
        <v>否</v>
      </c>
      <c r="G356" s="121" t="str">
        <f t="shared" si="21"/>
        <v>项</v>
      </c>
    </row>
    <row r="357" ht="36" customHeight="1" spans="1:7">
      <c r="A357" s="427" t="s">
        <v>691</v>
      </c>
      <c r="B357" s="264" t="s">
        <v>692</v>
      </c>
      <c r="C357" s="428"/>
      <c r="D357" s="428">
        <v>0</v>
      </c>
      <c r="E357" s="316" t="str">
        <f t="shared" si="19"/>
        <v> </v>
      </c>
      <c r="F357" s="233" t="str">
        <f t="shared" si="20"/>
        <v>否</v>
      </c>
      <c r="G357" s="121" t="str">
        <f t="shared" si="21"/>
        <v>项</v>
      </c>
    </row>
    <row r="358" ht="36" customHeight="1" spans="1:7">
      <c r="A358" s="429" t="s">
        <v>693</v>
      </c>
      <c r="B358" s="269" t="s">
        <v>145</v>
      </c>
      <c r="C358" s="432"/>
      <c r="D358" s="432"/>
      <c r="E358" s="340" t="str">
        <f t="shared" si="19"/>
        <v> </v>
      </c>
      <c r="F358" s="233" t="str">
        <f t="shared" si="20"/>
        <v>否</v>
      </c>
      <c r="G358" s="121" t="str">
        <f t="shared" si="21"/>
        <v>项</v>
      </c>
    </row>
    <row r="359" ht="36" customHeight="1" spans="1:7">
      <c r="A359" s="429" t="s">
        <v>694</v>
      </c>
      <c r="B359" s="269" t="s">
        <v>147</v>
      </c>
      <c r="C359" s="432">
        <v>0</v>
      </c>
      <c r="D359" s="432"/>
      <c r="E359" s="340" t="str">
        <f t="shared" si="19"/>
        <v> </v>
      </c>
      <c r="F359" s="233" t="str">
        <f t="shared" si="20"/>
        <v>否</v>
      </c>
      <c r="G359" s="121" t="str">
        <f t="shared" si="21"/>
        <v>款</v>
      </c>
    </row>
    <row r="360" ht="36" customHeight="1" spans="1:7">
      <c r="A360" s="429" t="s">
        <v>695</v>
      </c>
      <c r="B360" s="269" t="s">
        <v>149</v>
      </c>
      <c r="C360" s="432">
        <v>0</v>
      </c>
      <c r="D360" s="432"/>
      <c r="E360" s="340" t="str">
        <f t="shared" si="19"/>
        <v> </v>
      </c>
      <c r="F360" s="233" t="str">
        <f t="shared" si="20"/>
        <v>否</v>
      </c>
      <c r="G360" s="121" t="str">
        <f t="shared" si="21"/>
        <v>项</v>
      </c>
    </row>
    <row r="361" ht="36" customHeight="1" spans="1:7">
      <c r="A361" s="429" t="s">
        <v>696</v>
      </c>
      <c r="B361" s="269" t="s">
        <v>697</v>
      </c>
      <c r="C361" s="432">
        <v>0</v>
      </c>
      <c r="D361" s="432">
        <v>0</v>
      </c>
      <c r="E361" s="340" t="str">
        <f t="shared" si="19"/>
        <v> </v>
      </c>
      <c r="F361" s="233" t="str">
        <f t="shared" si="20"/>
        <v>否</v>
      </c>
      <c r="G361" s="121" t="str">
        <f t="shared" si="21"/>
        <v>项</v>
      </c>
    </row>
    <row r="362" ht="36" customHeight="1" spans="1:7">
      <c r="A362" s="429" t="s">
        <v>698</v>
      </c>
      <c r="B362" s="269" t="s">
        <v>699</v>
      </c>
      <c r="C362" s="432">
        <v>0</v>
      </c>
      <c r="D362" s="432">
        <v>0</v>
      </c>
      <c r="E362" s="340" t="str">
        <f t="shared" si="19"/>
        <v> </v>
      </c>
      <c r="F362" s="233" t="str">
        <f t="shared" si="20"/>
        <v>否</v>
      </c>
      <c r="G362" s="121" t="str">
        <f t="shared" si="21"/>
        <v>项</v>
      </c>
    </row>
    <row r="363" ht="36" customHeight="1" spans="1:7">
      <c r="A363" s="429" t="s">
        <v>700</v>
      </c>
      <c r="B363" s="269" t="s">
        <v>163</v>
      </c>
      <c r="C363" s="432"/>
      <c r="D363" s="432">
        <v>0</v>
      </c>
      <c r="E363" s="340" t="str">
        <f t="shared" si="19"/>
        <v> </v>
      </c>
      <c r="F363" s="233" t="str">
        <f t="shared" si="20"/>
        <v>否</v>
      </c>
      <c r="G363" s="121" t="str">
        <f t="shared" si="21"/>
        <v>项</v>
      </c>
    </row>
    <row r="364" ht="36" customHeight="1" spans="1:7">
      <c r="A364" s="429" t="s">
        <v>701</v>
      </c>
      <c r="B364" s="269" t="s">
        <v>702</v>
      </c>
      <c r="C364" s="432">
        <v>0</v>
      </c>
      <c r="D364" s="432">
        <v>0</v>
      </c>
      <c r="E364" s="340" t="str">
        <f t="shared" si="19"/>
        <v> </v>
      </c>
      <c r="F364" s="233" t="str">
        <f t="shared" si="20"/>
        <v>否</v>
      </c>
      <c r="G364" s="121" t="str">
        <f t="shared" si="21"/>
        <v>项</v>
      </c>
    </row>
    <row r="365" ht="36" customHeight="1" spans="1:7">
      <c r="A365" s="427" t="s">
        <v>703</v>
      </c>
      <c r="B365" s="264" t="s">
        <v>704</v>
      </c>
      <c r="C365" s="428">
        <f>SUM(C366:C370)</f>
        <v>0</v>
      </c>
      <c r="D365" s="428"/>
      <c r="E365" s="316" t="str">
        <f t="shared" si="19"/>
        <v> </v>
      </c>
      <c r="F365" s="233" t="str">
        <f t="shared" si="20"/>
        <v>否</v>
      </c>
      <c r="G365" s="121" t="str">
        <f t="shared" si="21"/>
        <v>项</v>
      </c>
    </row>
    <row r="366" ht="36" customHeight="1" spans="1:7">
      <c r="A366" s="429" t="s">
        <v>705</v>
      </c>
      <c r="B366" s="269" t="s">
        <v>145</v>
      </c>
      <c r="C366" s="432">
        <v>0</v>
      </c>
      <c r="D366" s="432">
        <v>0</v>
      </c>
      <c r="E366" s="340" t="str">
        <f t="shared" si="19"/>
        <v> </v>
      </c>
      <c r="F366" s="233" t="str">
        <f t="shared" si="20"/>
        <v>否</v>
      </c>
      <c r="G366" s="121" t="str">
        <f t="shared" si="21"/>
        <v>项</v>
      </c>
    </row>
    <row r="367" ht="36" customHeight="1" spans="1:7">
      <c r="A367" s="429" t="s">
        <v>706</v>
      </c>
      <c r="B367" s="269" t="s">
        <v>147</v>
      </c>
      <c r="C367" s="432">
        <v>0</v>
      </c>
      <c r="D367" s="432"/>
      <c r="E367" s="340" t="str">
        <f t="shared" si="19"/>
        <v> </v>
      </c>
      <c r="F367" s="233" t="str">
        <f t="shared" si="20"/>
        <v>否</v>
      </c>
      <c r="G367" s="121" t="str">
        <f t="shared" si="21"/>
        <v>款</v>
      </c>
    </row>
    <row r="368" ht="36" customHeight="1" spans="1:7">
      <c r="A368" s="429" t="s">
        <v>707</v>
      </c>
      <c r="B368" s="269" t="s">
        <v>246</v>
      </c>
      <c r="C368" s="432">
        <v>0</v>
      </c>
      <c r="D368" s="432">
        <v>0</v>
      </c>
      <c r="E368" s="340" t="str">
        <f t="shared" si="19"/>
        <v> </v>
      </c>
      <c r="F368" s="233" t="str">
        <f t="shared" si="20"/>
        <v>否</v>
      </c>
      <c r="G368" s="121" t="str">
        <f t="shared" si="21"/>
        <v>项</v>
      </c>
    </row>
    <row r="369" ht="36" customHeight="1" spans="1:7">
      <c r="A369" s="429" t="s">
        <v>708</v>
      </c>
      <c r="B369" s="269" t="s">
        <v>709</v>
      </c>
      <c r="C369" s="432">
        <v>0</v>
      </c>
      <c r="D369" s="432">
        <v>0</v>
      </c>
      <c r="E369" s="340" t="str">
        <f t="shared" si="19"/>
        <v> </v>
      </c>
      <c r="F369" s="233" t="str">
        <f t="shared" si="20"/>
        <v>否</v>
      </c>
      <c r="G369" s="121" t="str">
        <f t="shared" si="21"/>
        <v>项</v>
      </c>
    </row>
    <row r="370" ht="36" customHeight="1" spans="1:7">
      <c r="A370" s="429" t="s">
        <v>710</v>
      </c>
      <c r="B370" s="269" t="s">
        <v>711</v>
      </c>
      <c r="C370" s="432">
        <v>0</v>
      </c>
      <c r="D370" s="432">
        <v>0</v>
      </c>
      <c r="E370" s="340" t="str">
        <f t="shared" si="19"/>
        <v> </v>
      </c>
      <c r="F370" s="233" t="str">
        <f t="shared" si="20"/>
        <v>否</v>
      </c>
      <c r="G370" s="121" t="str">
        <f t="shared" si="21"/>
        <v>项</v>
      </c>
    </row>
    <row r="371" ht="36" customHeight="1" spans="1:7">
      <c r="A371" s="427" t="s">
        <v>712</v>
      </c>
      <c r="B371" s="264" t="s">
        <v>713</v>
      </c>
      <c r="C371" s="428">
        <f>C372</f>
        <v>50</v>
      </c>
      <c r="D371" s="428">
        <f>D372</f>
        <v>0</v>
      </c>
      <c r="E371" s="316">
        <f t="shared" si="19"/>
        <v>-1</v>
      </c>
      <c r="F371" s="233" t="str">
        <f t="shared" si="20"/>
        <v>是</v>
      </c>
      <c r="G371" s="121" t="str">
        <f t="shared" si="21"/>
        <v>项</v>
      </c>
    </row>
    <row r="372" ht="36" customHeight="1" spans="1:7">
      <c r="A372" s="429">
        <v>2049902</v>
      </c>
      <c r="B372" s="269" t="s">
        <v>714</v>
      </c>
      <c r="C372" s="432">
        <v>50</v>
      </c>
      <c r="D372" s="432"/>
      <c r="E372" s="340">
        <f t="shared" si="19"/>
        <v>-1</v>
      </c>
      <c r="F372" s="233" t="str">
        <f t="shared" si="20"/>
        <v>是</v>
      </c>
      <c r="G372" s="121" t="str">
        <f t="shared" si="21"/>
        <v>项</v>
      </c>
    </row>
    <row r="373" ht="36" customHeight="1" spans="1:7">
      <c r="A373" s="444" t="s">
        <v>715</v>
      </c>
      <c r="B373" s="269" t="s">
        <v>716</v>
      </c>
      <c r="C373" s="432"/>
      <c r="D373" s="432"/>
      <c r="E373" s="340" t="str">
        <f t="shared" si="19"/>
        <v> </v>
      </c>
      <c r="F373" s="233" t="str">
        <f t="shared" si="20"/>
        <v>否</v>
      </c>
      <c r="G373" s="121" t="str">
        <f t="shared" si="21"/>
        <v>款</v>
      </c>
    </row>
    <row r="374" ht="36" customHeight="1" spans="1:7">
      <c r="A374" s="427" t="s">
        <v>78</v>
      </c>
      <c r="B374" s="264" t="s">
        <v>79</v>
      </c>
      <c r="C374" s="428">
        <f>C375+C380+C389+C395+C401+C405+C409+C413+C419+C426</f>
        <v>107091</v>
      </c>
      <c r="D374" s="428">
        <f>D375+D380+D389+D395+D401+D405+D409+D413+D419+D426</f>
        <v>112875.82</v>
      </c>
      <c r="E374" s="316">
        <f t="shared" si="19"/>
        <v>0.054</v>
      </c>
      <c r="F374" s="233" t="str">
        <f t="shared" si="20"/>
        <v>是</v>
      </c>
      <c r="G374" s="121" t="str">
        <f t="shared" si="21"/>
        <v>项</v>
      </c>
    </row>
    <row r="375" ht="36" customHeight="1" spans="1:7">
      <c r="A375" s="427" t="s">
        <v>717</v>
      </c>
      <c r="B375" s="264" t="s">
        <v>718</v>
      </c>
      <c r="C375" s="428">
        <f>SUM(C376:C379)</f>
        <v>741</v>
      </c>
      <c r="D375" s="428">
        <f>SUM(D376:D379)</f>
        <v>684</v>
      </c>
      <c r="E375" s="316">
        <f t="shared" si="19"/>
        <v>-0.077</v>
      </c>
      <c r="F375" s="233" t="str">
        <f t="shared" si="20"/>
        <v>是</v>
      </c>
      <c r="G375" s="121" t="str">
        <f t="shared" si="21"/>
        <v>项</v>
      </c>
    </row>
    <row r="376" ht="36" customHeight="1" spans="1:7">
      <c r="A376" s="429" t="s">
        <v>719</v>
      </c>
      <c r="B376" s="269" t="s">
        <v>145</v>
      </c>
      <c r="C376" s="445">
        <v>591</v>
      </c>
      <c r="D376" s="446">
        <v>684</v>
      </c>
      <c r="E376" s="340">
        <f t="shared" si="19"/>
        <v>0.157</v>
      </c>
      <c r="F376" s="233" t="e">
        <f>IF(LEN(#REF!)=3,"是",IF(#REF!&lt;&gt;"",IF(SUM(C376:D376)&lt;&gt;0,"是","否"),"是"))</f>
        <v>#REF!</v>
      </c>
      <c r="G376" s="121" t="e">
        <f>IF(LEN(#REF!)=3,"类",IF(LEN(#REF!)=5,"款","项"))</f>
        <v>#REF!</v>
      </c>
    </row>
    <row r="377" ht="36" customHeight="1" spans="1:7">
      <c r="A377" s="429" t="s">
        <v>720</v>
      </c>
      <c r="B377" s="269" t="s">
        <v>147</v>
      </c>
      <c r="C377" s="445">
        <v>150</v>
      </c>
      <c r="D377" s="445"/>
      <c r="E377" s="340">
        <f t="shared" si="19"/>
        <v>-1</v>
      </c>
      <c r="F377" s="233" t="e">
        <f>IF(LEN(#REF!)=3,"是",IF(#REF!&lt;&gt;"",IF(SUM(C377:D377)&lt;&gt;0,"是","否"),"是"))</f>
        <v>#REF!</v>
      </c>
      <c r="G377" s="121" t="e">
        <f>IF(LEN(#REF!)=3,"类",IF(LEN(#REF!)=5,"款","项"))</f>
        <v>#REF!</v>
      </c>
    </row>
    <row r="378" ht="36" customHeight="1" spans="1:7">
      <c r="A378" s="429" t="s">
        <v>721</v>
      </c>
      <c r="B378" s="269" t="s">
        <v>149</v>
      </c>
      <c r="C378" s="432"/>
      <c r="D378" s="432"/>
      <c r="E378" s="340" t="str">
        <f t="shared" si="19"/>
        <v> </v>
      </c>
      <c r="F378" s="233" t="str">
        <f t="shared" ref="F378:F398" si="22">IF(LEN(A374)=3,"是",IF(B374&lt;&gt;"",IF(SUM(C378:D378)&lt;&gt;0,"是","否"),"是"))</f>
        <v>是</v>
      </c>
      <c r="G378" s="121" t="str">
        <f t="shared" ref="G378:G398" si="23">IF(LEN(A374)=3,"类",IF(LEN(A374)=5,"款","项"))</f>
        <v>类</v>
      </c>
    </row>
    <row r="379" ht="36" customHeight="1" spans="1:7">
      <c r="A379" s="429" t="s">
        <v>722</v>
      </c>
      <c r="B379" s="269" t="s">
        <v>723</v>
      </c>
      <c r="C379" s="432"/>
      <c r="D379" s="432"/>
      <c r="E379" s="340" t="str">
        <f t="shared" si="19"/>
        <v> </v>
      </c>
      <c r="F379" s="233" t="str">
        <f t="shared" si="22"/>
        <v>否</v>
      </c>
      <c r="G379" s="121" t="str">
        <f t="shared" si="23"/>
        <v>款</v>
      </c>
    </row>
    <row r="380" ht="36" customHeight="1" spans="1:7">
      <c r="A380" s="427" t="s">
        <v>724</v>
      </c>
      <c r="B380" s="264" t="s">
        <v>725</v>
      </c>
      <c r="C380" s="428">
        <f>SUM(C381:C388)</f>
        <v>102091</v>
      </c>
      <c r="D380" s="428">
        <f>SUM(D381:D388)</f>
        <v>107400.25</v>
      </c>
      <c r="E380" s="316">
        <f t="shared" si="19"/>
        <v>0.052</v>
      </c>
      <c r="F380" s="233" t="str">
        <f t="shared" si="22"/>
        <v>是</v>
      </c>
      <c r="G380" s="121" t="str">
        <f t="shared" si="23"/>
        <v>项</v>
      </c>
    </row>
    <row r="381" ht="36" customHeight="1" spans="1:7">
      <c r="A381" s="429" t="s">
        <v>726</v>
      </c>
      <c r="B381" s="269" t="s">
        <v>727</v>
      </c>
      <c r="C381" s="432">
        <v>2130</v>
      </c>
      <c r="D381" s="432">
        <v>4687.42</v>
      </c>
      <c r="E381" s="340">
        <f t="shared" si="19"/>
        <v>1.201</v>
      </c>
      <c r="F381" s="233" t="str">
        <f t="shared" si="22"/>
        <v>是</v>
      </c>
      <c r="G381" s="121" t="str">
        <f t="shared" si="23"/>
        <v>项</v>
      </c>
    </row>
    <row r="382" ht="36" customHeight="1" spans="1:7">
      <c r="A382" s="429" t="s">
        <v>728</v>
      </c>
      <c r="B382" s="269" t="s">
        <v>729</v>
      </c>
      <c r="C382" s="432">
        <v>54167</v>
      </c>
      <c r="D382" s="432">
        <v>55056.62</v>
      </c>
      <c r="E382" s="340">
        <f t="shared" si="19"/>
        <v>0.016</v>
      </c>
      <c r="F382" s="233" t="str">
        <f t="shared" si="22"/>
        <v>是</v>
      </c>
      <c r="G382" s="121" t="str">
        <f t="shared" si="23"/>
        <v>项</v>
      </c>
    </row>
    <row r="383" ht="36" customHeight="1" spans="1:7">
      <c r="A383" s="429" t="s">
        <v>730</v>
      </c>
      <c r="B383" s="269" t="s">
        <v>731</v>
      </c>
      <c r="C383" s="432">
        <v>34218</v>
      </c>
      <c r="D383" s="432">
        <v>32804.57</v>
      </c>
      <c r="E383" s="340">
        <f t="shared" si="19"/>
        <v>-0.041</v>
      </c>
      <c r="F383" s="233" t="str">
        <f t="shared" si="22"/>
        <v>是</v>
      </c>
      <c r="G383" s="121" t="str">
        <f t="shared" si="23"/>
        <v>项</v>
      </c>
    </row>
    <row r="384" ht="36" customHeight="1" spans="1:7">
      <c r="A384" s="429" t="s">
        <v>732</v>
      </c>
      <c r="B384" s="269" t="s">
        <v>733</v>
      </c>
      <c r="C384" s="432">
        <v>11576</v>
      </c>
      <c r="D384" s="432">
        <v>14851.64</v>
      </c>
      <c r="E384" s="340">
        <f t="shared" si="19"/>
        <v>0.283</v>
      </c>
      <c r="F384" s="233" t="str">
        <f t="shared" si="22"/>
        <v>是</v>
      </c>
      <c r="G384" s="121" t="str">
        <f t="shared" si="23"/>
        <v>款</v>
      </c>
    </row>
    <row r="385" ht="36" customHeight="1" spans="1:7">
      <c r="A385" s="429" t="s">
        <v>734</v>
      </c>
      <c r="B385" s="269" t="s">
        <v>735</v>
      </c>
      <c r="C385" s="432">
        <v>0</v>
      </c>
      <c r="D385" s="432">
        <v>0</v>
      </c>
      <c r="E385" s="340" t="str">
        <f t="shared" si="19"/>
        <v> </v>
      </c>
      <c r="F385" s="233" t="str">
        <f t="shared" si="22"/>
        <v>否</v>
      </c>
      <c r="G385" s="121" t="str">
        <f t="shared" si="23"/>
        <v>项</v>
      </c>
    </row>
    <row r="386" ht="36" customHeight="1" spans="1:7">
      <c r="A386" s="429" t="s">
        <v>736</v>
      </c>
      <c r="B386" s="269" t="s">
        <v>737</v>
      </c>
      <c r="C386" s="432">
        <v>0</v>
      </c>
      <c r="D386" s="432">
        <v>0</v>
      </c>
      <c r="E386" s="340" t="str">
        <f t="shared" si="19"/>
        <v> </v>
      </c>
      <c r="F386" s="233" t="str">
        <f t="shared" si="22"/>
        <v>否</v>
      </c>
      <c r="G386" s="121" t="str">
        <f t="shared" si="23"/>
        <v>项</v>
      </c>
    </row>
    <row r="387" ht="36" customHeight="1" spans="1:7">
      <c r="A387" s="429" t="s">
        <v>738</v>
      </c>
      <c r="B387" s="269" t="s">
        <v>739</v>
      </c>
      <c r="C387" s="432"/>
      <c r="D387" s="432"/>
      <c r="E387" s="340" t="str">
        <f t="shared" si="19"/>
        <v> </v>
      </c>
      <c r="F387" s="233" t="str">
        <f t="shared" si="22"/>
        <v>否</v>
      </c>
      <c r="G387" s="121" t="str">
        <f t="shared" si="23"/>
        <v>项</v>
      </c>
    </row>
    <row r="388" ht="36" customHeight="1" spans="1:7">
      <c r="A388" s="429" t="s">
        <v>740</v>
      </c>
      <c r="B388" s="269" t="s">
        <v>741</v>
      </c>
      <c r="C388" s="432"/>
      <c r="D388" s="432"/>
      <c r="E388" s="340" t="str">
        <f t="shared" si="19"/>
        <v> </v>
      </c>
      <c r="F388" s="233" t="str">
        <f t="shared" si="22"/>
        <v>否</v>
      </c>
      <c r="G388" s="121" t="str">
        <f t="shared" si="23"/>
        <v>项</v>
      </c>
    </row>
    <row r="389" ht="36" customHeight="1" spans="1:7">
      <c r="A389" s="427" t="s">
        <v>742</v>
      </c>
      <c r="B389" s="264" t="s">
        <v>743</v>
      </c>
      <c r="C389" s="428">
        <f>SUM(C390:C394)</f>
        <v>2504</v>
      </c>
      <c r="D389" s="428">
        <f>SUM(D390:D394)</f>
        <v>2904.16</v>
      </c>
      <c r="E389" s="316">
        <f t="shared" si="19"/>
        <v>0.16</v>
      </c>
      <c r="F389" s="233" t="str">
        <f t="shared" si="22"/>
        <v>是</v>
      </c>
      <c r="G389" s="121" t="str">
        <f t="shared" si="23"/>
        <v>项</v>
      </c>
    </row>
    <row r="390" ht="36" customHeight="1" spans="1:7">
      <c r="A390" s="429" t="s">
        <v>744</v>
      </c>
      <c r="B390" s="269" t="s">
        <v>745</v>
      </c>
      <c r="C390" s="432">
        <v>0</v>
      </c>
      <c r="D390" s="432">
        <v>0</v>
      </c>
      <c r="E390" s="340" t="str">
        <f t="shared" si="19"/>
        <v> </v>
      </c>
      <c r="F390" s="233" t="str">
        <f t="shared" si="22"/>
        <v>否</v>
      </c>
      <c r="G390" s="121" t="str">
        <f t="shared" si="23"/>
        <v>项</v>
      </c>
    </row>
    <row r="391" ht="36" customHeight="1" spans="1:7">
      <c r="A391" s="429" t="s">
        <v>746</v>
      </c>
      <c r="B391" s="269" t="s">
        <v>747</v>
      </c>
      <c r="C391" s="432">
        <v>2504</v>
      </c>
      <c r="D391" s="432">
        <v>2904.16</v>
      </c>
      <c r="E391" s="340">
        <f t="shared" si="19"/>
        <v>0.16</v>
      </c>
      <c r="F391" s="233" t="str">
        <f t="shared" si="22"/>
        <v>是</v>
      </c>
      <c r="G391" s="121" t="str">
        <f t="shared" si="23"/>
        <v>项</v>
      </c>
    </row>
    <row r="392" ht="36" customHeight="1" spans="1:7">
      <c r="A392" s="429" t="s">
        <v>748</v>
      </c>
      <c r="B392" s="269" t="s">
        <v>749</v>
      </c>
      <c r="C392" s="432"/>
      <c r="D392" s="432"/>
      <c r="E392" s="340" t="str">
        <f t="shared" si="19"/>
        <v> </v>
      </c>
      <c r="F392" s="233" t="str">
        <f t="shared" si="22"/>
        <v>否</v>
      </c>
      <c r="G392" s="121" t="str">
        <f t="shared" si="23"/>
        <v>项</v>
      </c>
    </row>
    <row r="393" ht="36" customHeight="1" spans="1:7">
      <c r="A393" s="429" t="s">
        <v>750</v>
      </c>
      <c r="B393" s="269" t="s">
        <v>751</v>
      </c>
      <c r="C393" s="432"/>
      <c r="D393" s="432"/>
      <c r="E393" s="340" t="str">
        <f t="shared" si="19"/>
        <v> </v>
      </c>
      <c r="F393" s="233" t="str">
        <f t="shared" si="22"/>
        <v>否</v>
      </c>
      <c r="G393" s="121" t="str">
        <f t="shared" si="23"/>
        <v>款</v>
      </c>
    </row>
    <row r="394" ht="36" customHeight="1" spans="1:7">
      <c r="A394" s="429" t="s">
        <v>752</v>
      </c>
      <c r="B394" s="269" t="s">
        <v>753</v>
      </c>
      <c r="C394" s="432"/>
      <c r="D394" s="432">
        <v>0</v>
      </c>
      <c r="E394" s="340" t="str">
        <f t="shared" si="19"/>
        <v> </v>
      </c>
      <c r="F394" s="233" t="str">
        <f t="shared" si="22"/>
        <v>否</v>
      </c>
      <c r="G394" s="121" t="str">
        <f t="shared" si="23"/>
        <v>项</v>
      </c>
    </row>
    <row r="395" ht="36" customHeight="1" spans="1:7">
      <c r="A395" s="427" t="s">
        <v>754</v>
      </c>
      <c r="B395" s="264" t="s">
        <v>755</v>
      </c>
      <c r="C395" s="428"/>
      <c r="D395" s="428"/>
      <c r="E395" s="316" t="str">
        <f t="shared" si="19"/>
        <v> </v>
      </c>
      <c r="F395" s="233" t="str">
        <f t="shared" si="22"/>
        <v>否</v>
      </c>
      <c r="G395" s="121" t="str">
        <f t="shared" si="23"/>
        <v>项</v>
      </c>
    </row>
    <row r="396" ht="36" customHeight="1" spans="1:7">
      <c r="A396" s="429" t="s">
        <v>756</v>
      </c>
      <c r="B396" s="269" t="s">
        <v>757</v>
      </c>
      <c r="C396" s="432">
        <v>0</v>
      </c>
      <c r="D396" s="432"/>
      <c r="E396" s="340" t="str">
        <f t="shared" si="19"/>
        <v> </v>
      </c>
      <c r="F396" s="233" t="str">
        <f t="shared" si="22"/>
        <v>否</v>
      </c>
      <c r="G396" s="121" t="str">
        <f t="shared" si="23"/>
        <v>项</v>
      </c>
    </row>
    <row r="397" ht="36" customHeight="1" spans="1:7">
      <c r="A397" s="429" t="s">
        <v>758</v>
      </c>
      <c r="B397" s="269" t="s">
        <v>759</v>
      </c>
      <c r="C397" s="432"/>
      <c r="D397" s="432"/>
      <c r="E397" s="340" t="str">
        <f t="shared" si="19"/>
        <v> </v>
      </c>
      <c r="F397" s="233" t="str">
        <f t="shared" si="22"/>
        <v>否</v>
      </c>
      <c r="G397" s="121" t="str">
        <f t="shared" si="23"/>
        <v>项</v>
      </c>
    </row>
    <row r="398" ht="36" customHeight="1" spans="1:7">
      <c r="A398" s="429" t="s">
        <v>760</v>
      </c>
      <c r="B398" s="269" t="s">
        <v>761</v>
      </c>
      <c r="C398" s="432">
        <v>0</v>
      </c>
      <c r="D398" s="432"/>
      <c r="E398" s="340" t="str">
        <f t="shared" ref="E398:E461" si="24">IF(C398&gt;0,D398/C398-1," ")</f>
        <v> </v>
      </c>
      <c r="F398" s="233" t="str">
        <f t="shared" si="22"/>
        <v>否</v>
      </c>
      <c r="G398" s="121" t="str">
        <f t="shared" si="23"/>
        <v>项</v>
      </c>
    </row>
    <row r="399" ht="36" customHeight="1" spans="1:7">
      <c r="A399" s="429" t="s">
        <v>762</v>
      </c>
      <c r="B399" s="269" t="s">
        <v>763</v>
      </c>
      <c r="C399" s="432">
        <v>0</v>
      </c>
      <c r="D399" s="432"/>
      <c r="E399" s="340" t="str">
        <f t="shared" si="24"/>
        <v> </v>
      </c>
      <c r="F399" s="233" t="str">
        <f t="shared" ref="F399:F462" si="25">IF(LEN(A395)=3,"是",IF(B395&lt;&gt;"",IF(SUM(C399:D399)&lt;&gt;0,"是","否"),"是"))</f>
        <v>否</v>
      </c>
      <c r="G399" s="121" t="str">
        <f t="shared" ref="G399:G462" si="26">IF(LEN(A395)=3,"类",IF(LEN(A395)=5,"款","项"))</f>
        <v>款</v>
      </c>
    </row>
    <row r="400" ht="36" customHeight="1" spans="1:7">
      <c r="A400" s="429" t="s">
        <v>764</v>
      </c>
      <c r="B400" s="269" t="s">
        <v>765</v>
      </c>
      <c r="C400" s="432">
        <v>0</v>
      </c>
      <c r="D400" s="432">
        <v>0</v>
      </c>
      <c r="E400" s="340" t="str">
        <f t="shared" si="24"/>
        <v> </v>
      </c>
      <c r="F400" s="233" t="str">
        <f t="shared" si="25"/>
        <v>否</v>
      </c>
      <c r="G400" s="121" t="str">
        <f t="shared" si="26"/>
        <v>项</v>
      </c>
    </row>
    <row r="401" ht="36" customHeight="1" spans="1:7">
      <c r="A401" s="427" t="s">
        <v>766</v>
      </c>
      <c r="B401" s="264" t="s">
        <v>767</v>
      </c>
      <c r="C401" s="428"/>
      <c r="D401" s="428"/>
      <c r="E401" s="316" t="str">
        <f t="shared" si="24"/>
        <v> </v>
      </c>
      <c r="F401" s="233" t="str">
        <f t="shared" si="25"/>
        <v>否</v>
      </c>
      <c r="G401" s="121" t="str">
        <f t="shared" si="26"/>
        <v>项</v>
      </c>
    </row>
    <row r="402" ht="36" customHeight="1" spans="1:7">
      <c r="A402" s="429" t="s">
        <v>768</v>
      </c>
      <c r="B402" s="269" t="s">
        <v>769</v>
      </c>
      <c r="C402" s="432"/>
      <c r="D402" s="432">
        <v>0</v>
      </c>
      <c r="E402" s="340" t="str">
        <f t="shared" si="24"/>
        <v> </v>
      </c>
      <c r="F402" s="233" t="str">
        <f t="shared" si="25"/>
        <v>否</v>
      </c>
      <c r="G402" s="121" t="str">
        <f t="shared" si="26"/>
        <v>项</v>
      </c>
    </row>
    <row r="403" ht="36" customHeight="1" spans="1:7">
      <c r="A403" s="429" t="s">
        <v>770</v>
      </c>
      <c r="B403" s="269" t="s">
        <v>771</v>
      </c>
      <c r="C403" s="432">
        <v>0</v>
      </c>
      <c r="D403" s="432">
        <v>0</v>
      </c>
      <c r="E403" s="340" t="str">
        <f t="shared" si="24"/>
        <v> </v>
      </c>
      <c r="F403" s="233" t="str">
        <f t="shared" si="25"/>
        <v>否</v>
      </c>
      <c r="G403" s="121" t="str">
        <f t="shared" si="26"/>
        <v>项</v>
      </c>
    </row>
    <row r="404" ht="36" customHeight="1" spans="1:7">
      <c r="A404" s="429" t="s">
        <v>772</v>
      </c>
      <c r="B404" s="269" t="s">
        <v>773</v>
      </c>
      <c r="C404" s="432">
        <v>0</v>
      </c>
      <c r="D404" s="432">
        <v>0</v>
      </c>
      <c r="E404" s="340" t="str">
        <f t="shared" si="24"/>
        <v> </v>
      </c>
      <c r="F404" s="233" t="str">
        <f t="shared" si="25"/>
        <v>否</v>
      </c>
      <c r="G404" s="121" t="str">
        <f t="shared" si="26"/>
        <v>项</v>
      </c>
    </row>
    <row r="405" ht="36" customHeight="1" spans="1:7">
      <c r="A405" s="427" t="s">
        <v>774</v>
      </c>
      <c r="B405" s="264" t="s">
        <v>775</v>
      </c>
      <c r="C405" s="428">
        <f>SUM(C406:C408)</f>
        <v>0</v>
      </c>
      <c r="D405" s="428"/>
      <c r="E405" s="316" t="str">
        <f t="shared" si="24"/>
        <v> </v>
      </c>
      <c r="F405" s="233" t="str">
        <f t="shared" si="25"/>
        <v>否</v>
      </c>
      <c r="G405" s="121" t="str">
        <f t="shared" si="26"/>
        <v>款</v>
      </c>
    </row>
    <row r="406" ht="36" customHeight="1" spans="1:7">
      <c r="A406" s="429" t="s">
        <v>776</v>
      </c>
      <c r="B406" s="269" t="s">
        <v>777</v>
      </c>
      <c r="C406" s="432">
        <v>0</v>
      </c>
      <c r="D406" s="432"/>
      <c r="E406" s="340" t="str">
        <f t="shared" si="24"/>
        <v> </v>
      </c>
      <c r="F406" s="233" t="str">
        <f t="shared" si="25"/>
        <v>否</v>
      </c>
      <c r="G406" s="121" t="str">
        <f t="shared" si="26"/>
        <v>项</v>
      </c>
    </row>
    <row r="407" ht="36" customHeight="1" spans="1:7">
      <c r="A407" s="429" t="s">
        <v>778</v>
      </c>
      <c r="B407" s="269" t="s">
        <v>779</v>
      </c>
      <c r="C407" s="432">
        <v>0</v>
      </c>
      <c r="D407" s="432">
        <v>0</v>
      </c>
      <c r="E407" s="340" t="str">
        <f t="shared" si="24"/>
        <v> </v>
      </c>
      <c r="F407" s="233" t="str">
        <f t="shared" si="25"/>
        <v>否</v>
      </c>
      <c r="G407" s="121" t="str">
        <f t="shared" si="26"/>
        <v>项</v>
      </c>
    </row>
    <row r="408" ht="36" customHeight="1" spans="1:7">
      <c r="A408" s="429" t="s">
        <v>780</v>
      </c>
      <c r="B408" s="269" t="s">
        <v>781</v>
      </c>
      <c r="C408" s="432">
        <v>0</v>
      </c>
      <c r="D408" s="432">
        <v>0</v>
      </c>
      <c r="E408" s="340" t="str">
        <f t="shared" si="24"/>
        <v> </v>
      </c>
      <c r="F408" s="233" t="str">
        <f t="shared" si="25"/>
        <v>否</v>
      </c>
      <c r="G408" s="121" t="str">
        <f t="shared" si="26"/>
        <v>项</v>
      </c>
    </row>
    <row r="409" ht="36" customHeight="1" spans="1:7">
      <c r="A409" s="427" t="s">
        <v>782</v>
      </c>
      <c r="B409" s="264" t="s">
        <v>783</v>
      </c>
      <c r="C409" s="428">
        <f>SUM(C410:C412)</f>
        <v>296</v>
      </c>
      <c r="D409" s="428">
        <f>SUM(D410:D412)</f>
        <v>301.38</v>
      </c>
      <c r="E409" s="316">
        <f t="shared" si="24"/>
        <v>0.018</v>
      </c>
      <c r="F409" s="233" t="str">
        <f t="shared" si="25"/>
        <v>是</v>
      </c>
      <c r="G409" s="121" t="str">
        <f t="shared" si="26"/>
        <v>款</v>
      </c>
    </row>
    <row r="410" ht="36" customHeight="1" spans="1:7">
      <c r="A410" s="429" t="s">
        <v>784</v>
      </c>
      <c r="B410" s="269" t="s">
        <v>785</v>
      </c>
      <c r="C410" s="432">
        <v>296</v>
      </c>
      <c r="D410" s="432">
        <v>301.38</v>
      </c>
      <c r="E410" s="340">
        <f t="shared" si="24"/>
        <v>0.018</v>
      </c>
      <c r="F410" s="233" t="str">
        <f t="shared" si="25"/>
        <v>是</v>
      </c>
      <c r="G410" s="121" t="str">
        <f t="shared" si="26"/>
        <v>项</v>
      </c>
    </row>
    <row r="411" ht="36" customHeight="1" spans="1:7">
      <c r="A411" s="429" t="s">
        <v>786</v>
      </c>
      <c r="B411" s="269" t="s">
        <v>787</v>
      </c>
      <c r="C411" s="432">
        <v>0</v>
      </c>
      <c r="D411" s="432">
        <v>0</v>
      </c>
      <c r="E411" s="340" t="str">
        <f t="shared" si="24"/>
        <v> </v>
      </c>
      <c r="F411" s="233" t="str">
        <f t="shared" si="25"/>
        <v>否</v>
      </c>
      <c r="G411" s="121" t="str">
        <f t="shared" si="26"/>
        <v>项</v>
      </c>
    </row>
    <row r="412" ht="36" customHeight="1" spans="1:7">
      <c r="A412" s="429" t="s">
        <v>788</v>
      </c>
      <c r="B412" s="269" t="s">
        <v>789</v>
      </c>
      <c r="C412" s="432">
        <v>0</v>
      </c>
      <c r="D412" s="432">
        <v>0</v>
      </c>
      <c r="E412" s="340" t="str">
        <f t="shared" si="24"/>
        <v> </v>
      </c>
      <c r="F412" s="233" t="str">
        <f t="shared" si="25"/>
        <v>否</v>
      </c>
      <c r="G412" s="121" t="str">
        <f t="shared" si="26"/>
        <v>项</v>
      </c>
    </row>
    <row r="413" ht="36" customHeight="1" spans="1:7">
      <c r="A413" s="427" t="s">
        <v>790</v>
      </c>
      <c r="B413" s="264" t="s">
        <v>791</v>
      </c>
      <c r="C413" s="428">
        <f>SUM(C414:C418)</f>
        <v>1459</v>
      </c>
      <c r="D413" s="428">
        <f>SUM(D414:D418)</f>
        <v>1586.03</v>
      </c>
      <c r="E413" s="316">
        <f t="shared" si="24"/>
        <v>0.087</v>
      </c>
      <c r="F413" s="233" t="str">
        <f t="shared" si="25"/>
        <v>是</v>
      </c>
      <c r="G413" s="121" t="str">
        <f t="shared" si="26"/>
        <v>款</v>
      </c>
    </row>
    <row r="414" ht="36" customHeight="1" spans="1:7">
      <c r="A414" s="429" t="s">
        <v>792</v>
      </c>
      <c r="B414" s="269" t="s">
        <v>793</v>
      </c>
      <c r="C414" s="432">
        <v>176</v>
      </c>
      <c r="D414" s="432">
        <v>386.41</v>
      </c>
      <c r="E414" s="340">
        <f t="shared" si="24"/>
        <v>1.196</v>
      </c>
      <c r="F414" s="233" t="str">
        <f t="shared" si="25"/>
        <v>是</v>
      </c>
      <c r="G414" s="121" t="str">
        <f t="shared" si="26"/>
        <v>项</v>
      </c>
    </row>
    <row r="415" ht="36" customHeight="1" spans="1:7">
      <c r="A415" s="429" t="s">
        <v>794</v>
      </c>
      <c r="B415" s="269" t="s">
        <v>795</v>
      </c>
      <c r="C415" s="432">
        <v>1283</v>
      </c>
      <c r="D415" s="432">
        <v>1199.62</v>
      </c>
      <c r="E415" s="340">
        <f t="shared" si="24"/>
        <v>-0.065</v>
      </c>
      <c r="F415" s="233" t="str">
        <f t="shared" si="25"/>
        <v>是</v>
      </c>
      <c r="G415" s="121" t="str">
        <f t="shared" si="26"/>
        <v>项</v>
      </c>
    </row>
    <row r="416" ht="36" customHeight="1" spans="1:7">
      <c r="A416" s="429" t="s">
        <v>796</v>
      </c>
      <c r="B416" s="269" t="s">
        <v>797</v>
      </c>
      <c r="C416" s="432"/>
      <c r="D416" s="432">
        <v>0</v>
      </c>
      <c r="E416" s="340" t="str">
        <f t="shared" si="24"/>
        <v> </v>
      </c>
      <c r="F416" s="233" t="str">
        <f t="shared" si="25"/>
        <v>否</v>
      </c>
      <c r="G416" s="121" t="str">
        <f t="shared" si="26"/>
        <v>项</v>
      </c>
    </row>
    <row r="417" ht="36" customHeight="1" spans="1:7">
      <c r="A417" s="429" t="s">
        <v>798</v>
      </c>
      <c r="B417" s="269" t="s">
        <v>799</v>
      </c>
      <c r="C417" s="432">
        <v>0</v>
      </c>
      <c r="D417" s="432"/>
      <c r="E417" s="340" t="str">
        <f t="shared" si="24"/>
        <v> </v>
      </c>
      <c r="F417" s="233" t="str">
        <f t="shared" si="25"/>
        <v>否</v>
      </c>
      <c r="G417" s="121" t="str">
        <f t="shared" si="26"/>
        <v>款</v>
      </c>
    </row>
    <row r="418" ht="36" customHeight="1" spans="1:7">
      <c r="A418" s="429" t="s">
        <v>800</v>
      </c>
      <c r="B418" s="269" t="s">
        <v>801</v>
      </c>
      <c r="C418" s="432">
        <v>0</v>
      </c>
      <c r="D418" s="432"/>
      <c r="E418" s="340" t="str">
        <f t="shared" si="24"/>
        <v> </v>
      </c>
      <c r="F418" s="233" t="str">
        <f t="shared" si="25"/>
        <v>否</v>
      </c>
      <c r="G418" s="121" t="str">
        <f t="shared" si="26"/>
        <v>项</v>
      </c>
    </row>
    <row r="419" ht="36" customHeight="1" spans="1:7">
      <c r="A419" s="427" t="s">
        <v>802</v>
      </c>
      <c r="B419" s="264" t="s">
        <v>803</v>
      </c>
      <c r="C419" s="428"/>
      <c r="D419" s="428"/>
      <c r="E419" s="316" t="str">
        <f t="shared" si="24"/>
        <v> </v>
      </c>
      <c r="F419" s="233" t="str">
        <f t="shared" si="25"/>
        <v>否</v>
      </c>
      <c r="G419" s="121" t="str">
        <f t="shared" si="26"/>
        <v>项</v>
      </c>
    </row>
    <row r="420" ht="36" customHeight="1" spans="1:7">
      <c r="A420" s="429" t="s">
        <v>804</v>
      </c>
      <c r="B420" s="269" t="s">
        <v>805</v>
      </c>
      <c r="C420" s="432">
        <v>0</v>
      </c>
      <c r="D420" s="432"/>
      <c r="E420" s="340" t="str">
        <f t="shared" si="24"/>
        <v> </v>
      </c>
      <c r="F420" s="233" t="str">
        <f t="shared" si="25"/>
        <v>否</v>
      </c>
      <c r="G420" s="121" t="str">
        <f t="shared" si="26"/>
        <v>项</v>
      </c>
    </row>
    <row r="421" ht="36" customHeight="1" spans="1:7">
      <c r="A421" s="429" t="s">
        <v>806</v>
      </c>
      <c r="B421" s="269" t="s">
        <v>807</v>
      </c>
      <c r="C421" s="432">
        <v>0</v>
      </c>
      <c r="D421" s="432">
        <v>0</v>
      </c>
      <c r="E421" s="340" t="str">
        <f t="shared" si="24"/>
        <v> </v>
      </c>
      <c r="F421" s="233" t="str">
        <f t="shared" si="25"/>
        <v>否</v>
      </c>
      <c r="G421" s="121" t="str">
        <f t="shared" si="26"/>
        <v>项</v>
      </c>
    </row>
    <row r="422" ht="36" customHeight="1" spans="1:7">
      <c r="A422" s="429" t="s">
        <v>808</v>
      </c>
      <c r="B422" s="269" t="s">
        <v>809</v>
      </c>
      <c r="C422" s="432">
        <v>0</v>
      </c>
      <c r="D422" s="432">
        <v>0</v>
      </c>
      <c r="E422" s="340" t="str">
        <f t="shared" si="24"/>
        <v> </v>
      </c>
      <c r="F422" s="233" t="str">
        <f t="shared" si="25"/>
        <v>否</v>
      </c>
      <c r="G422" s="121" t="str">
        <f t="shared" si="26"/>
        <v>项</v>
      </c>
    </row>
    <row r="423" ht="36" customHeight="1" spans="1:7">
      <c r="A423" s="429" t="s">
        <v>810</v>
      </c>
      <c r="B423" s="269" t="s">
        <v>811</v>
      </c>
      <c r="C423" s="432">
        <v>0</v>
      </c>
      <c r="D423" s="432"/>
      <c r="E423" s="340" t="str">
        <f t="shared" si="24"/>
        <v> </v>
      </c>
      <c r="F423" s="233" t="str">
        <f t="shared" si="25"/>
        <v>否</v>
      </c>
      <c r="G423" s="121" t="str">
        <f t="shared" si="26"/>
        <v>款</v>
      </c>
    </row>
    <row r="424" s="415" customFormat="1" ht="36" customHeight="1" spans="1:7">
      <c r="A424" s="429" t="s">
        <v>812</v>
      </c>
      <c r="B424" s="269" t="s">
        <v>813</v>
      </c>
      <c r="C424" s="432">
        <v>0</v>
      </c>
      <c r="D424" s="432">
        <v>0</v>
      </c>
      <c r="E424" s="340" t="str">
        <f t="shared" si="24"/>
        <v> </v>
      </c>
      <c r="F424" s="233" t="str">
        <f t="shared" si="25"/>
        <v>否</v>
      </c>
      <c r="G424" s="121" t="str">
        <f t="shared" si="26"/>
        <v>项</v>
      </c>
    </row>
    <row r="425" ht="36" customHeight="1" spans="1:7">
      <c r="A425" s="429" t="s">
        <v>814</v>
      </c>
      <c r="B425" s="269" t="s">
        <v>815</v>
      </c>
      <c r="C425" s="432"/>
      <c r="D425" s="432">
        <v>0</v>
      </c>
      <c r="E425" s="340" t="str">
        <f t="shared" si="24"/>
        <v> </v>
      </c>
      <c r="F425" s="233" t="str">
        <f t="shared" si="25"/>
        <v>否</v>
      </c>
      <c r="G425" s="121" t="str">
        <f t="shared" si="26"/>
        <v>项</v>
      </c>
    </row>
    <row r="426" ht="36" customHeight="1" spans="1:7">
      <c r="A426" s="427" t="s">
        <v>816</v>
      </c>
      <c r="B426" s="264" t="s">
        <v>817</v>
      </c>
      <c r="C426" s="428"/>
      <c r="D426" s="428">
        <v>0</v>
      </c>
      <c r="E426" s="316" t="str">
        <f t="shared" si="24"/>
        <v> </v>
      </c>
      <c r="F426" s="233" t="str">
        <f t="shared" si="25"/>
        <v>否</v>
      </c>
      <c r="G426" s="121" t="str">
        <f t="shared" si="26"/>
        <v>项</v>
      </c>
    </row>
    <row r="427" s="415" customFormat="1" ht="36" customHeight="1" spans="1:7">
      <c r="A427" s="272">
        <v>2059999</v>
      </c>
      <c r="B427" s="269" t="s">
        <v>818</v>
      </c>
      <c r="C427" s="432"/>
      <c r="D427" s="432">
        <v>0</v>
      </c>
      <c r="E427" s="340" t="str">
        <f t="shared" si="24"/>
        <v> </v>
      </c>
      <c r="F427" s="233" t="str">
        <f t="shared" si="25"/>
        <v>否</v>
      </c>
      <c r="G427" s="121" t="str">
        <f t="shared" si="26"/>
        <v>项</v>
      </c>
    </row>
    <row r="428" ht="36" customHeight="1" spans="1:7">
      <c r="A428" s="427" t="s">
        <v>80</v>
      </c>
      <c r="B428" s="264" t="s">
        <v>81</v>
      </c>
      <c r="C428" s="428">
        <f>C429+C434+C443+C449+C454+C459+C464+C471+C475+C479</f>
        <v>461</v>
      </c>
      <c r="D428" s="428">
        <f>D429+D434+D443+D449+D454+D459+D464+D471+D475+D479</f>
        <v>364.19</v>
      </c>
      <c r="E428" s="316">
        <f t="shared" si="24"/>
        <v>-0.21</v>
      </c>
      <c r="F428" s="233" t="str">
        <f t="shared" si="25"/>
        <v>是</v>
      </c>
      <c r="G428" s="121" t="str">
        <f t="shared" si="26"/>
        <v>项</v>
      </c>
    </row>
    <row r="429" ht="36" customHeight="1" spans="1:7">
      <c r="A429" s="427" t="s">
        <v>819</v>
      </c>
      <c r="B429" s="264" t="s">
        <v>820</v>
      </c>
      <c r="C429" s="428">
        <f>SUM(C430:C433)</f>
        <v>131</v>
      </c>
      <c r="D429" s="428">
        <f>SUM(D430:D433)</f>
        <v>114.19</v>
      </c>
      <c r="E429" s="316">
        <f t="shared" si="24"/>
        <v>-0.128</v>
      </c>
      <c r="F429" s="233" t="str">
        <f t="shared" si="25"/>
        <v>是</v>
      </c>
      <c r="G429" s="121" t="str">
        <f t="shared" si="26"/>
        <v>项</v>
      </c>
    </row>
    <row r="430" ht="36" customHeight="1" spans="1:7">
      <c r="A430" s="429" t="s">
        <v>821</v>
      </c>
      <c r="B430" s="269" t="s">
        <v>145</v>
      </c>
      <c r="C430" s="432">
        <v>131</v>
      </c>
      <c r="D430" s="432">
        <v>114.19</v>
      </c>
      <c r="E430" s="340">
        <f t="shared" si="24"/>
        <v>-0.128</v>
      </c>
      <c r="F430" s="233" t="str">
        <f t="shared" si="25"/>
        <v>是</v>
      </c>
      <c r="G430" s="121" t="str">
        <f t="shared" si="26"/>
        <v>款</v>
      </c>
    </row>
    <row r="431" ht="36" customHeight="1" spans="1:7">
      <c r="A431" s="429" t="s">
        <v>822</v>
      </c>
      <c r="B431" s="269" t="s">
        <v>147</v>
      </c>
      <c r="C431" s="432">
        <v>0</v>
      </c>
      <c r="D431" s="432"/>
      <c r="E431" s="340" t="str">
        <f t="shared" si="24"/>
        <v> </v>
      </c>
      <c r="F431" s="233" t="str">
        <f t="shared" si="25"/>
        <v>否</v>
      </c>
      <c r="G431" s="121" t="str">
        <f t="shared" si="26"/>
        <v>项</v>
      </c>
    </row>
    <row r="432" ht="36" customHeight="1" spans="1:7">
      <c r="A432" s="429" t="s">
        <v>823</v>
      </c>
      <c r="B432" s="269" t="s">
        <v>149</v>
      </c>
      <c r="C432" s="432"/>
      <c r="D432" s="445"/>
      <c r="E432" s="340" t="str">
        <f t="shared" si="24"/>
        <v> </v>
      </c>
      <c r="F432" s="233" t="e">
        <f>IF(LEN(#REF!)=3,"是",IF(#REF!&lt;&gt;"",IF(SUM(C432:D432)&lt;&gt;0,"是","否"),"是"))</f>
        <v>#REF!</v>
      </c>
      <c r="G432" s="121" t="e">
        <f>IF(LEN(#REF!)=3,"类",IF(LEN(#REF!)=5,"款","项"))</f>
        <v>#REF!</v>
      </c>
    </row>
    <row r="433" ht="36" customHeight="1" spans="1:7">
      <c r="A433" s="429" t="s">
        <v>824</v>
      </c>
      <c r="B433" s="269" t="s">
        <v>825</v>
      </c>
      <c r="C433" s="432"/>
      <c r="D433" s="445"/>
      <c r="E433" s="340" t="str">
        <f t="shared" si="24"/>
        <v> </v>
      </c>
      <c r="F433" s="233" t="e">
        <f>IF(LEN(#REF!)=3,"是",IF(#REF!&lt;&gt;"",IF(SUM(C433:D433)&lt;&gt;0,"是","否"),"是"))</f>
        <v>#REF!</v>
      </c>
      <c r="G433" s="121" t="e">
        <f>IF(LEN(#REF!)=3,"类",IF(LEN(#REF!)=5,"款","项"))</f>
        <v>#REF!</v>
      </c>
    </row>
    <row r="434" ht="36" customHeight="1" spans="1:7">
      <c r="A434" s="427" t="s">
        <v>826</v>
      </c>
      <c r="B434" s="264" t="s">
        <v>827</v>
      </c>
      <c r="C434" s="428"/>
      <c r="D434" s="428"/>
      <c r="E434" s="316" t="str">
        <f t="shared" si="24"/>
        <v> </v>
      </c>
      <c r="F434" s="233" t="str">
        <f t="shared" ref="F434:F489" si="27">IF(LEN(A428)=3,"是",IF(B428&lt;&gt;"",IF(SUM(C434:D434)&lt;&gt;0,"是","否"),"是"))</f>
        <v>是</v>
      </c>
      <c r="G434" s="121" t="str">
        <f t="shared" ref="G434:G489" si="28">IF(LEN(A428)=3,"类",IF(LEN(A428)=5,"款","项"))</f>
        <v>类</v>
      </c>
    </row>
    <row r="435" ht="36" customHeight="1" spans="1:7">
      <c r="A435" s="429" t="s">
        <v>828</v>
      </c>
      <c r="B435" s="269" t="s">
        <v>829</v>
      </c>
      <c r="C435" s="432"/>
      <c r="D435" s="432"/>
      <c r="E435" s="340" t="str">
        <f t="shared" si="24"/>
        <v> </v>
      </c>
      <c r="F435" s="233" t="str">
        <f t="shared" si="27"/>
        <v>否</v>
      </c>
      <c r="G435" s="121" t="str">
        <f t="shared" si="28"/>
        <v>款</v>
      </c>
    </row>
    <row r="436" ht="36" customHeight="1" spans="1:7">
      <c r="A436" s="429" t="s">
        <v>830</v>
      </c>
      <c r="B436" s="269" t="s">
        <v>831</v>
      </c>
      <c r="C436" s="432">
        <v>0</v>
      </c>
      <c r="D436" s="432"/>
      <c r="E436" s="340" t="str">
        <f t="shared" si="24"/>
        <v> </v>
      </c>
      <c r="F436" s="233" t="str">
        <f t="shared" si="27"/>
        <v>否</v>
      </c>
      <c r="G436" s="121" t="str">
        <f t="shared" si="28"/>
        <v>项</v>
      </c>
    </row>
    <row r="437" ht="36" customHeight="1" spans="1:7">
      <c r="A437" s="429" t="s">
        <v>832</v>
      </c>
      <c r="B437" s="269" t="s">
        <v>833</v>
      </c>
      <c r="C437" s="432">
        <v>0</v>
      </c>
      <c r="D437" s="432">
        <v>0</v>
      </c>
      <c r="E437" s="340" t="str">
        <f t="shared" si="24"/>
        <v> </v>
      </c>
      <c r="F437" s="233" t="str">
        <f t="shared" si="27"/>
        <v>否</v>
      </c>
      <c r="G437" s="121" t="str">
        <f t="shared" si="28"/>
        <v>项</v>
      </c>
    </row>
    <row r="438" ht="36" customHeight="1" spans="1:7">
      <c r="A438" s="429" t="s">
        <v>834</v>
      </c>
      <c r="B438" s="269" t="s">
        <v>835</v>
      </c>
      <c r="C438" s="432">
        <v>0</v>
      </c>
      <c r="D438" s="432"/>
      <c r="E438" s="340" t="str">
        <f t="shared" si="24"/>
        <v> </v>
      </c>
      <c r="F438" s="233" t="str">
        <f t="shared" si="27"/>
        <v>否</v>
      </c>
      <c r="G438" s="121" t="str">
        <f t="shared" si="28"/>
        <v>项</v>
      </c>
    </row>
    <row r="439" ht="36" customHeight="1" spans="1:7">
      <c r="A439" s="429" t="s">
        <v>836</v>
      </c>
      <c r="B439" s="269" t="s">
        <v>837</v>
      </c>
      <c r="C439" s="432"/>
      <c r="D439" s="432"/>
      <c r="E439" s="340" t="str">
        <f t="shared" si="24"/>
        <v> </v>
      </c>
      <c r="F439" s="233" t="str">
        <f t="shared" si="27"/>
        <v>否</v>
      </c>
      <c r="G439" s="121" t="str">
        <f t="shared" si="28"/>
        <v>项</v>
      </c>
    </row>
    <row r="440" ht="36" customHeight="1" spans="1:7">
      <c r="A440" s="429" t="s">
        <v>838</v>
      </c>
      <c r="B440" s="269" t="s">
        <v>839</v>
      </c>
      <c r="C440" s="432">
        <v>0</v>
      </c>
      <c r="D440" s="432"/>
      <c r="E440" s="340" t="str">
        <f t="shared" si="24"/>
        <v> </v>
      </c>
      <c r="F440" s="233" t="str">
        <f t="shared" si="27"/>
        <v>否</v>
      </c>
      <c r="G440" s="121" t="str">
        <f t="shared" si="28"/>
        <v>款</v>
      </c>
    </row>
    <row r="441" ht="36" customHeight="1" spans="1:7">
      <c r="A441" s="434">
        <v>2060208</v>
      </c>
      <c r="B441" s="447" t="s">
        <v>840</v>
      </c>
      <c r="C441" s="432">
        <v>0</v>
      </c>
      <c r="D441" s="432"/>
      <c r="E441" s="340" t="str">
        <f t="shared" si="24"/>
        <v> </v>
      </c>
      <c r="F441" s="233" t="str">
        <f t="shared" si="27"/>
        <v>否</v>
      </c>
      <c r="G441" s="121" t="str">
        <f t="shared" si="28"/>
        <v>项</v>
      </c>
    </row>
    <row r="442" ht="36" customHeight="1" spans="1:7">
      <c r="A442" s="429" t="s">
        <v>841</v>
      </c>
      <c r="B442" s="269" t="s">
        <v>842</v>
      </c>
      <c r="C442" s="432"/>
      <c r="D442" s="432">
        <v>0</v>
      </c>
      <c r="E442" s="340" t="str">
        <f t="shared" si="24"/>
        <v> </v>
      </c>
      <c r="F442" s="233" t="str">
        <f t="shared" si="27"/>
        <v>否</v>
      </c>
      <c r="G442" s="121" t="str">
        <f t="shared" si="28"/>
        <v>项</v>
      </c>
    </row>
    <row r="443" ht="36" customHeight="1" spans="1:7">
      <c r="A443" s="427" t="s">
        <v>843</v>
      </c>
      <c r="B443" s="264" t="s">
        <v>844</v>
      </c>
      <c r="C443" s="428"/>
      <c r="D443" s="428">
        <v>0</v>
      </c>
      <c r="E443" s="316" t="str">
        <f t="shared" si="24"/>
        <v> </v>
      </c>
      <c r="F443" s="233" t="str">
        <f t="shared" si="27"/>
        <v>否</v>
      </c>
      <c r="G443" s="121" t="str">
        <f t="shared" si="28"/>
        <v>项</v>
      </c>
    </row>
    <row r="444" ht="36" customHeight="1" spans="1:7">
      <c r="A444" s="429" t="s">
        <v>845</v>
      </c>
      <c r="B444" s="269" t="s">
        <v>829</v>
      </c>
      <c r="C444" s="432"/>
      <c r="D444" s="432">
        <v>0</v>
      </c>
      <c r="E444" s="340" t="str">
        <f t="shared" si="24"/>
        <v> </v>
      </c>
      <c r="F444" s="233" t="str">
        <f t="shared" si="27"/>
        <v>否</v>
      </c>
      <c r="G444" s="121" t="str">
        <f t="shared" si="28"/>
        <v>项</v>
      </c>
    </row>
    <row r="445" ht="36" customHeight="1" spans="1:7">
      <c r="A445" s="429" t="s">
        <v>846</v>
      </c>
      <c r="B445" s="269" t="s">
        <v>847</v>
      </c>
      <c r="C445" s="432"/>
      <c r="D445" s="432"/>
      <c r="E445" s="340" t="str">
        <f t="shared" si="24"/>
        <v> </v>
      </c>
      <c r="F445" s="233" t="str">
        <f t="shared" si="27"/>
        <v>否</v>
      </c>
      <c r="G445" s="121" t="str">
        <f t="shared" si="28"/>
        <v>项</v>
      </c>
    </row>
    <row r="446" ht="36" customHeight="1" spans="1:7">
      <c r="A446" s="429" t="s">
        <v>848</v>
      </c>
      <c r="B446" s="269" t="s">
        <v>849</v>
      </c>
      <c r="C446" s="432">
        <v>0</v>
      </c>
      <c r="D446" s="432">
        <v>0</v>
      </c>
      <c r="E446" s="340" t="str">
        <f t="shared" si="24"/>
        <v> </v>
      </c>
      <c r="F446" s="233" t="str">
        <f t="shared" si="27"/>
        <v>否</v>
      </c>
      <c r="G446" s="121" t="str">
        <f t="shared" si="28"/>
        <v>项</v>
      </c>
    </row>
    <row r="447" ht="36" customHeight="1" spans="1:7">
      <c r="A447" s="429" t="s">
        <v>850</v>
      </c>
      <c r="B447" s="269" t="s">
        <v>851</v>
      </c>
      <c r="C447" s="432">
        <v>0</v>
      </c>
      <c r="D447" s="432">
        <v>0</v>
      </c>
      <c r="E447" s="340" t="str">
        <f t="shared" si="24"/>
        <v> </v>
      </c>
      <c r="F447" s="233" t="str">
        <f t="shared" si="27"/>
        <v>否</v>
      </c>
      <c r="G447" s="121" t="str">
        <f t="shared" si="28"/>
        <v>项</v>
      </c>
    </row>
    <row r="448" ht="36" customHeight="1" spans="1:7">
      <c r="A448" s="429" t="s">
        <v>852</v>
      </c>
      <c r="B448" s="269" t="s">
        <v>853</v>
      </c>
      <c r="C448" s="432">
        <v>0</v>
      </c>
      <c r="D448" s="432"/>
      <c r="E448" s="340" t="str">
        <f t="shared" si="24"/>
        <v> </v>
      </c>
      <c r="F448" s="233" t="str">
        <f t="shared" si="27"/>
        <v>否</v>
      </c>
      <c r="G448" s="121" t="str">
        <f t="shared" si="28"/>
        <v>项</v>
      </c>
    </row>
    <row r="449" ht="36" customHeight="1" spans="1:7">
      <c r="A449" s="427" t="s">
        <v>854</v>
      </c>
      <c r="B449" s="264" t="s">
        <v>855</v>
      </c>
      <c r="C449" s="428">
        <f>SUM(C450:C453)</f>
        <v>150</v>
      </c>
      <c r="D449" s="428">
        <f>SUM(D450:D453)</f>
        <v>0</v>
      </c>
      <c r="E449" s="316">
        <f t="shared" si="24"/>
        <v>-1</v>
      </c>
      <c r="F449" s="233" t="str">
        <f t="shared" si="27"/>
        <v>是</v>
      </c>
      <c r="G449" s="121" t="str">
        <f t="shared" si="28"/>
        <v>款</v>
      </c>
    </row>
    <row r="450" ht="36" customHeight="1" spans="1:7">
      <c r="A450" s="429" t="s">
        <v>856</v>
      </c>
      <c r="B450" s="269" t="s">
        <v>829</v>
      </c>
      <c r="C450" s="432"/>
      <c r="D450" s="432"/>
      <c r="E450" s="340" t="str">
        <f t="shared" si="24"/>
        <v> </v>
      </c>
      <c r="F450" s="233" t="str">
        <f t="shared" si="27"/>
        <v>否</v>
      </c>
      <c r="G450" s="121" t="str">
        <f t="shared" si="28"/>
        <v>项</v>
      </c>
    </row>
    <row r="451" ht="36" customHeight="1" spans="1:7">
      <c r="A451" s="429" t="s">
        <v>857</v>
      </c>
      <c r="B451" s="269" t="s">
        <v>858</v>
      </c>
      <c r="C451" s="432"/>
      <c r="D451" s="432"/>
      <c r="E451" s="340" t="str">
        <f t="shared" si="24"/>
        <v> </v>
      </c>
      <c r="F451" s="233" t="str">
        <f t="shared" si="27"/>
        <v>否</v>
      </c>
      <c r="G451" s="121" t="str">
        <f t="shared" si="28"/>
        <v>项</v>
      </c>
    </row>
    <row r="452" ht="36" customHeight="1" spans="1:7">
      <c r="A452" s="448">
        <v>2060405</v>
      </c>
      <c r="B452" s="269" t="s">
        <v>859</v>
      </c>
      <c r="C452" s="432"/>
      <c r="D452" s="432">
        <v>0</v>
      </c>
      <c r="E452" s="340" t="str">
        <f t="shared" si="24"/>
        <v> </v>
      </c>
      <c r="F452" s="233" t="str">
        <f t="shared" si="27"/>
        <v>否</v>
      </c>
      <c r="G452" s="121" t="str">
        <f t="shared" si="28"/>
        <v>项</v>
      </c>
    </row>
    <row r="453" ht="36" customHeight="1" spans="1:7">
      <c r="A453" s="429" t="s">
        <v>860</v>
      </c>
      <c r="B453" s="269" t="s">
        <v>861</v>
      </c>
      <c r="C453" s="432">
        <v>150</v>
      </c>
      <c r="D453" s="432"/>
      <c r="E453" s="340">
        <f t="shared" si="24"/>
        <v>-1</v>
      </c>
      <c r="F453" s="233" t="str">
        <f t="shared" si="27"/>
        <v>是</v>
      </c>
      <c r="G453" s="121" t="str">
        <f t="shared" si="28"/>
        <v>项</v>
      </c>
    </row>
    <row r="454" ht="36" customHeight="1" spans="1:7">
      <c r="A454" s="427" t="s">
        <v>862</v>
      </c>
      <c r="B454" s="264" t="s">
        <v>863</v>
      </c>
      <c r="C454" s="428"/>
      <c r="D454" s="428">
        <v>0</v>
      </c>
      <c r="E454" s="316" t="str">
        <f t="shared" si="24"/>
        <v> </v>
      </c>
      <c r="F454" s="233" t="str">
        <f t="shared" si="27"/>
        <v>否</v>
      </c>
      <c r="G454" s="121" t="str">
        <f t="shared" si="28"/>
        <v>项</v>
      </c>
    </row>
    <row r="455" ht="36" customHeight="1" spans="1:7">
      <c r="A455" s="429" t="s">
        <v>864</v>
      </c>
      <c r="B455" s="269" t="s">
        <v>829</v>
      </c>
      <c r="C455" s="432"/>
      <c r="D455" s="432"/>
      <c r="E455" s="340" t="str">
        <f t="shared" si="24"/>
        <v> </v>
      </c>
      <c r="F455" s="233" t="str">
        <f t="shared" si="27"/>
        <v>否</v>
      </c>
      <c r="G455" s="121" t="str">
        <f t="shared" si="28"/>
        <v>款</v>
      </c>
    </row>
    <row r="456" ht="36" customHeight="1" spans="1:7">
      <c r="A456" s="429" t="s">
        <v>865</v>
      </c>
      <c r="B456" s="269" t="s">
        <v>866</v>
      </c>
      <c r="C456" s="432">
        <v>0</v>
      </c>
      <c r="D456" s="432"/>
      <c r="E456" s="340" t="str">
        <f t="shared" si="24"/>
        <v> </v>
      </c>
      <c r="F456" s="233" t="str">
        <f t="shared" si="27"/>
        <v>否</v>
      </c>
      <c r="G456" s="121" t="str">
        <f t="shared" si="28"/>
        <v>项</v>
      </c>
    </row>
    <row r="457" ht="36" customHeight="1" spans="1:7">
      <c r="A457" s="429" t="s">
        <v>867</v>
      </c>
      <c r="B457" s="269" t="s">
        <v>868</v>
      </c>
      <c r="C457" s="432"/>
      <c r="D457" s="432"/>
      <c r="E457" s="340" t="str">
        <f t="shared" si="24"/>
        <v> </v>
      </c>
      <c r="F457" s="233" t="str">
        <f t="shared" si="27"/>
        <v>否</v>
      </c>
      <c r="G457" s="121" t="str">
        <f t="shared" si="28"/>
        <v>项</v>
      </c>
    </row>
    <row r="458" ht="36" customHeight="1" spans="1:7">
      <c r="A458" s="429" t="s">
        <v>869</v>
      </c>
      <c r="B458" s="269" t="s">
        <v>870</v>
      </c>
      <c r="C458" s="432"/>
      <c r="D458" s="432"/>
      <c r="E458" s="340" t="str">
        <f t="shared" si="24"/>
        <v> </v>
      </c>
      <c r="F458" s="233" t="str">
        <f t="shared" si="27"/>
        <v>否</v>
      </c>
      <c r="G458" s="121" t="str">
        <f t="shared" si="28"/>
        <v>项</v>
      </c>
    </row>
    <row r="459" ht="36" customHeight="1" spans="1:7">
      <c r="A459" s="427" t="s">
        <v>871</v>
      </c>
      <c r="B459" s="264" t="s">
        <v>872</v>
      </c>
      <c r="C459" s="428"/>
      <c r="D459" s="428"/>
      <c r="E459" s="316" t="str">
        <f t="shared" si="24"/>
        <v> </v>
      </c>
      <c r="F459" s="233" t="str">
        <f t="shared" si="27"/>
        <v>否</v>
      </c>
      <c r="G459" s="121" t="str">
        <f t="shared" si="28"/>
        <v>项</v>
      </c>
    </row>
    <row r="460" ht="36" customHeight="1" spans="1:7">
      <c r="A460" s="429" t="s">
        <v>873</v>
      </c>
      <c r="B460" s="269" t="s">
        <v>874</v>
      </c>
      <c r="C460" s="432"/>
      <c r="D460" s="432"/>
      <c r="E460" s="340" t="str">
        <f t="shared" si="24"/>
        <v> </v>
      </c>
      <c r="F460" s="233" t="str">
        <f t="shared" si="27"/>
        <v>否</v>
      </c>
      <c r="G460" s="121" t="str">
        <f t="shared" si="28"/>
        <v>款</v>
      </c>
    </row>
    <row r="461" ht="36" customHeight="1" spans="1:7">
      <c r="A461" s="429" t="s">
        <v>875</v>
      </c>
      <c r="B461" s="269" t="s">
        <v>876</v>
      </c>
      <c r="C461" s="432"/>
      <c r="D461" s="432"/>
      <c r="E461" s="340" t="str">
        <f t="shared" si="24"/>
        <v> </v>
      </c>
      <c r="F461" s="233" t="str">
        <f t="shared" si="27"/>
        <v>否</v>
      </c>
      <c r="G461" s="121" t="str">
        <f t="shared" si="28"/>
        <v>项</v>
      </c>
    </row>
    <row r="462" ht="36" customHeight="1" spans="1:7">
      <c r="A462" s="429" t="s">
        <v>877</v>
      </c>
      <c r="B462" s="269" t="s">
        <v>878</v>
      </c>
      <c r="C462" s="432">
        <v>0</v>
      </c>
      <c r="D462" s="432">
        <v>0</v>
      </c>
      <c r="E462" s="340" t="str">
        <f t="shared" ref="E462:E525" si="29">IF(C462&gt;0,D462/C462-1," ")</f>
        <v> </v>
      </c>
      <c r="F462" s="233" t="str">
        <f t="shared" si="27"/>
        <v>否</v>
      </c>
      <c r="G462" s="121" t="str">
        <f t="shared" si="28"/>
        <v>项</v>
      </c>
    </row>
    <row r="463" ht="36" customHeight="1" spans="1:7">
      <c r="A463" s="429" t="s">
        <v>879</v>
      </c>
      <c r="B463" s="269" t="s">
        <v>880</v>
      </c>
      <c r="C463" s="432"/>
      <c r="D463" s="432"/>
      <c r="E463" s="340" t="str">
        <f t="shared" si="29"/>
        <v> </v>
      </c>
      <c r="F463" s="233" t="str">
        <f t="shared" si="27"/>
        <v>否</v>
      </c>
      <c r="G463" s="121" t="str">
        <f t="shared" si="28"/>
        <v>项</v>
      </c>
    </row>
    <row r="464" ht="36" customHeight="1" spans="1:7">
      <c r="A464" s="427" t="s">
        <v>881</v>
      </c>
      <c r="B464" s="264" t="s">
        <v>882</v>
      </c>
      <c r="C464" s="428">
        <f>SUM(C465:C470)</f>
        <v>180</v>
      </c>
      <c r="D464" s="428">
        <f>SUM(D465:D470)</f>
        <v>130</v>
      </c>
      <c r="E464" s="316">
        <f t="shared" si="29"/>
        <v>-0.278</v>
      </c>
      <c r="F464" s="233" t="str">
        <f t="shared" si="27"/>
        <v>是</v>
      </c>
      <c r="G464" s="121" t="str">
        <f t="shared" si="28"/>
        <v>项</v>
      </c>
    </row>
    <row r="465" ht="36" customHeight="1" spans="1:7">
      <c r="A465" s="429" t="s">
        <v>883</v>
      </c>
      <c r="B465" s="269" t="s">
        <v>829</v>
      </c>
      <c r="C465" s="432"/>
      <c r="D465" s="432"/>
      <c r="E465" s="340" t="str">
        <f t="shared" si="29"/>
        <v> </v>
      </c>
      <c r="F465" s="233" t="str">
        <f t="shared" si="27"/>
        <v>否</v>
      </c>
      <c r="G465" s="121" t="str">
        <f t="shared" si="28"/>
        <v>款</v>
      </c>
    </row>
    <row r="466" ht="36" customHeight="1" spans="1:7">
      <c r="A466" s="429" t="s">
        <v>884</v>
      </c>
      <c r="B466" s="269" t="s">
        <v>885</v>
      </c>
      <c r="C466" s="432">
        <v>80</v>
      </c>
      <c r="D466" s="432">
        <v>65</v>
      </c>
      <c r="E466" s="340">
        <f t="shared" si="29"/>
        <v>-0.188</v>
      </c>
      <c r="F466" s="233" t="str">
        <f t="shared" si="27"/>
        <v>是</v>
      </c>
      <c r="G466" s="121" t="str">
        <f t="shared" si="28"/>
        <v>项</v>
      </c>
    </row>
    <row r="467" ht="36" customHeight="1" spans="1:7">
      <c r="A467" s="429" t="s">
        <v>886</v>
      </c>
      <c r="B467" s="269" t="s">
        <v>887</v>
      </c>
      <c r="C467" s="432"/>
      <c r="D467" s="432"/>
      <c r="E467" s="340" t="str">
        <f t="shared" si="29"/>
        <v> </v>
      </c>
      <c r="F467" s="233" t="str">
        <f t="shared" si="27"/>
        <v>否</v>
      </c>
      <c r="G467" s="121" t="str">
        <f t="shared" si="28"/>
        <v>项</v>
      </c>
    </row>
    <row r="468" ht="36" customHeight="1" spans="1:7">
      <c r="A468" s="429" t="s">
        <v>888</v>
      </c>
      <c r="B468" s="269" t="s">
        <v>889</v>
      </c>
      <c r="C468" s="432"/>
      <c r="D468" s="432">
        <v>0</v>
      </c>
      <c r="E468" s="340" t="str">
        <f t="shared" si="29"/>
        <v> </v>
      </c>
      <c r="F468" s="233" t="str">
        <f t="shared" si="27"/>
        <v>否</v>
      </c>
      <c r="G468" s="121" t="str">
        <f t="shared" si="28"/>
        <v>项</v>
      </c>
    </row>
    <row r="469" ht="36" customHeight="1" spans="1:7">
      <c r="A469" s="429" t="s">
        <v>890</v>
      </c>
      <c r="B469" s="269" t="s">
        <v>891</v>
      </c>
      <c r="C469" s="432">
        <v>100</v>
      </c>
      <c r="D469" s="432">
        <v>65</v>
      </c>
      <c r="E469" s="340">
        <f t="shared" si="29"/>
        <v>-0.35</v>
      </c>
      <c r="F469" s="233" t="str">
        <f t="shared" si="27"/>
        <v>是</v>
      </c>
      <c r="G469" s="121" t="str">
        <f t="shared" si="28"/>
        <v>项</v>
      </c>
    </row>
    <row r="470" ht="36" customHeight="1" spans="1:7">
      <c r="A470" s="429" t="s">
        <v>892</v>
      </c>
      <c r="B470" s="269" t="s">
        <v>893</v>
      </c>
      <c r="C470" s="432"/>
      <c r="D470" s="432"/>
      <c r="E470" s="340" t="str">
        <f t="shared" si="29"/>
        <v> </v>
      </c>
      <c r="F470" s="233" t="str">
        <f t="shared" si="27"/>
        <v>否</v>
      </c>
      <c r="G470" s="121" t="str">
        <f t="shared" si="28"/>
        <v>款</v>
      </c>
    </row>
    <row r="471" ht="36" customHeight="1" spans="1:7">
      <c r="A471" s="427" t="s">
        <v>894</v>
      </c>
      <c r="B471" s="264" t="s">
        <v>895</v>
      </c>
      <c r="C471" s="428"/>
      <c r="D471" s="428"/>
      <c r="E471" s="316" t="str">
        <f t="shared" si="29"/>
        <v> </v>
      </c>
      <c r="F471" s="233" t="str">
        <f t="shared" si="27"/>
        <v>否</v>
      </c>
      <c r="G471" s="121" t="str">
        <f t="shared" si="28"/>
        <v>项</v>
      </c>
    </row>
    <row r="472" ht="36" customHeight="1" spans="1:7">
      <c r="A472" s="429" t="s">
        <v>896</v>
      </c>
      <c r="B472" s="269" t="s">
        <v>897</v>
      </c>
      <c r="C472" s="432"/>
      <c r="D472" s="432"/>
      <c r="E472" s="340" t="str">
        <f t="shared" si="29"/>
        <v> </v>
      </c>
      <c r="F472" s="233" t="str">
        <f t="shared" si="27"/>
        <v>否</v>
      </c>
      <c r="G472" s="121" t="str">
        <f t="shared" si="28"/>
        <v>项</v>
      </c>
    </row>
    <row r="473" ht="36" customHeight="1" spans="1:7">
      <c r="A473" s="429" t="s">
        <v>898</v>
      </c>
      <c r="B473" s="269" t="s">
        <v>899</v>
      </c>
      <c r="C473" s="432"/>
      <c r="D473" s="432"/>
      <c r="E473" s="340" t="str">
        <f t="shared" si="29"/>
        <v> </v>
      </c>
      <c r="F473" s="233" t="str">
        <f t="shared" si="27"/>
        <v>否</v>
      </c>
      <c r="G473" s="121" t="str">
        <f t="shared" si="28"/>
        <v>项</v>
      </c>
    </row>
    <row r="474" ht="36" customHeight="1" spans="1:7">
      <c r="A474" s="429" t="s">
        <v>900</v>
      </c>
      <c r="B474" s="269" t="s">
        <v>901</v>
      </c>
      <c r="C474" s="432">
        <v>0</v>
      </c>
      <c r="D474" s="432"/>
      <c r="E474" s="340" t="str">
        <f t="shared" si="29"/>
        <v> </v>
      </c>
      <c r="F474" s="233" t="str">
        <f t="shared" si="27"/>
        <v>否</v>
      </c>
      <c r="G474" s="121" t="str">
        <f t="shared" si="28"/>
        <v>项</v>
      </c>
    </row>
    <row r="475" ht="36" customHeight="1" spans="1:7">
      <c r="A475" s="427" t="s">
        <v>902</v>
      </c>
      <c r="B475" s="264" t="s">
        <v>903</v>
      </c>
      <c r="C475" s="428"/>
      <c r="D475" s="428">
        <v>0</v>
      </c>
      <c r="E475" s="316" t="str">
        <f t="shared" si="29"/>
        <v> </v>
      </c>
      <c r="F475" s="233" t="str">
        <f t="shared" si="27"/>
        <v>否</v>
      </c>
      <c r="G475" s="121" t="str">
        <f t="shared" si="28"/>
        <v>项</v>
      </c>
    </row>
    <row r="476" ht="36" customHeight="1" spans="1:7">
      <c r="A476" s="429" t="s">
        <v>904</v>
      </c>
      <c r="B476" s="269" t="s">
        <v>905</v>
      </c>
      <c r="C476" s="432"/>
      <c r="D476" s="432"/>
      <c r="E476" s="340" t="str">
        <f t="shared" si="29"/>
        <v> </v>
      </c>
      <c r="F476" s="233" t="str">
        <f t="shared" si="27"/>
        <v>否</v>
      </c>
      <c r="G476" s="121" t="str">
        <f t="shared" si="28"/>
        <v>项</v>
      </c>
    </row>
    <row r="477" ht="36" customHeight="1" spans="1:7">
      <c r="A477" s="429" t="s">
        <v>906</v>
      </c>
      <c r="B477" s="269" t="s">
        <v>907</v>
      </c>
      <c r="C477" s="432"/>
      <c r="D477" s="432"/>
      <c r="E477" s="340" t="str">
        <f t="shared" si="29"/>
        <v> </v>
      </c>
      <c r="F477" s="233" t="str">
        <f t="shared" si="27"/>
        <v>否</v>
      </c>
      <c r="G477" s="121" t="str">
        <f t="shared" si="28"/>
        <v>款</v>
      </c>
    </row>
    <row r="478" ht="36" customHeight="1" spans="1:7">
      <c r="A478" s="429" t="s">
        <v>908</v>
      </c>
      <c r="B478" s="269" t="s">
        <v>909</v>
      </c>
      <c r="C478" s="432">
        <v>0</v>
      </c>
      <c r="D478" s="432"/>
      <c r="E478" s="340" t="str">
        <f t="shared" si="29"/>
        <v> </v>
      </c>
      <c r="F478" s="233" t="str">
        <f t="shared" si="27"/>
        <v>否</v>
      </c>
      <c r="G478" s="121" t="str">
        <f t="shared" si="28"/>
        <v>项</v>
      </c>
    </row>
    <row r="479" ht="36" customHeight="1" spans="1:7">
      <c r="A479" s="427" t="s">
        <v>910</v>
      </c>
      <c r="B479" s="264" t="s">
        <v>911</v>
      </c>
      <c r="C479" s="428"/>
      <c r="D479" s="428">
        <f>SUM(D480:D483)</f>
        <v>120</v>
      </c>
      <c r="E479" s="316" t="str">
        <f t="shared" si="29"/>
        <v> </v>
      </c>
      <c r="F479" s="233" t="str">
        <f t="shared" si="27"/>
        <v>是</v>
      </c>
      <c r="G479" s="121" t="str">
        <f t="shared" si="28"/>
        <v>项</v>
      </c>
    </row>
    <row r="480" ht="36" customHeight="1" spans="1:7">
      <c r="A480" s="429" t="s">
        <v>912</v>
      </c>
      <c r="B480" s="269" t="s">
        <v>913</v>
      </c>
      <c r="C480" s="432"/>
      <c r="D480" s="432">
        <v>0</v>
      </c>
      <c r="E480" s="340" t="str">
        <f t="shared" si="29"/>
        <v> </v>
      </c>
      <c r="F480" s="233" t="str">
        <f t="shared" si="27"/>
        <v>否</v>
      </c>
      <c r="G480" s="121" t="str">
        <f t="shared" si="28"/>
        <v>项</v>
      </c>
    </row>
    <row r="481" ht="36" customHeight="1" spans="1:7">
      <c r="A481" s="429" t="s">
        <v>914</v>
      </c>
      <c r="B481" s="269" t="s">
        <v>915</v>
      </c>
      <c r="C481" s="432">
        <v>0</v>
      </c>
      <c r="D481" s="432"/>
      <c r="E481" s="340" t="str">
        <f t="shared" si="29"/>
        <v> </v>
      </c>
      <c r="F481" s="233" t="str">
        <f t="shared" si="27"/>
        <v>否</v>
      </c>
      <c r="G481" s="121" t="str">
        <f t="shared" si="28"/>
        <v>款</v>
      </c>
    </row>
    <row r="482" ht="36" customHeight="1" spans="1:7">
      <c r="A482" s="429" t="s">
        <v>916</v>
      </c>
      <c r="B482" s="269" t="s">
        <v>917</v>
      </c>
      <c r="C482" s="432"/>
      <c r="D482" s="432"/>
      <c r="E482" s="340" t="str">
        <f t="shared" si="29"/>
        <v> </v>
      </c>
      <c r="F482" s="233" t="str">
        <f t="shared" si="27"/>
        <v>否</v>
      </c>
      <c r="G482" s="121" t="str">
        <f t="shared" si="28"/>
        <v>项</v>
      </c>
    </row>
    <row r="483" ht="36" customHeight="1" spans="1:7">
      <c r="A483" s="429" t="s">
        <v>918</v>
      </c>
      <c r="B483" s="269" t="s">
        <v>919</v>
      </c>
      <c r="C483" s="432"/>
      <c r="D483" s="432">
        <v>120</v>
      </c>
      <c r="E483" s="340" t="str">
        <f t="shared" si="29"/>
        <v> </v>
      </c>
      <c r="F483" s="233" t="str">
        <f t="shared" si="27"/>
        <v>是</v>
      </c>
      <c r="G483" s="121" t="str">
        <f t="shared" si="28"/>
        <v>项</v>
      </c>
    </row>
    <row r="484" ht="36" customHeight="1" spans="1:7">
      <c r="A484" s="427" t="s">
        <v>82</v>
      </c>
      <c r="B484" s="264" t="s">
        <v>83</v>
      </c>
      <c r="C484" s="428">
        <f>C485+C501+C509+C520+C529+C539</f>
        <v>7506</v>
      </c>
      <c r="D484" s="428">
        <f>D485+D501+D509+D520+D529+D539</f>
        <v>2747.16</v>
      </c>
      <c r="E484" s="316">
        <f t="shared" si="29"/>
        <v>-0.634</v>
      </c>
      <c r="F484" s="233" t="str">
        <f t="shared" si="27"/>
        <v>是</v>
      </c>
      <c r="G484" s="121" t="str">
        <f t="shared" si="28"/>
        <v>项</v>
      </c>
    </row>
    <row r="485" ht="36" customHeight="1" spans="1:7">
      <c r="A485" s="427" t="s">
        <v>920</v>
      </c>
      <c r="B485" s="264" t="s">
        <v>921</v>
      </c>
      <c r="C485" s="428">
        <f>SUM(C486:C500)</f>
        <v>6657</v>
      </c>
      <c r="D485" s="428">
        <f>SUM(D486:D500)</f>
        <v>2033.83</v>
      </c>
      <c r="E485" s="316">
        <f t="shared" si="29"/>
        <v>-0.694</v>
      </c>
      <c r="F485" s="233" t="str">
        <f t="shared" si="27"/>
        <v>是</v>
      </c>
      <c r="G485" s="121" t="str">
        <f t="shared" si="28"/>
        <v>款</v>
      </c>
    </row>
    <row r="486" ht="36" customHeight="1" spans="1:7">
      <c r="A486" s="429" t="s">
        <v>922</v>
      </c>
      <c r="B486" s="269" t="s">
        <v>145</v>
      </c>
      <c r="C486" s="432">
        <v>1826</v>
      </c>
      <c r="D486" s="432">
        <v>1826.73</v>
      </c>
      <c r="E486" s="340">
        <f t="shared" si="29"/>
        <v>0</v>
      </c>
      <c r="F486" s="233" t="str">
        <f t="shared" si="27"/>
        <v>是</v>
      </c>
      <c r="G486" s="121" t="str">
        <f t="shared" si="28"/>
        <v>项</v>
      </c>
    </row>
    <row r="487" ht="36" customHeight="1" spans="1:7">
      <c r="A487" s="429" t="s">
        <v>923</v>
      </c>
      <c r="B487" s="269" t="s">
        <v>147</v>
      </c>
      <c r="C487" s="432">
        <v>20</v>
      </c>
      <c r="D487" s="432">
        <v>20</v>
      </c>
      <c r="E487" s="340">
        <f t="shared" si="29"/>
        <v>0</v>
      </c>
      <c r="F487" s="233" t="str">
        <f t="shared" si="27"/>
        <v>是</v>
      </c>
      <c r="G487" s="121" t="str">
        <f t="shared" si="28"/>
        <v>项</v>
      </c>
    </row>
    <row r="488" ht="36" customHeight="1" spans="1:7">
      <c r="A488" s="429" t="s">
        <v>924</v>
      </c>
      <c r="B488" s="269" t="s">
        <v>149</v>
      </c>
      <c r="C488" s="432">
        <v>0</v>
      </c>
      <c r="D488" s="432">
        <v>0</v>
      </c>
      <c r="E488" s="340" t="str">
        <f t="shared" si="29"/>
        <v> </v>
      </c>
      <c r="F488" s="233" t="str">
        <f t="shared" si="27"/>
        <v>否</v>
      </c>
      <c r="G488" s="121" t="str">
        <f t="shared" si="28"/>
        <v>项</v>
      </c>
    </row>
    <row r="489" ht="36" customHeight="1" spans="1:7">
      <c r="A489" s="429" t="s">
        <v>925</v>
      </c>
      <c r="B489" s="269" t="s">
        <v>926</v>
      </c>
      <c r="C489" s="432">
        <v>0</v>
      </c>
      <c r="D489" s="432">
        <v>0</v>
      </c>
      <c r="E489" s="340" t="str">
        <f t="shared" si="29"/>
        <v> </v>
      </c>
      <c r="F489" s="233" t="str">
        <f t="shared" si="27"/>
        <v>否</v>
      </c>
      <c r="G489" s="121" t="str">
        <f t="shared" si="28"/>
        <v>项</v>
      </c>
    </row>
    <row r="490" ht="36" customHeight="1" spans="1:7">
      <c r="A490" s="429" t="s">
        <v>927</v>
      </c>
      <c r="B490" s="269" t="s">
        <v>928</v>
      </c>
      <c r="C490" s="432">
        <v>0</v>
      </c>
      <c r="D490" s="432">
        <v>0</v>
      </c>
      <c r="E490" s="340" t="str">
        <f t="shared" si="29"/>
        <v> </v>
      </c>
      <c r="F490" s="233" t="e">
        <f>IF(LEN(#REF!)=3,"是",IF(#REF!&lt;&gt;"",IF(SUM(C490:D490)&lt;&gt;0,"是","否"),"是"))</f>
        <v>#REF!</v>
      </c>
      <c r="G490" s="121" t="e">
        <f>IF(LEN(#REF!)=3,"类",IF(LEN(#REF!)=5,"款","项"))</f>
        <v>#REF!</v>
      </c>
    </row>
    <row r="491" ht="36" customHeight="1" spans="1:7">
      <c r="A491" s="429" t="s">
        <v>929</v>
      </c>
      <c r="B491" s="269" t="s">
        <v>930</v>
      </c>
      <c r="C491" s="432">
        <v>0</v>
      </c>
      <c r="D491" s="432">
        <v>0</v>
      </c>
      <c r="E491" s="340" t="str">
        <f t="shared" si="29"/>
        <v> </v>
      </c>
      <c r="F491" s="233" t="str">
        <f t="shared" ref="F463:F549" si="30">IF(LEN(A484)=3,"是",IF(B484&lt;&gt;"",IF(SUM(C491:D491)&lt;&gt;0,"是","否"),"是"))</f>
        <v>是</v>
      </c>
      <c r="G491" s="121" t="str">
        <f t="shared" ref="G463:G549" si="31">IF(LEN(A484)=3,"类",IF(LEN(A484)=5,"款","项"))</f>
        <v>类</v>
      </c>
    </row>
    <row r="492" ht="36" customHeight="1" spans="1:7">
      <c r="A492" s="429" t="s">
        <v>931</v>
      </c>
      <c r="B492" s="269" t="s">
        <v>932</v>
      </c>
      <c r="C492" s="432">
        <v>0</v>
      </c>
      <c r="D492" s="432">
        <v>0</v>
      </c>
      <c r="E492" s="340" t="str">
        <f t="shared" si="29"/>
        <v> </v>
      </c>
      <c r="F492" s="233" t="str">
        <f t="shared" si="30"/>
        <v>否</v>
      </c>
      <c r="G492" s="121" t="str">
        <f t="shared" si="31"/>
        <v>款</v>
      </c>
    </row>
    <row r="493" ht="36" customHeight="1" spans="1:7">
      <c r="A493" s="429" t="s">
        <v>933</v>
      </c>
      <c r="B493" s="269" t="s">
        <v>934</v>
      </c>
      <c r="C493" s="432">
        <v>200</v>
      </c>
      <c r="D493" s="432">
        <v>0</v>
      </c>
      <c r="E493" s="340">
        <f t="shared" si="29"/>
        <v>-1</v>
      </c>
      <c r="F493" s="233" t="str">
        <f t="shared" si="30"/>
        <v>是</v>
      </c>
      <c r="G493" s="121" t="str">
        <f t="shared" si="31"/>
        <v>项</v>
      </c>
    </row>
    <row r="494" ht="36" customHeight="1" spans="1:7">
      <c r="A494" s="429" t="s">
        <v>935</v>
      </c>
      <c r="B494" s="269" t="s">
        <v>936</v>
      </c>
      <c r="C494" s="432">
        <v>0</v>
      </c>
      <c r="D494" s="432">
        <v>0</v>
      </c>
      <c r="E494" s="340" t="str">
        <f t="shared" si="29"/>
        <v> </v>
      </c>
      <c r="F494" s="233" t="str">
        <f t="shared" si="30"/>
        <v>否</v>
      </c>
      <c r="G494" s="121" t="str">
        <f t="shared" si="31"/>
        <v>项</v>
      </c>
    </row>
    <row r="495" ht="36" customHeight="1" spans="1:7">
      <c r="A495" s="429" t="s">
        <v>937</v>
      </c>
      <c r="B495" s="269" t="s">
        <v>938</v>
      </c>
      <c r="C495" s="432">
        <v>0</v>
      </c>
      <c r="D495" s="432">
        <v>0</v>
      </c>
      <c r="E495" s="340" t="str">
        <f t="shared" si="29"/>
        <v> </v>
      </c>
      <c r="F495" s="233" t="str">
        <f t="shared" si="30"/>
        <v>否</v>
      </c>
      <c r="G495" s="121" t="str">
        <f t="shared" si="31"/>
        <v>项</v>
      </c>
    </row>
    <row r="496" ht="36" customHeight="1" spans="1:7">
      <c r="A496" s="429" t="s">
        <v>939</v>
      </c>
      <c r="B496" s="269" t="s">
        <v>940</v>
      </c>
      <c r="C496" s="432">
        <v>14</v>
      </c>
      <c r="D496" s="432">
        <v>0</v>
      </c>
      <c r="E496" s="340">
        <f t="shared" si="29"/>
        <v>-1</v>
      </c>
      <c r="F496" s="233" t="str">
        <f t="shared" si="30"/>
        <v>是</v>
      </c>
      <c r="G496" s="121" t="str">
        <f t="shared" si="31"/>
        <v>项</v>
      </c>
    </row>
    <row r="497" ht="36" customHeight="1" spans="1:7">
      <c r="A497" s="429" t="s">
        <v>941</v>
      </c>
      <c r="B497" s="269" t="s">
        <v>942</v>
      </c>
      <c r="C497" s="432">
        <v>0</v>
      </c>
      <c r="D497" s="432">
        <v>0</v>
      </c>
      <c r="E497" s="340" t="str">
        <f t="shared" si="29"/>
        <v> </v>
      </c>
      <c r="F497" s="233" t="str">
        <f t="shared" si="30"/>
        <v>否</v>
      </c>
      <c r="G497" s="121" t="str">
        <f t="shared" si="31"/>
        <v>项</v>
      </c>
    </row>
    <row r="498" ht="36" customHeight="1" spans="1:7">
      <c r="A498" s="429" t="s">
        <v>943</v>
      </c>
      <c r="B498" s="269" t="s">
        <v>944</v>
      </c>
      <c r="C498" s="432">
        <v>0</v>
      </c>
      <c r="D498" s="432">
        <v>0</v>
      </c>
      <c r="E498" s="340" t="str">
        <f t="shared" si="29"/>
        <v> </v>
      </c>
      <c r="F498" s="233" t="str">
        <f t="shared" si="30"/>
        <v>否</v>
      </c>
      <c r="G498" s="121" t="str">
        <f t="shared" si="31"/>
        <v>项</v>
      </c>
    </row>
    <row r="499" ht="36" customHeight="1" spans="1:7">
      <c r="A499" s="429" t="s">
        <v>945</v>
      </c>
      <c r="B499" s="269" t="s">
        <v>946</v>
      </c>
      <c r="C499" s="432">
        <v>4490</v>
      </c>
      <c r="D499" s="432">
        <v>0</v>
      </c>
      <c r="E499" s="340">
        <f t="shared" si="29"/>
        <v>-1</v>
      </c>
      <c r="F499" s="233" t="str">
        <f t="shared" si="30"/>
        <v>是</v>
      </c>
      <c r="G499" s="121" t="str">
        <f t="shared" si="31"/>
        <v>项</v>
      </c>
    </row>
    <row r="500" ht="36" customHeight="1" spans="1:7">
      <c r="A500" s="429" t="s">
        <v>947</v>
      </c>
      <c r="B500" s="269" t="s">
        <v>948</v>
      </c>
      <c r="C500" s="432">
        <v>107</v>
      </c>
      <c r="D500" s="432">
        <v>187.1</v>
      </c>
      <c r="E500" s="340">
        <f t="shared" si="29"/>
        <v>0.749</v>
      </c>
      <c r="F500" s="233" t="str">
        <f t="shared" si="30"/>
        <v>是</v>
      </c>
      <c r="G500" s="121" t="str">
        <f t="shared" si="31"/>
        <v>项</v>
      </c>
    </row>
    <row r="501" ht="36" customHeight="1" spans="1:7">
      <c r="A501" s="427" t="s">
        <v>949</v>
      </c>
      <c r="B501" s="264" t="s">
        <v>950</v>
      </c>
      <c r="C501" s="428">
        <f>SUM(C502:C508)</f>
        <v>141</v>
      </c>
      <c r="D501" s="428">
        <f>SUM(D502:D508)</f>
        <v>105.35</v>
      </c>
      <c r="E501" s="316">
        <f t="shared" si="29"/>
        <v>-0.253</v>
      </c>
      <c r="F501" s="233" t="str">
        <f t="shared" si="30"/>
        <v>是</v>
      </c>
      <c r="G501" s="121" t="str">
        <f t="shared" si="31"/>
        <v>项</v>
      </c>
    </row>
    <row r="502" ht="36" customHeight="1" spans="1:7">
      <c r="A502" s="429" t="s">
        <v>951</v>
      </c>
      <c r="B502" s="269" t="s">
        <v>145</v>
      </c>
      <c r="C502" s="432">
        <v>68</v>
      </c>
      <c r="D502" s="432">
        <v>57.45</v>
      </c>
      <c r="E502" s="340">
        <f t="shared" si="29"/>
        <v>-0.155</v>
      </c>
      <c r="F502" s="233" t="str">
        <f t="shared" si="30"/>
        <v>是</v>
      </c>
      <c r="G502" s="121" t="str">
        <f t="shared" si="31"/>
        <v>项</v>
      </c>
    </row>
    <row r="503" ht="36" customHeight="1" spans="1:7">
      <c r="A503" s="429" t="s">
        <v>952</v>
      </c>
      <c r="B503" s="269" t="s">
        <v>147</v>
      </c>
      <c r="C503" s="432">
        <v>0</v>
      </c>
      <c r="D503" s="432">
        <v>0</v>
      </c>
      <c r="E503" s="340" t="str">
        <f t="shared" si="29"/>
        <v> </v>
      </c>
      <c r="F503" s="233" t="str">
        <f t="shared" si="30"/>
        <v>否</v>
      </c>
      <c r="G503" s="121" t="str">
        <f t="shared" si="31"/>
        <v>项</v>
      </c>
    </row>
    <row r="504" ht="36" customHeight="1" spans="1:7">
      <c r="A504" s="429" t="s">
        <v>953</v>
      </c>
      <c r="B504" s="269" t="s">
        <v>149</v>
      </c>
      <c r="C504" s="432">
        <v>0</v>
      </c>
      <c r="D504" s="432">
        <v>0</v>
      </c>
      <c r="E504" s="340" t="str">
        <f t="shared" si="29"/>
        <v> </v>
      </c>
      <c r="F504" s="233" t="str">
        <f t="shared" si="30"/>
        <v>否</v>
      </c>
      <c r="G504" s="121" t="str">
        <f t="shared" si="31"/>
        <v>项</v>
      </c>
    </row>
    <row r="505" ht="36" customHeight="1" spans="1:7">
      <c r="A505" s="429" t="s">
        <v>954</v>
      </c>
      <c r="B505" s="269" t="s">
        <v>955</v>
      </c>
      <c r="C505" s="432">
        <v>20</v>
      </c>
      <c r="D505" s="432">
        <v>0</v>
      </c>
      <c r="E505" s="340">
        <f t="shared" si="29"/>
        <v>-1</v>
      </c>
      <c r="F505" s="233" t="str">
        <f t="shared" si="30"/>
        <v>是</v>
      </c>
      <c r="G505" s="121" t="str">
        <f t="shared" si="31"/>
        <v>项</v>
      </c>
    </row>
    <row r="506" ht="36" customHeight="1" spans="1:7">
      <c r="A506" s="429" t="s">
        <v>956</v>
      </c>
      <c r="B506" s="269" t="s">
        <v>957</v>
      </c>
      <c r="C506" s="432">
        <v>53</v>
      </c>
      <c r="D506" s="432">
        <v>47.9</v>
      </c>
      <c r="E506" s="340">
        <f t="shared" si="29"/>
        <v>-0.096</v>
      </c>
      <c r="F506" s="233" t="str">
        <f t="shared" si="30"/>
        <v>是</v>
      </c>
      <c r="G506" s="121" t="str">
        <f t="shared" si="31"/>
        <v>项</v>
      </c>
    </row>
    <row r="507" ht="36" customHeight="1" spans="1:7">
      <c r="A507" s="429" t="s">
        <v>958</v>
      </c>
      <c r="B507" s="269" t="s">
        <v>959</v>
      </c>
      <c r="C507" s="432">
        <v>0</v>
      </c>
      <c r="D507" s="432"/>
      <c r="E507" s="340" t="str">
        <f t="shared" si="29"/>
        <v> </v>
      </c>
      <c r="F507" s="233" t="str">
        <f t="shared" si="30"/>
        <v>否</v>
      </c>
      <c r="G507" s="121" t="str">
        <f t="shared" si="31"/>
        <v>项</v>
      </c>
    </row>
    <row r="508" ht="36" customHeight="1" spans="1:7">
      <c r="A508" s="429" t="s">
        <v>960</v>
      </c>
      <c r="B508" s="269" t="s">
        <v>961</v>
      </c>
      <c r="C508" s="432"/>
      <c r="D508" s="432"/>
      <c r="E508" s="340" t="str">
        <f t="shared" si="29"/>
        <v> </v>
      </c>
      <c r="F508" s="233" t="str">
        <f t="shared" si="30"/>
        <v>否</v>
      </c>
      <c r="G508" s="121" t="str">
        <f t="shared" si="31"/>
        <v>款</v>
      </c>
    </row>
    <row r="509" ht="36" customHeight="1" spans="1:7">
      <c r="A509" s="427" t="s">
        <v>962</v>
      </c>
      <c r="B509" s="264" t="s">
        <v>963</v>
      </c>
      <c r="C509" s="428">
        <f>SUM(C510:C519)</f>
        <v>0</v>
      </c>
      <c r="D509" s="428">
        <f>SUM(D510:D519)</f>
        <v>29.15</v>
      </c>
      <c r="E509" s="316" t="str">
        <f t="shared" si="29"/>
        <v> </v>
      </c>
      <c r="F509" s="233" t="str">
        <f t="shared" si="30"/>
        <v>是</v>
      </c>
      <c r="G509" s="121" t="str">
        <f t="shared" si="31"/>
        <v>项</v>
      </c>
    </row>
    <row r="510" ht="36" customHeight="1" spans="1:7">
      <c r="A510" s="429" t="s">
        <v>964</v>
      </c>
      <c r="B510" s="269" t="s">
        <v>145</v>
      </c>
      <c r="C510" s="432"/>
      <c r="D510" s="432">
        <v>0</v>
      </c>
      <c r="E510" s="340" t="str">
        <f t="shared" si="29"/>
        <v> </v>
      </c>
      <c r="F510" s="233" t="str">
        <f t="shared" si="30"/>
        <v>否</v>
      </c>
      <c r="G510" s="121" t="str">
        <f t="shared" si="31"/>
        <v>项</v>
      </c>
    </row>
    <row r="511" ht="36" customHeight="1" spans="1:7">
      <c r="A511" s="429" t="s">
        <v>965</v>
      </c>
      <c r="B511" s="269" t="s">
        <v>147</v>
      </c>
      <c r="C511" s="432">
        <v>0</v>
      </c>
      <c r="D511" s="432">
        <v>0</v>
      </c>
      <c r="E511" s="340" t="str">
        <f t="shared" si="29"/>
        <v> </v>
      </c>
      <c r="F511" s="233" t="str">
        <f t="shared" si="30"/>
        <v>否</v>
      </c>
      <c r="G511" s="121" t="str">
        <f t="shared" si="31"/>
        <v>项</v>
      </c>
    </row>
    <row r="512" ht="36" customHeight="1" spans="1:7">
      <c r="A512" s="429" t="s">
        <v>966</v>
      </c>
      <c r="B512" s="269" t="s">
        <v>149</v>
      </c>
      <c r="C512" s="432"/>
      <c r="D512" s="432"/>
      <c r="E512" s="340" t="str">
        <f t="shared" si="29"/>
        <v> </v>
      </c>
      <c r="F512" s="233" t="str">
        <f t="shared" si="30"/>
        <v>否</v>
      </c>
      <c r="G512" s="121" t="str">
        <f t="shared" si="31"/>
        <v>项</v>
      </c>
    </row>
    <row r="513" ht="36" customHeight="1" spans="1:7">
      <c r="A513" s="429" t="s">
        <v>967</v>
      </c>
      <c r="B513" s="269" t="s">
        <v>968</v>
      </c>
      <c r="C513" s="432"/>
      <c r="D513" s="432"/>
      <c r="E513" s="340" t="str">
        <f t="shared" si="29"/>
        <v> </v>
      </c>
      <c r="F513" s="233" t="str">
        <f t="shared" si="30"/>
        <v>否</v>
      </c>
      <c r="G513" s="121" t="str">
        <f t="shared" si="31"/>
        <v>项</v>
      </c>
    </row>
    <row r="514" ht="36" customHeight="1" spans="1:7">
      <c r="A514" s="429" t="s">
        <v>969</v>
      </c>
      <c r="B514" s="269" t="s">
        <v>970</v>
      </c>
      <c r="C514" s="432">
        <v>0</v>
      </c>
      <c r="D514" s="432">
        <v>0</v>
      </c>
      <c r="E514" s="340" t="str">
        <f t="shared" si="29"/>
        <v> </v>
      </c>
      <c r="F514" s="233" t="str">
        <f t="shared" si="30"/>
        <v>否</v>
      </c>
      <c r="G514" s="121" t="str">
        <f t="shared" si="31"/>
        <v>项</v>
      </c>
    </row>
    <row r="515" ht="36" customHeight="1" spans="1:7">
      <c r="A515" s="429" t="s">
        <v>971</v>
      </c>
      <c r="B515" s="269" t="s">
        <v>972</v>
      </c>
      <c r="C515" s="432"/>
      <c r="D515" s="432"/>
      <c r="E515" s="340" t="str">
        <f t="shared" si="29"/>
        <v> </v>
      </c>
      <c r="F515" s="233" t="str">
        <f t="shared" si="30"/>
        <v>否</v>
      </c>
      <c r="G515" s="121" t="str">
        <f t="shared" si="31"/>
        <v>项</v>
      </c>
    </row>
    <row r="516" ht="36" customHeight="1" spans="1:7">
      <c r="A516" s="429" t="s">
        <v>973</v>
      </c>
      <c r="B516" s="269" t="s">
        <v>974</v>
      </c>
      <c r="C516" s="432"/>
      <c r="D516" s="432">
        <v>29.15</v>
      </c>
      <c r="E516" s="340" t="str">
        <f t="shared" si="29"/>
        <v> </v>
      </c>
      <c r="F516" s="233" t="str">
        <f t="shared" si="30"/>
        <v>是</v>
      </c>
      <c r="G516" s="121" t="str">
        <f t="shared" si="31"/>
        <v>款</v>
      </c>
    </row>
    <row r="517" ht="36" customHeight="1" spans="1:7">
      <c r="A517" s="429" t="s">
        <v>975</v>
      </c>
      <c r="B517" s="269" t="s">
        <v>976</v>
      </c>
      <c r="C517" s="432"/>
      <c r="D517" s="432"/>
      <c r="E517" s="340" t="str">
        <f t="shared" si="29"/>
        <v> </v>
      </c>
      <c r="F517" s="233" t="str">
        <f t="shared" si="30"/>
        <v>否</v>
      </c>
      <c r="G517" s="121" t="str">
        <f t="shared" si="31"/>
        <v>项</v>
      </c>
    </row>
    <row r="518" ht="36" customHeight="1" spans="1:7">
      <c r="A518" s="429" t="s">
        <v>977</v>
      </c>
      <c r="B518" s="269" t="s">
        <v>978</v>
      </c>
      <c r="C518" s="432"/>
      <c r="D518" s="432">
        <v>0</v>
      </c>
      <c r="E518" s="340" t="str">
        <f t="shared" si="29"/>
        <v> </v>
      </c>
      <c r="F518" s="233" t="str">
        <f t="shared" si="30"/>
        <v>否</v>
      </c>
      <c r="G518" s="121" t="str">
        <f t="shared" si="31"/>
        <v>项</v>
      </c>
    </row>
    <row r="519" ht="36" customHeight="1" spans="1:7">
      <c r="A519" s="429" t="s">
        <v>979</v>
      </c>
      <c r="B519" s="269" t="s">
        <v>980</v>
      </c>
      <c r="C519" s="432"/>
      <c r="D519" s="432"/>
      <c r="E519" s="340" t="str">
        <f t="shared" si="29"/>
        <v> </v>
      </c>
      <c r="F519" s="233" t="str">
        <f t="shared" si="30"/>
        <v>否</v>
      </c>
      <c r="G519" s="121" t="str">
        <f t="shared" si="31"/>
        <v>项</v>
      </c>
    </row>
    <row r="520" ht="36" customHeight="1" spans="1:7">
      <c r="A520" s="427" t="s">
        <v>981</v>
      </c>
      <c r="B520" s="264" t="s">
        <v>982</v>
      </c>
      <c r="C520" s="428"/>
      <c r="D520" s="428"/>
      <c r="E520" s="316" t="str">
        <f t="shared" si="29"/>
        <v> </v>
      </c>
      <c r="F520" s="233" t="str">
        <f t="shared" si="30"/>
        <v>否</v>
      </c>
      <c r="G520" s="121" t="str">
        <f t="shared" si="31"/>
        <v>项</v>
      </c>
    </row>
    <row r="521" ht="36" customHeight="1" spans="1:7">
      <c r="A521" s="429" t="s">
        <v>983</v>
      </c>
      <c r="B521" s="269" t="s">
        <v>145</v>
      </c>
      <c r="C521" s="432">
        <v>0</v>
      </c>
      <c r="D521" s="432">
        <v>0</v>
      </c>
      <c r="E521" s="340" t="str">
        <f t="shared" si="29"/>
        <v> </v>
      </c>
      <c r="F521" s="233" t="str">
        <f t="shared" si="30"/>
        <v>否</v>
      </c>
      <c r="G521" s="121" t="str">
        <f t="shared" si="31"/>
        <v>项</v>
      </c>
    </row>
    <row r="522" ht="36" customHeight="1" spans="1:7">
      <c r="A522" s="429" t="s">
        <v>984</v>
      </c>
      <c r="B522" s="269" t="s">
        <v>147</v>
      </c>
      <c r="C522" s="432">
        <v>0</v>
      </c>
      <c r="D522" s="432"/>
      <c r="E522" s="340" t="str">
        <f t="shared" si="29"/>
        <v> </v>
      </c>
      <c r="F522" s="233" t="str">
        <f t="shared" si="30"/>
        <v>否</v>
      </c>
      <c r="G522" s="121" t="str">
        <f t="shared" si="31"/>
        <v>项</v>
      </c>
    </row>
    <row r="523" ht="36" customHeight="1" spans="1:7">
      <c r="A523" s="429" t="s">
        <v>985</v>
      </c>
      <c r="B523" s="269" t="s">
        <v>149</v>
      </c>
      <c r="C523" s="432">
        <v>0</v>
      </c>
      <c r="D523" s="432"/>
      <c r="E523" s="340" t="str">
        <f t="shared" si="29"/>
        <v> </v>
      </c>
      <c r="F523" s="233" t="str">
        <f t="shared" si="30"/>
        <v>否</v>
      </c>
      <c r="G523" s="121" t="str">
        <f t="shared" si="31"/>
        <v>项</v>
      </c>
    </row>
    <row r="524" ht="36" customHeight="1" spans="1:7">
      <c r="A524" s="429" t="s">
        <v>986</v>
      </c>
      <c r="B524" s="269" t="s">
        <v>987</v>
      </c>
      <c r="C524" s="432">
        <v>0</v>
      </c>
      <c r="D524" s="432"/>
      <c r="E524" s="340" t="str">
        <f t="shared" si="29"/>
        <v> </v>
      </c>
      <c r="F524" s="233" t="str">
        <f t="shared" si="30"/>
        <v>否</v>
      </c>
      <c r="G524" s="121" t="str">
        <f t="shared" si="31"/>
        <v>项</v>
      </c>
    </row>
    <row r="525" ht="36" customHeight="1" spans="1:7">
      <c r="A525" s="429" t="s">
        <v>988</v>
      </c>
      <c r="B525" s="269" t="s">
        <v>989</v>
      </c>
      <c r="C525" s="432"/>
      <c r="D525" s="432"/>
      <c r="E525" s="340" t="str">
        <f t="shared" si="29"/>
        <v> </v>
      </c>
      <c r="F525" s="233" t="str">
        <f t="shared" si="30"/>
        <v>否</v>
      </c>
      <c r="G525" s="121" t="str">
        <f t="shared" si="31"/>
        <v>项</v>
      </c>
    </row>
    <row r="526" ht="36" customHeight="1" spans="1:7">
      <c r="A526" s="429" t="s">
        <v>990</v>
      </c>
      <c r="B526" s="269" t="s">
        <v>991</v>
      </c>
      <c r="C526" s="432">
        <v>0</v>
      </c>
      <c r="D526" s="432"/>
      <c r="E526" s="340" t="str">
        <f t="shared" ref="E526:E589" si="32">IF(C526&gt;0,D526/C526-1," ")</f>
        <v> </v>
      </c>
      <c r="F526" s="233" t="str">
        <f t="shared" si="30"/>
        <v>否</v>
      </c>
      <c r="G526" s="121" t="str">
        <f t="shared" si="31"/>
        <v>项</v>
      </c>
    </row>
    <row r="527" ht="36" customHeight="1" spans="1:7">
      <c r="A527" s="429" t="s">
        <v>992</v>
      </c>
      <c r="B527" s="269" t="s">
        <v>993</v>
      </c>
      <c r="C527" s="432"/>
      <c r="D527" s="432"/>
      <c r="E527" s="340" t="str">
        <f t="shared" si="32"/>
        <v> </v>
      </c>
      <c r="F527" s="233" t="str">
        <f t="shared" si="30"/>
        <v>否</v>
      </c>
      <c r="G527" s="121" t="str">
        <f t="shared" si="31"/>
        <v>款</v>
      </c>
    </row>
    <row r="528" ht="36" customHeight="1" spans="1:7">
      <c r="A528" s="429" t="s">
        <v>994</v>
      </c>
      <c r="B528" s="269" t="s">
        <v>995</v>
      </c>
      <c r="C528" s="432">
        <v>0</v>
      </c>
      <c r="D528" s="432">
        <v>0</v>
      </c>
      <c r="E528" s="340" t="str">
        <f t="shared" si="32"/>
        <v> </v>
      </c>
      <c r="F528" s="233" t="str">
        <f t="shared" si="30"/>
        <v>否</v>
      </c>
      <c r="G528" s="121" t="str">
        <f t="shared" si="31"/>
        <v>项</v>
      </c>
    </row>
    <row r="529" ht="36" customHeight="1" spans="1:7">
      <c r="A529" s="427" t="s">
        <v>996</v>
      </c>
      <c r="B529" s="264" t="s">
        <v>997</v>
      </c>
      <c r="C529" s="428">
        <f>SUM(C530:C538)</f>
        <v>614</v>
      </c>
      <c r="D529" s="428">
        <f>SUM(D530:D538)</f>
        <v>578.83</v>
      </c>
      <c r="E529" s="316">
        <f t="shared" si="32"/>
        <v>-0.057</v>
      </c>
      <c r="F529" s="233" t="str">
        <f t="shared" si="30"/>
        <v>是</v>
      </c>
      <c r="G529" s="121" t="str">
        <f t="shared" si="31"/>
        <v>项</v>
      </c>
    </row>
    <row r="530" ht="36" customHeight="1" spans="1:7">
      <c r="A530" s="429" t="s">
        <v>998</v>
      </c>
      <c r="B530" s="269" t="s">
        <v>145</v>
      </c>
      <c r="C530" s="432">
        <v>564</v>
      </c>
      <c r="D530" s="432">
        <v>578.83</v>
      </c>
      <c r="E530" s="340">
        <f t="shared" si="32"/>
        <v>0.026</v>
      </c>
      <c r="F530" s="233" t="str">
        <f t="shared" si="30"/>
        <v>是</v>
      </c>
      <c r="G530" s="121" t="str">
        <f t="shared" si="31"/>
        <v>项</v>
      </c>
    </row>
    <row r="531" ht="36" customHeight="1" spans="1:7">
      <c r="A531" s="429" t="s">
        <v>999</v>
      </c>
      <c r="B531" s="269" t="s">
        <v>147</v>
      </c>
      <c r="C531" s="432">
        <v>0</v>
      </c>
      <c r="D531" s="432">
        <v>0</v>
      </c>
      <c r="E531" s="340" t="str">
        <f t="shared" ref="E531:E542" si="33">IF(C531&gt;0,D531/C531-1," ")</f>
        <v> </v>
      </c>
      <c r="F531" s="233" t="str">
        <f t="shared" si="30"/>
        <v>否</v>
      </c>
      <c r="G531" s="121" t="str">
        <f t="shared" si="31"/>
        <v>项</v>
      </c>
    </row>
    <row r="532" ht="36" customHeight="1" spans="1:7">
      <c r="A532" s="429" t="s">
        <v>1000</v>
      </c>
      <c r="B532" s="269" t="s">
        <v>149</v>
      </c>
      <c r="C532" s="432">
        <v>0</v>
      </c>
      <c r="D532" s="432"/>
      <c r="E532" s="340" t="str">
        <f t="shared" si="33"/>
        <v> </v>
      </c>
      <c r="F532" s="233" t="str">
        <f t="shared" si="30"/>
        <v>否</v>
      </c>
      <c r="G532" s="121" t="str">
        <f t="shared" si="31"/>
        <v>项</v>
      </c>
    </row>
    <row r="533" ht="36" customHeight="1" spans="1:7">
      <c r="A533" s="429" t="s">
        <v>1001</v>
      </c>
      <c r="B533" s="269" t="s">
        <v>1002</v>
      </c>
      <c r="C533" s="432">
        <v>0</v>
      </c>
      <c r="D533" s="432">
        <v>0</v>
      </c>
      <c r="E533" s="340" t="str">
        <f t="shared" si="33"/>
        <v> </v>
      </c>
      <c r="F533" s="233" t="str">
        <f t="shared" si="30"/>
        <v>否</v>
      </c>
      <c r="G533" s="121" t="str">
        <f t="shared" si="31"/>
        <v>项</v>
      </c>
    </row>
    <row r="534" ht="36" customHeight="1" spans="1:7">
      <c r="A534" s="429" t="s">
        <v>1003</v>
      </c>
      <c r="B534" s="269" t="s">
        <v>1004</v>
      </c>
      <c r="C534" s="432">
        <v>0</v>
      </c>
      <c r="D534" s="432"/>
      <c r="E534" s="340" t="str">
        <f t="shared" si="33"/>
        <v> </v>
      </c>
      <c r="F534" s="233" t="str">
        <f t="shared" si="30"/>
        <v>否</v>
      </c>
      <c r="G534" s="121" t="str">
        <f t="shared" si="31"/>
        <v>项</v>
      </c>
    </row>
    <row r="535" ht="36" customHeight="1" spans="1:7">
      <c r="A535" s="429" t="s">
        <v>1005</v>
      </c>
      <c r="B535" s="269" t="s">
        <v>1006</v>
      </c>
      <c r="C535" s="432"/>
      <c r="D535" s="432">
        <v>0</v>
      </c>
      <c r="E535" s="340" t="str">
        <f t="shared" si="33"/>
        <v> </v>
      </c>
      <c r="F535" s="233" t="str">
        <f t="shared" si="30"/>
        <v>否</v>
      </c>
      <c r="G535" s="121" t="str">
        <f t="shared" si="31"/>
        <v>项</v>
      </c>
    </row>
    <row r="536" ht="36" customHeight="1" spans="1:7">
      <c r="A536" s="448" t="s">
        <v>1007</v>
      </c>
      <c r="B536" s="269" t="s">
        <v>1008</v>
      </c>
      <c r="C536" s="432"/>
      <c r="D536" s="432"/>
      <c r="E536" s="340" t="str">
        <f t="shared" si="33"/>
        <v> </v>
      </c>
      <c r="F536" s="233" t="str">
        <f t="shared" si="30"/>
        <v>否</v>
      </c>
      <c r="G536" s="121" t="str">
        <f t="shared" si="31"/>
        <v>款</v>
      </c>
    </row>
    <row r="537" ht="36" customHeight="1" spans="1:7">
      <c r="A537" s="448" t="s">
        <v>1009</v>
      </c>
      <c r="B537" s="269" t="s">
        <v>1010</v>
      </c>
      <c r="C537" s="432">
        <v>50</v>
      </c>
      <c r="D537" s="432"/>
      <c r="E537" s="340">
        <f t="shared" si="33"/>
        <v>-1</v>
      </c>
      <c r="F537" s="233" t="str">
        <f t="shared" si="30"/>
        <v>是</v>
      </c>
      <c r="G537" s="121" t="str">
        <f t="shared" si="31"/>
        <v>项</v>
      </c>
    </row>
    <row r="538" ht="36" customHeight="1" spans="1:7">
      <c r="A538" s="429" t="s">
        <v>1011</v>
      </c>
      <c r="B538" s="269" t="s">
        <v>1012</v>
      </c>
      <c r="C538" s="432"/>
      <c r="D538" s="432">
        <v>0</v>
      </c>
      <c r="E538" s="340" t="str">
        <f t="shared" si="33"/>
        <v> </v>
      </c>
      <c r="F538" s="233" t="str">
        <f t="shared" si="30"/>
        <v>否</v>
      </c>
      <c r="G538" s="121" t="str">
        <f t="shared" si="31"/>
        <v>项</v>
      </c>
    </row>
    <row r="539" ht="36" customHeight="1" spans="1:7">
      <c r="A539" s="427" t="s">
        <v>1013</v>
      </c>
      <c r="B539" s="264" t="s">
        <v>1014</v>
      </c>
      <c r="C539" s="428">
        <f>SUM(C540:C542)</f>
        <v>94</v>
      </c>
      <c r="D539" s="428">
        <f>SUM(D540:D542)</f>
        <v>0</v>
      </c>
      <c r="E539" s="340">
        <f t="shared" si="33"/>
        <v>-1</v>
      </c>
      <c r="F539" s="233" t="str">
        <f t="shared" si="30"/>
        <v>是</v>
      </c>
      <c r="G539" s="121" t="str">
        <f t="shared" si="31"/>
        <v>项</v>
      </c>
    </row>
    <row r="540" ht="36" customHeight="1" spans="1:7">
      <c r="A540" s="429" t="s">
        <v>1015</v>
      </c>
      <c r="B540" s="269" t="s">
        <v>1016</v>
      </c>
      <c r="C540" s="432"/>
      <c r="D540" s="432"/>
      <c r="E540" s="340" t="str">
        <f t="shared" si="33"/>
        <v> </v>
      </c>
      <c r="F540" s="233" t="str">
        <f t="shared" si="30"/>
        <v>否</v>
      </c>
      <c r="G540" s="121" t="str">
        <f t="shared" si="31"/>
        <v>项</v>
      </c>
    </row>
    <row r="541" ht="36" customHeight="1" spans="1:7">
      <c r="A541" s="429" t="s">
        <v>1017</v>
      </c>
      <c r="B541" s="269" t="s">
        <v>1018</v>
      </c>
      <c r="C541" s="432"/>
      <c r="D541" s="432"/>
      <c r="E541" s="340" t="str">
        <f t="shared" si="33"/>
        <v> </v>
      </c>
      <c r="F541" s="233" t="str">
        <f t="shared" si="30"/>
        <v>否</v>
      </c>
      <c r="G541" s="121" t="str">
        <f t="shared" si="31"/>
        <v>项</v>
      </c>
    </row>
    <row r="542" ht="36" customHeight="1" spans="1:7">
      <c r="A542" s="429" t="s">
        <v>1019</v>
      </c>
      <c r="B542" s="269" t="s">
        <v>1020</v>
      </c>
      <c r="C542" s="432">
        <v>94</v>
      </c>
      <c r="D542" s="432"/>
      <c r="E542" s="340">
        <f t="shared" si="33"/>
        <v>-1</v>
      </c>
      <c r="F542" s="233" t="str">
        <f t="shared" si="30"/>
        <v>是</v>
      </c>
      <c r="G542" s="121" t="str">
        <f t="shared" si="31"/>
        <v>项</v>
      </c>
    </row>
    <row r="543" ht="36" customHeight="1" spans="1:7">
      <c r="A543" s="427" t="s">
        <v>84</v>
      </c>
      <c r="B543" s="264" t="s">
        <v>85</v>
      </c>
      <c r="C543" s="428">
        <f>C544+C563+C571+C573+C582+C586+C596+C605+C612+C620+C629+C634+C637+C640+C643+C646+C649+C653+C658+C665+C668</f>
        <v>82333</v>
      </c>
      <c r="D543" s="428">
        <f>D544+D563+D571+D573+D582+D586+D596+D605+D612+D620+D629+D634+D637+D640+D643+D646+D649+D653+D658+D665+D668</f>
        <v>84009.2</v>
      </c>
      <c r="E543" s="316">
        <f t="shared" si="32"/>
        <v>0.02</v>
      </c>
      <c r="F543" s="233" t="str">
        <f t="shared" si="30"/>
        <v>是</v>
      </c>
      <c r="G543" s="121" t="str">
        <f t="shared" si="31"/>
        <v>项</v>
      </c>
    </row>
    <row r="544" ht="36" customHeight="1" spans="1:7">
      <c r="A544" s="427" t="s">
        <v>1021</v>
      </c>
      <c r="B544" s="264" t="s">
        <v>1022</v>
      </c>
      <c r="C544" s="428">
        <f>SUM(C545:C562)</f>
        <v>1937</v>
      </c>
      <c r="D544" s="428">
        <f>SUM(D545:D562)</f>
        <v>2115.27</v>
      </c>
      <c r="E544" s="316">
        <f t="shared" si="32"/>
        <v>0.092</v>
      </c>
      <c r="F544" s="233" t="str">
        <f t="shared" si="30"/>
        <v>是</v>
      </c>
      <c r="G544" s="121" t="str">
        <f t="shared" si="31"/>
        <v>项</v>
      </c>
    </row>
    <row r="545" ht="36" customHeight="1" spans="1:7">
      <c r="A545" s="429" t="s">
        <v>1023</v>
      </c>
      <c r="B545" s="269" t="s">
        <v>145</v>
      </c>
      <c r="C545" s="432">
        <v>1912</v>
      </c>
      <c r="D545" s="432">
        <v>1990.73</v>
      </c>
      <c r="E545" s="340">
        <f t="shared" si="32"/>
        <v>0.041</v>
      </c>
      <c r="F545" s="233" t="str">
        <f t="shared" si="30"/>
        <v>是</v>
      </c>
      <c r="G545" s="121" t="str">
        <f t="shared" si="31"/>
        <v>项</v>
      </c>
    </row>
    <row r="546" ht="36" customHeight="1" spans="1:7">
      <c r="A546" s="429" t="s">
        <v>1024</v>
      </c>
      <c r="B546" s="269" t="s">
        <v>147</v>
      </c>
      <c r="C546" s="432"/>
      <c r="D546" s="432"/>
      <c r="E546" s="340" t="str">
        <f t="shared" si="32"/>
        <v> </v>
      </c>
      <c r="F546" s="233" t="str">
        <f t="shared" si="30"/>
        <v>否</v>
      </c>
      <c r="G546" s="121" t="str">
        <f t="shared" si="31"/>
        <v>款</v>
      </c>
    </row>
    <row r="547" ht="36" customHeight="1" spans="1:7">
      <c r="A547" s="429" t="s">
        <v>1025</v>
      </c>
      <c r="B547" s="269" t="s">
        <v>149</v>
      </c>
      <c r="C547" s="432"/>
      <c r="D547" s="432"/>
      <c r="E547" s="340" t="str">
        <f t="shared" si="32"/>
        <v> </v>
      </c>
      <c r="F547" s="233" t="str">
        <f t="shared" si="30"/>
        <v>否</v>
      </c>
      <c r="G547" s="121" t="str">
        <f t="shared" si="31"/>
        <v>项</v>
      </c>
    </row>
    <row r="548" ht="36" customHeight="1" spans="1:7">
      <c r="A548" s="429" t="s">
        <v>1026</v>
      </c>
      <c r="B548" s="269" t="s">
        <v>1027</v>
      </c>
      <c r="C548" s="432">
        <v>0</v>
      </c>
      <c r="D548" s="432"/>
      <c r="E548" s="340" t="str">
        <f t="shared" si="32"/>
        <v> </v>
      </c>
      <c r="F548" s="233" t="str">
        <f t="shared" si="30"/>
        <v>否</v>
      </c>
      <c r="G548" s="121" t="str">
        <f t="shared" si="31"/>
        <v>项</v>
      </c>
    </row>
    <row r="549" ht="36" customHeight="1" spans="1:7">
      <c r="A549" s="429" t="s">
        <v>1028</v>
      </c>
      <c r="B549" s="269" t="s">
        <v>1029</v>
      </c>
      <c r="C549" s="432">
        <v>0</v>
      </c>
      <c r="D549" s="432"/>
      <c r="E549" s="340" t="str">
        <f t="shared" si="32"/>
        <v> </v>
      </c>
      <c r="F549" s="233" t="str">
        <f t="shared" si="30"/>
        <v>否</v>
      </c>
      <c r="G549" s="121" t="str">
        <f t="shared" si="31"/>
        <v>项</v>
      </c>
    </row>
    <row r="550" ht="36" customHeight="1" spans="1:7">
      <c r="A550" s="429" t="s">
        <v>1030</v>
      </c>
      <c r="B550" s="269" t="s">
        <v>1031</v>
      </c>
      <c r="C550" s="432">
        <v>0</v>
      </c>
      <c r="D550" s="445"/>
      <c r="E550" s="340" t="str">
        <f t="shared" si="32"/>
        <v> </v>
      </c>
      <c r="F550" s="233" t="e">
        <f>IF(LEN(#REF!)=3,"是",IF(#REF!&lt;&gt;"",IF(SUM(C550:D550)&lt;&gt;0,"是","否"),"是"))</f>
        <v>#REF!</v>
      </c>
      <c r="G550" s="121" t="e">
        <f>IF(LEN(#REF!)=3,"类",IF(LEN(#REF!)=5,"款","项"))</f>
        <v>#REF!</v>
      </c>
    </row>
    <row r="551" ht="36" customHeight="1" spans="1:7">
      <c r="A551" s="429" t="s">
        <v>1032</v>
      </c>
      <c r="B551" s="269" t="s">
        <v>1033</v>
      </c>
      <c r="C551" s="432"/>
      <c r="D551" s="432"/>
      <c r="E551" s="340" t="str">
        <f t="shared" si="32"/>
        <v> </v>
      </c>
      <c r="F551" s="233" t="str">
        <f t="shared" ref="F527:F602" si="34">IF(LEN(A543)=3,"是",IF(B543&lt;&gt;"",IF(SUM(C551:D551)&lt;&gt;0,"是","否"),"是"))</f>
        <v>是</v>
      </c>
      <c r="G551" s="121" t="str">
        <f t="shared" ref="G527:G602" si="35">IF(LEN(A543)=3,"类",IF(LEN(A543)=5,"款","项"))</f>
        <v>类</v>
      </c>
    </row>
    <row r="552" ht="36" customHeight="1" spans="1:7">
      <c r="A552" s="429" t="s">
        <v>1034</v>
      </c>
      <c r="B552" s="269" t="s">
        <v>246</v>
      </c>
      <c r="C552" s="432">
        <v>25</v>
      </c>
      <c r="D552" s="432"/>
      <c r="E552" s="340">
        <f t="shared" si="32"/>
        <v>-1</v>
      </c>
      <c r="F552" s="233" t="str">
        <f t="shared" si="34"/>
        <v>是</v>
      </c>
      <c r="G552" s="121" t="str">
        <f t="shared" si="35"/>
        <v>款</v>
      </c>
    </row>
    <row r="553" ht="36" customHeight="1" spans="1:7">
      <c r="A553" s="429" t="s">
        <v>1035</v>
      </c>
      <c r="B553" s="269" t="s">
        <v>1036</v>
      </c>
      <c r="C553" s="432"/>
      <c r="D553" s="432"/>
      <c r="E553" s="340" t="str">
        <f t="shared" si="32"/>
        <v> </v>
      </c>
      <c r="F553" s="233" t="str">
        <f t="shared" si="34"/>
        <v>否</v>
      </c>
      <c r="G553" s="121" t="str">
        <f t="shared" si="35"/>
        <v>项</v>
      </c>
    </row>
    <row r="554" ht="36" customHeight="1" spans="1:7">
      <c r="A554" s="429" t="s">
        <v>1037</v>
      </c>
      <c r="B554" s="269" t="s">
        <v>1038</v>
      </c>
      <c r="C554" s="432"/>
      <c r="D554" s="432"/>
      <c r="E554" s="340" t="str">
        <f t="shared" si="32"/>
        <v> </v>
      </c>
      <c r="F554" s="233" t="str">
        <f t="shared" si="34"/>
        <v>否</v>
      </c>
      <c r="G554" s="121" t="str">
        <f t="shared" si="35"/>
        <v>项</v>
      </c>
    </row>
    <row r="555" ht="36" customHeight="1" spans="1:7">
      <c r="A555" s="429" t="s">
        <v>1039</v>
      </c>
      <c r="B555" s="269" t="s">
        <v>1040</v>
      </c>
      <c r="C555" s="432"/>
      <c r="D555" s="432"/>
      <c r="E555" s="340" t="str">
        <f t="shared" si="32"/>
        <v> </v>
      </c>
      <c r="F555" s="233" t="str">
        <f t="shared" si="34"/>
        <v>否</v>
      </c>
      <c r="G555" s="121" t="str">
        <f t="shared" si="35"/>
        <v>项</v>
      </c>
    </row>
    <row r="556" ht="36" customHeight="1" spans="1:7">
      <c r="A556" s="429" t="s">
        <v>1041</v>
      </c>
      <c r="B556" s="269" t="s">
        <v>1042</v>
      </c>
      <c r="C556" s="432">
        <v>0</v>
      </c>
      <c r="D556" s="432">
        <v>0</v>
      </c>
      <c r="E556" s="340" t="str">
        <f t="shared" si="32"/>
        <v> </v>
      </c>
      <c r="F556" s="233" t="str">
        <f t="shared" si="34"/>
        <v>否</v>
      </c>
      <c r="G556" s="121" t="str">
        <f t="shared" si="35"/>
        <v>项</v>
      </c>
    </row>
    <row r="557" ht="36" customHeight="1" spans="1:7">
      <c r="A557" s="434">
        <v>2080113</v>
      </c>
      <c r="B557" s="447" t="s">
        <v>312</v>
      </c>
      <c r="C557" s="432">
        <v>0</v>
      </c>
      <c r="D557" s="432">
        <v>0</v>
      </c>
      <c r="E557" s="340" t="str">
        <f t="shared" si="32"/>
        <v> </v>
      </c>
      <c r="F557" s="233" t="str">
        <f t="shared" si="34"/>
        <v>否</v>
      </c>
      <c r="G557" s="121" t="str">
        <f t="shared" si="35"/>
        <v>项</v>
      </c>
    </row>
    <row r="558" ht="36" customHeight="1" spans="1:7">
      <c r="A558" s="434">
        <v>2080114</v>
      </c>
      <c r="B558" s="447" t="s">
        <v>314</v>
      </c>
      <c r="C558" s="432">
        <v>0</v>
      </c>
      <c r="D558" s="432">
        <v>0</v>
      </c>
      <c r="E558" s="340" t="str">
        <f t="shared" si="32"/>
        <v> </v>
      </c>
      <c r="F558" s="233" t="str">
        <f t="shared" si="34"/>
        <v>否</v>
      </c>
      <c r="G558" s="121" t="str">
        <f t="shared" si="35"/>
        <v>项</v>
      </c>
    </row>
    <row r="559" ht="36" customHeight="1" spans="1:7">
      <c r="A559" s="434">
        <v>2080115</v>
      </c>
      <c r="B559" s="447" t="s">
        <v>316</v>
      </c>
      <c r="C559" s="432">
        <v>0</v>
      </c>
      <c r="D559" s="432"/>
      <c r="E559" s="340" t="str">
        <f t="shared" si="32"/>
        <v> </v>
      </c>
      <c r="F559" s="233" t="str">
        <f t="shared" si="34"/>
        <v>否</v>
      </c>
      <c r="G559" s="121" t="str">
        <f t="shared" si="35"/>
        <v>项</v>
      </c>
    </row>
    <row r="560" ht="36" customHeight="1" spans="1:7">
      <c r="A560" s="434">
        <v>2080116</v>
      </c>
      <c r="B560" s="447" t="s">
        <v>318</v>
      </c>
      <c r="C560" s="432"/>
      <c r="D560" s="432"/>
      <c r="E560" s="340" t="str">
        <f t="shared" si="32"/>
        <v> </v>
      </c>
      <c r="F560" s="233" t="str">
        <f t="shared" si="34"/>
        <v>否</v>
      </c>
      <c r="G560" s="121" t="str">
        <f t="shared" si="35"/>
        <v>项</v>
      </c>
    </row>
    <row r="561" ht="36" customHeight="1" spans="1:7">
      <c r="A561" s="434">
        <v>2080150</v>
      </c>
      <c r="B561" s="447" t="s">
        <v>163</v>
      </c>
      <c r="C561" s="432">
        <v>0</v>
      </c>
      <c r="D561" s="432"/>
      <c r="E561" s="340" t="str">
        <f t="shared" si="32"/>
        <v> </v>
      </c>
      <c r="F561" s="233" t="str">
        <f t="shared" si="34"/>
        <v>否</v>
      </c>
      <c r="G561" s="121" t="str">
        <f t="shared" si="35"/>
        <v>项</v>
      </c>
    </row>
    <row r="562" ht="36" customHeight="1" spans="1:7">
      <c r="A562" s="429" t="s">
        <v>1043</v>
      </c>
      <c r="B562" s="269" t="s">
        <v>1044</v>
      </c>
      <c r="C562" s="432"/>
      <c r="D562" s="432">
        <v>124.54</v>
      </c>
      <c r="E562" s="340" t="str">
        <f t="shared" si="32"/>
        <v> </v>
      </c>
      <c r="F562" s="233" t="str">
        <f t="shared" si="34"/>
        <v>是</v>
      </c>
      <c r="G562" s="121" t="str">
        <f t="shared" si="35"/>
        <v>项</v>
      </c>
    </row>
    <row r="563" ht="36" customHeight="1" spans="1:7">
      <c r="A563" s="427" t="s">
        <v>1045</v>
      </c>
      <c r="B563" s="264" t="s">
        <v>1046</v>
      </c>
      <c r="C563" s="428">
        <f>SUM(C564:C570)</f>
        <v>648</v>
      </c>
      <c r="D563" s="428">
        <f>SUM(D564:D570)</f>
        <v>604.63</v>
      </c>
      <c r="E563" s="316">
        <f t="shared" si="32"/>
        <v>-0.067</v>
      </c>
      <c r="F563" s="233" t="str">
        <f t="shared" si="34"/>
        <v>是</v>
      </c>
      <c r="G563" s="121" t="str">
        <f t="shared" si="35"/>
        <v>项</v>
      </c>
    </row>
    <row r="564" ht="36" customHeight="1" spans="1:7">
      <c r="A564" s="429" t="s">
        <v>1047</v>
      </c>
      <c r="B564" s="269" t="s">
        <v>145</v>
      </c>
      <c r="C564" s="432">
        <v>644</v>
      </c>
      <c r="D564" s="432">
        <v>604.63</v>
      </c>
      <c r="E564" s="340">
        <f t="shared" si="32"/>
        <v>-0.061</v>
      </c>
      <c r="F564" s="233" t="str">
        <f t="shared" si="34"/>
        <v>是</v>
      </c>
      <c r="G564" s="121" t="str">
        <f t="shared" si="35"/>
        <v>项</v>
      </c>
    </row>
    <row r="565" ht="36" customHeight="1" spans="1:7">
      <c r="A565" s="429" t="s">
        <v>1048</v>
      </c>
      <c r="B565" s="269" t="s">
        <v>147</v>
      </c>
      <c r="C565" s="432">
        <v>0</v>
      </c>
      <c r="D565" s="432">
        <v>0</v>
      </c>
      <c r="E565" s="340" t="str">
        <f t="shared" si="32"/>
        <v> </v>
      </c>
      <c r="F565" s="233" t="str">
        <f t="shared" si="34"/>
        <v>否</v>
      </c>
      <c r="G565" s="121" t="str">
        <f t="shared" si="35"/>
        <v>项</v>
      </c>
    </row>
    <row r="566" ht="36" customHeight="1" spans="1:7">
      <c r="A566" s="429" t="s">
        <v>1049</v>
      </c>
      <c r="B566" s="269" t="s">
        <v>149</v>
      </c>
      <c r="C566" s="432">
        <v>0</v>
      </c>
      <c r="D566" s="432">
        <v>0</v>
      </c>
      <c r="E566" s="340" t="str">
        <f t="shared" si="32"/>
        <v> </v>
      </c>
      <c r="F566" s="233" t="str">
        <f t="shared" si="34"/>
        <v>否</v>
      </c>
      <c r="G566" s="121" t="str">
        <f t="shared" si="35"/>
        <v>项</v>
      </c>
    </row>
    <row r="567" ht="36" customHeight="1" spans="1:7">
      <c r="A567" s="429" t="s">
        <v>1050</v>
      </c>
      <c r="B567" s="269" t="s">
        <v>1051</v>
      </c>
      <c r="C567" s="432">
        <v>0</v>
      </c>
      <c r="D567" s="432">
        <v>0</v>
      </c>
      <c r="E567" s="340" t="str">
        <f t="shared" si="32"/>
        <v> </v>
      </c>
      <c r="F567" s="233" t="str">
        <f t="shared" si="34"/>
        <v>否</v>
      </c>
      <c r="G567" s="121" t="str">
        <f t="shared" si="35"/>
        <v>项</v>
      </c>
    </row>
    <row r="568" ht="36" customHeight="1" spans="1:7">
      <c r="A568" s="429" t="s">
        <v>1052</v>
      </c>
      <c r="B568" s="269" t="s">
        <v>1053</v>
      </c>
      <c r="C568" s="432">
        <v>0</v>
      </c>
      <c r="D568" s="432"/>
      <c r="E568" s="340" t="str">
        <f t="shared" si="32"/>
        <v> </v>
      </c>
      <c r="F568" s="233" t="str">
        <f t="shared" si="34"/>
        <v>否</v>
      </c>
      <c r="G568" s="121" t="str">
        <f t="shared" si="35"/>
        <v>项</v>
      </c>
    </row>
    <row r="569" ht="36" customHeight="1" spans="1:7">
      <c r="A569" s="429" t="s">
        <v>1054</v>
      </c>
      <c r="B569" s="269" t="s">
        <v>1055</v>
      </c>
      <c r="C569" s="432">
        <v>0</v>
      </c>
      <c r="D569" s="432">
        <v>0</v>
      </c>
      <c r="E569" s="340" t="str">
        <f t="shared" si="32"/>
        <v> </v>
      </c>
      <c r="F569" s="233" t="str">
        <f t="shared" si="34"/>
        <v>否</v>
      </c>
      <c r="G569" s="121" t="str">
        <f t="shared" si="35"/>
        <v>项</v>
      </c>
    </row>
    <row r="570" ht="36" customHeight="1" spans="1:7">
      <c r="A570" s="429" t="s">
        <v>1056</v>
      </c>
      <c r="B570" s="269" t="s">
        <v>1057</v>
      </c>
      <c r="C570" s="432">
        <v>4</v>
      </c>
      <c r="D570" s="432"/>
      <c r="E570" s="340">
        <f t="shared" si="32"/>
        <v>-1</v>
      </c>
      <c r="F570" s="233" t="str">
        <f t="shared" si="34"/>
        <v>是</v>
      </c>
      <c r="G570" s="121" t="str">
        <f t="shared" si="35"/>
        <v>项</v>
      </c>
    </row>
    <row r="571" ht="36" customHeight="1" spans="1:7">
      <c r="A571" s="427" t="s">
        <v>1058</v>
      </c>
      <c r="B571" s="264" t="s">
        <v>1059</v>
      </c>
      <c r="C571" s="439">
        <f>C572</f>
        <v>0</v>
      </c>
      <c r="D571" s="439">
        <f>D572</f>
        <v>0</v>
      </c>
      <c r="E571" s="316" t="str">
        <f t="shared" si="32"/>
        <v> </v>
      </c>
      <c r="F571" s="233" t="str">
        <f t="shared" si="34"/>
        <v>否</v>
      </c>
      <c r="G571" s="121" t="str">
        <f t="shared" si="35"/>
        <v>款</v>
      </c>
    </row>
    <row r="572" ht="36" customHeight="1" spans="1:7">
      <c r="A572" s="429" t="s">
        <v>1060</v>
      </c>
      <c r="B572" s="269" t="s">
        <v>1061</v>
      </c>
      <c r="C572" s="432">
        <v>0</v>
      </c>
      <c r="D572" s="432"/>
      <c r="E572" s="340" t="str">
        <f t="shared" si="32"/>
        <v> </v>
      </c>
      <c r="F572" s="233" t="str">
        <f t="shared" si="34"/>
        <v>否</v>
      </c>
      <c r="G572" s="121" t="str">
        <f t="shared" si="35"/>
        <v>项</v>
      </c>
    </row>
    <row r="573" ht="36" customHeight="1" spans="1:7">
      <c r="A573" s="427" t="s">
        <v>1062</v>
      </c>
      <c r="B573" s="264" t="s">
        <v>1063</v>
      </c>
      <c r="C573" s="428">
        <f>SUM(C574:C581)</f>
        <v>39098</v>
      </c>
      <c r="D573" s="428">
        <f>SUM(D574:D581)</f>
        <v>34666.71</v>
      </c>
      <c r="E573" s="316">
        <f t="shared" si="32"/>
        <v>-0.113</v>
      </c>
      <c r="F573" s="233" t="str">
        <f t="shared" si="34"/>
        <v>是</v>
      </c>
      <c r="G573" s="121" t="str">
        <f t="shared" si="35"/>
        <v>项</v>
      </c>
    </row>
    <row r="574" ht="36" customHeight="1" spans="1:7">
      <c r="A574" s="429" t="s">
        <v>1064</v>
      </c>
      <c r="B574" s="269" t="s">
        <v>1065</v>
      </c>
      <c r="C574" s="432">
        <v>3140</v>
      </c>
      <c r="D574" s="432">
        <v>3350.06</v>
      </c>
      <c r="E574" s="340">
        <f t="shared" si="32"/>
        <v>0.067</v>
      </c>
      <c r="F574" s="233" t="str">
        <f t="shared" si="34"/>
        <v>是</v>
      </c>
      <c r="G574" s="121" t="str">
        <f t="shared" si="35"/>
        <v>项</v>
      </c>
    </row>
    <row r="575" ht="36" customHeight="1" spans="1:7">
      <c r="A575" s="429" t="s">
        <v>1066</v>
      </c>
      <c r="B575" s="269" t="s">
        <v>1067</v>
      </c>
      <c r="C575" s="432">
        <v>5227</v>
      </c>
      <c r="D575" s="432">
        <v>5617.84</v>
      </c>
      <c r="E575" s="340">
        <f t="shared" si="32"/>
        <v>0.075</v>
      </c>
      <c r="F575" s="233" t="str">
        <f t="shared" si="34"/>
        <v>是</v>
      </c>
      <c r="G575" s="121" t="str">
        <f t="shared" si="35"/>
        <v>项</v>
      </c>
    </row>
    <row r="576" ht="36" customHeight="1" spans="1:7">
      <c r="A576" s="429" t="s">
        <v>1068</v>
      </c>
      <c r="B576" s="269" t="s">
        <v>1069</v>
      </c>
      <c r="C576" s="432">
        <v>0</v>
      </c>
      <c r="D576" s="432">
        <v>0</v>
      </c>
      <c r="E576" s="340" t="str">
        <f t="shared" si="32"/>
        <v> </v>
      </c>
      <c r="F576" s="233" t="str">
        <f t="shared" si="34"/>
        <v>否</v>
      </c>
      <c r="G576" s="121" t="str">
        <f t="shared" si="35"/>
        <v>项</v>
      </c>
    </row>
    <row r="577" ht="36" customHeight="1" spans="1:7">
      <c r="A577" s="429" t="s">
        <v>1070</v>
      </c>
      <c r="B577" s="269" t="s">
        <v>1071</v>
      </c>
      <c r="C577" s="432">
        <v>19082</v>
      </c>
      <c r="D577" s="432">
        <v>19428.78</v>
      </c>
      <c r="E577" s="340">
        <f t="shared" si="32"/>
        <v>0.018</v>
      </c>
      <c r="F577" s="233" t="str">
        <f t="shared" si="34"/>
        <v>是</v>
      </c>
      <c r="G577" s="121" t="str">
        <f t="shared" si="35"/>
        <v>项</v>
      </c>
    </row>
    <row r="578" ht="36" customHeight="1" spans="1:7">
      <c r="A578" s="429" t="s">
        <v>1072</v>
      </c>
      <c r="B578" s="269" t="s">
        <v>1073</v>
      </c>
      <c r="C578" s="432">
        <v>9541</v>
      </c>
      <c r="D578" s="432">
        <v>3642.9</v>
      </c>
      <c r="E578" s="340">
        <f t="shared" si="32"/>
        <v>-0.618</v>
      </c>
      <c r="F578" s="233" t="str">
        <f t="shared" si="34"/>
        <v>是</v>
      </c>
      <c r="G578" s="121" t="str">
        <f t="shared" si="35"/>
        <v>项</v>
      </c>
    </row>
    <row r="579" ht="36" customHeight="1" spans="1:7">
      <c r="A579" s="429" t="s">
        <v>1074</v>
      </c>
      <c r="B579" s="269" t="s">
        <v>1075</v>
      </c>
      <c r="C579" s="432">
        <v>1875</v>
      </c>
      <c r="D579" s="432">
        <v>2400.53</v>
      </c>
      <c r="E579" s="340">
        <f t="shared" si="32"/>
        <v>0.28</v>
      </c>
      <c r="F579" s="233" t="str">
        <f t="shared" si="34"/>
        <v>是</v>
      </c>
      <c r="G579" s="121" t="str">
        <f t="shared" si="35"/>
        <v>款</v>
      </c>
    </row>
    <row r="580" ht="36" customHeight="1" spans="1:7">
      <c r="A580" s="434">
        <v>2080508</v>
      </c>
      <c r="B580" s="447" t="s">
        <v>1076</v>
      </c>
      <c r="C580" s="432">
        <v>0</v>
      </c>
      <c r="D580" s="432">
        <v>0</v>
      </c>
      <c r="E580" s="340" t="str">
        <f t="shared" si="32"/>
        <v> </v>
      </c>
      <c r="F580" s="233" t="str">
        <f t="shared" si="34"/>
        <v>否</v>
      </c>
      <c r="G580" s="121" t="str">
        <f t="shared" si="35"/>
        <v>项</v>
      </c>
    </row>
    <row r="581" ht="36" customHeight="1" spans="1:7">
      <c r="A581" s="429" t="s">
        <v>1077</v>
      </c>
      <c r="B581" s="269" t="s">
        <v>1078</v>
      </c>
      <c r="C581" s="432">
        <v>233</v>
      </c>
      <c r="D581" s="432">
        <v>226.6</v>
      </c>
      <c r="E581" s="340">
        <f t="shared" si="32"/>
        <v>-0.027</v>
      </c>
      <c r="F581" s="233" t="str">
        <f t="shared" si="34"/>
        <v>是</v>
      </c>
      <c r="G581" s="121" t="str">
        <f t="shared" si="35"/>
        <v>款</v>
      </c>
    </row>
    <row r="582" ht="36" customHeight="1" spans="1:7">
      <c r="A582" s="427" t="s">
        <v>1079</v>
      </c>
      <c r="B582" s="264" t="s">
        <v>1080</v>
      </c>
      <c r="C582" s="428">
        <f>SUM(C583:C585)</f>
        <v>0</v>
      </c>
      <c r="D582" s="428"/>
      <c r="E582" s="316" t="str">
        <f t="shared" si="32"/>
        <v> </v>
      </c>
      <c r="F582" s="233" t="str">
        <f t="shared" si="34"/>
        <v>否</v>
      </c>
      <c r="G582" s="121" t="str">
        <f t="shared" si="35"/>
        <v>项</v>
      </c>
    </row>
    <row r="583" ht="36" customHeight="1" spans="1:7">
      <c r="A583" s="429" t="s">
        <v>1081</v>
      </c>
      <c r="B583" s="269" t="s">
        <v>1082</v>
      </c>
      <c r="C583" s="432">
        <v>0</v>
      </c>
      <c r="D583" s="432"/>
      <c r="E583" s="340" t="str">
        <f t="shared" si="32"/>
        <v> </v>
      </c>
      <c r="F583" s="233" t="str">
        <f t="shared" si="34"/>
        <v>否</v>
      </c>
      <c r="G583" s="121" t="str">
        <f t="shared" si="35"/>
        <v>项</v>
      </c>
    </row>
    <row r="584" ht="36" customHeight="1" spans="1:7">
      <c r="A584" s="429" t="s">
        <v>1083</v>
      </c>
      <c r="B584" s="269" t="s">
        <v>1084</v>
      </c>
      <c r="C584" s="432">
        <v>0</v>
      </c>
      <c r="D584" s="432"/>
      <c r="E584" s="340" t="str">
        <f t="shared" si="32"/>
        <v> </v>
      </c>
      <c r="F584" s="233" t="str">
        <f t="shared" si="34"/>
        <v>否</v>
      </c>
      <c r="G584" s="121" t="str">
        <f t="shared" si="35"/>
        <v>项</v>
      </c>
    </row>
    <row r="585" ht="36" customHeight="1" spans="1:7">
      <c r="A585" s="429" t="s">
        <v>1085</v>
      </c>
      <c r="B585" s="269" t="s">
        <v>1086</v>
      </c>
      <c r="C585" s="432">
        <v>0</v>
      </c>
      <c r="D585" s="432"/>
      <c r="E585" s="340" t="str">
        <f t="shared" si="32"/>
        <v> </v>
      </c>
      <c r="F585" s="233" t="str">
        <f t="shared" si="34"/>
        <v>否</v>
      </c>
      <c r="G585" s="121" t="str">
        <f t="shared" si="35"/>
        <v>项</v>
      </c>
    </row>
    <row r="586" ht="36" customHeight="1" spans="1:7">
      <c r="A586" s="427" t="s">
        <v>1087</v>
      </c>
      <c r="B586" s="264" t="s">
        <v>1088</v>
      </c>
      <c r="C586" s="428">
        <f>SUM(C587:C595)</f>
        <v>344</v>
      </c>
      <c r="D586" s="428">
        <f>SUM(D587:D595)</f>
        <v>2970.85</v>
      </c>
      <c r="E586" s="316">
        <f t="shared" si="32"/>
        <v>7.636</v>
      </c>
      <c r="F586" s="233" t="str">
        <f t="shared" si="34"/>
        <v>是</v>
      </c>
      <c r="G586" s="121" t="str">
        <f t="shared" si="35"/>
        <v>项</v>
      </c>
    </row>
    <row r="587" ht="36" customHeight="1" spans="1:7">
      <c r="A587" s="429" t="s">
        <v>1089</v>
      </c>
      <c r="B587" s="269" t="s">
        <v>1090</v>
      </c>
      <c r="C587" s="432">
        <v>91</v>
      </c>
      <c r="D587" s="432"/>
      <c r="E587" s="340">
        <f t="shared" si="32"/>
        <v>-1</v>
      </c>
      <c r="F587" s="233" t="str">
        <f t="shared" si="34"/>
        <v>是</v>
      </c>
      <c r="G587" s="121" t="str">
        <f t="shared" si="35"/>
        <v>项</v>
      </c>
    </row>
    <row r="588" ht="36" customHeight="1" spans="1:7">
      <c r="A588" s="429" t="s">
        <v>1091</v>
      </c>
      <c r="B588" s="269" t="s">
        <v>1092</v>
      </c>
      <c r="C588" s="432">
        <v>0</v>
      </c>
      <c r="D588" s="432">
        <v>500</v>
      </c>
      <c r="E588" s="340" t="str">
        <f t="shared" si="32"/>
        <v> </v>
      </c>
      <c r="F588" s="233" t="str">
        <f t="shared" si="34"/>
        <v>是</v>
      </c>
      <c r="G588" s="121" t="str">
        <f t="shared" si="35"/>
        <v>项</v>
      </c>
    </row>
    <row r="589" ht="36" customHeight="1" spans="1:7">
      <c r="A589" s="429" t="s">
        <v>1093</v>
      </c>
      <c r="B589" s="269" t="s">
        <v>1094</v>
      </c>
      <c r="C589" s="432">
        <v>0</v>
      </c>
      <c r="D589" s="432">
        <v>0</v>
      </c>
      <c r="E589" s="340" t="str">
        <f t="shared" si="32"/>
        <v> </v>
      </c>
      <c r="F589" s="233" t="str">
        <f t="shared" si="34"/>
        <v>否</v>
      </c>
      <c r="G589" s="121" t="str">
        <f t="shared" si="35"/>
        <v>项</v>
      </c>
    </row>
    <row r="590" ht="36" customHeight="1" spans="1:7">
      <c r="A590" s="429" t="s">
        <v>1095</v>
      </c>
      <c r="B590" s="269" t="s">
        <v>1096</v>
      </c>
      <c r="C590" s="432"/>
      <c r="D590" s="432">
        <v>1000</v>
      </c>
      <c r="E590" s="340" t="str">
        <f t="shared" ref="E590:E653" si="36">IF(C590&gt;0,D590/C590-1," ")</f>
        <v> </v>
      </c>
      <c r="F590" s="233" t="str">
        <f t="shared" si="34"/>
        <v>是</v>
      </c>
      <c r="G590" s="121" t="str">
        <f t="shared" si="35"/>
        <v>款</v>
      </c>
    </row>
    <row r="591" ht="36" customHeight="1" spans="1:7">
      <c r="A591" s="429" t="s">
        <v>1097</v>
      </c>
      <c r="B591" s="269" t="s">
        <v>1098</v>
      </c>
      <c r="C591" s="432">
        <v>0</v>
      </c>
      <c r="D591" s="432">
        <v>0</v>
      </c>
      <c r="E591" s="340" t="str">
        <f t="shared" si="36"/>
        <v> </v>
      </c>
      <c r="F591" s="233" t="str">
        <f t="shared" si="34"/>
        <v>否</v>
      </c>
      <c r="G591" s="121" t="str">
        <f t="shared" si="35"/>
        <v>项</v>
      </c>
    </row>
    <row r="592" ht="36" customHeight="1" spans="1:7">
      <c r="A592" s="429" t="s">
        <v>1099</v>
      </c>
      <c r="B592" s="269" t="s">
        <v>1100</v>
      </c>
      <c r="C592" s="432">
        <v>0</v>
      </c>
      <c r="D592" s="432">
        <v>190.66</v>
      </c>
      <c r="E592" s="340" t="str">
        <f t="shared" si="36"/>
        <v> </v>
      </c>
      <c r="F592" s="233" t="str">
        <f t="shared" si="34"/>
        <v>是</v>
      </c>
      <c r="G592" s="121" t="str">
        <f t="shared" si="35"/>
        <v>项</v>
      </c>
    </row>
    <row r="593" ht="36" customHeight="1" spans="1:7">
      <c r="A593" s="429" t="s">
        <v>1101</v>
      </c>
      <c r="B593" s="269" t="s">
        <v>1102</v>
      </c>
      <c r="C593" s="432">
        <v>0</v>
      </c>
      <c r="D593" s="432">
        <v>0</v>
      </c>
      <c r="E593" s="340" t="str">
        <f t="shared" si="36"/>
        <v> </v>
      </c>
      <c r="F593" s="233" t="str">
        <f t="shared" si="34"/>
        <v>否</v>
      </c>
      <c r="G593" s="121" t="str">
        <f t="shared" si="35"/>
        <v>项</v>
      </c>
    </row>
    <row r="594" ht="36" customHeight="1" spans="1:7">
      <c r="A594" s="429" t="s">
        <v>1103</v>
      </c>
      <c r="B594" s="269" t="s">
        <v>1104</v>
      </c>
      <c r="C594" s="432">
        <v>0</v>
      </c>
      <c r="D594" s="432">
        <v>0</v>
      </c>
      <c r="E594" s="340" t="str">
        <f t="shared" si="36"/>
        <v> </v>
      </c>
      <c r="F594" s="233" t="str">
        <f t="shared" si="34"/>
        <v>否</v>
      </c>
      <c r="G594" s="121" t="str">
        <f t="shared" si="35"/>
        <v>款</v>
      </c>
    </row>
    <row r="595" ht="36" customHeight="1" spans="1:7">
      <c r="A595" s="429" t="s">
        <v>1105</v>
      </c>
      <c r="B595" s="269" t="s">
        <v>1106</v>
      </c>
      <c r="C595" s="432">
        <v>253</v>
      </c>
      <c r="D595" s="432">
        <v>1280.19</v>
      </c>
      <c r="E595" s="340">
        <f t="shared" si="36"/>
        <v>4.06</v>
      </c>
      <c r="F595" s="233" t="str">
        <f t="shared" si="34"/>
        <v>是</v>
      </c>
      <c r="G595" s="121" t="str">
        <f t="shared" si="35"/>
        <v>项</v>
      </c>
    </row>
    <row r="596" ht="36" customHeight="1" spans="1:7">
      <c r="A596" s="427" t="s">
        <v>1107</v>
      </c>
      <c r="B596" s="264" t="s">
        <v>1108</v>
      </c>
      <c r="C596" s="428">
        <f>SUM(C597:C604)</f>
        <v>6801</v>
      </c>
      <c r="D596" s="428">
        <f>SUM(D597:D604)</f>
        <v>6821.21</v>
      </c>
      <c r="E596" s="316">
        <f t="shared" si="36"/>
        <v>0.003</v>
      </c>
      <c r="F596" s="233" t="str">
        <f t="shared" si="34"/>
        <v>是</v>
      </c>
      <c r="G596" s="121" t="str">
        <f t="shared" si="35"/>
        <v>项</v>
      </c>
    </row>
    <row r="597" ht="36" customHeight="1" spans="1:7">
      <c r="A597" s="429" t="s">
        <v>1109</v>
      </c>
      <c r="B597" s="269" t="s">
        <v>1110</v>
      </c>
      <c r="C597" s="432">
        <v>3313</v>
      </c>
      <c r="D597" s="432">
        <v>2997.32</v>
      </c>
      <c r="E597" s="340">
        <f t="shared" si="36"/>
        <v>-0.095</v>
      </c>
      <c r="F597" s="233" t="str">
        <f t="shared" si="34"/>
        <v>是</v>
      </c>
      <c r="G597" s="121" t="str">
        <f t="shared" si="35"/>
        <v>项</v>
      </c>
    </row>
    <row r="598" ht="36" customHeight="1" spans="1:7">
      <c r="A598" s="429" t="s">
        <v>1111</v>
      </c>
      <c r="B598" s="269" t="s">
        <v>1112</v>
      </c>
      <c r="C598" s="432">
        <v>250</v>
      </c>
      <c r="D598" s="432">
        <v>549.69</v>
      </c>
      <c r="E598" s="340">
        <f t="shared" si="36"/>
        <v>1.199</v>
      </c>
      <c r="F598" s="233" t="str">
        <f t="shared" si="34"/>
        <v>是</v>
      </c>
      <c r="G598" s="121" t="str">
        <f t="shared" si="35"/>
        <v>项</v>
      </c>
    </row>
    <row r="599" ht="36" customHeight="1" spans="1:7">
      <c r="A599" s="429" t="s">
        <v>1113</v>
      </c>
      <c r="B599" s="269" t="s">
        <v>1114</v>
      </c>
      <c r="C599" s="432">
        <v>1246</v>
      </c>
      <c r="D599" s="432">
        <v>880.13</v>
      </c>
      <c r="E599" s="340">
        <f t="shared" si="36"/>
        <v>-0.294</v>
      </c>
      <c r="F599" s="233" t="str">
        <f t="shared" si="34"/>
        <v>是</v>
      </c>
      <c r="G599" s="121" t="str">
        <f t="shared" si="35"/>
        <v>项</v>
      </c>
    </row>
    <row r="600" ht="36" customHeight="1" spans="1:7">
      <c r="A600" s="429" t="s">
        <v>1115</v>
      </c>
      <c r="B600" s="269" t="s">
        <v>1116</v>
      </c>
      <c r="C600" s="432">
        <v>585</v>
      </c>
      <c r="D600" s="432">
        <v>582.71</v>
      </c>
      <c r="E600" s="340">
        <f t="shared" si="36"/>
        <v>-0.004</v>
      </c>
      <c r="F600" s="233" t="str">
        <f t="shared" si="34"/>
        <v>是</v>
      </c>
      <c r="G600" s="121" t="str">
        <f t="shared" si="35"/>
        <v>项</v>
      </c>
    </row>
    <row r="601" ht="36" customHeight="1" spans="1:7">
      <c r="A601" s="429" t="s">
        <v>1117</v>
      </c>
      <c r="B601" s="269" t="s">
        <v>1118</v>
      </c>
      <c r="C601" s="432">
        <v>0</v>
      </c>
      <c r="D601" s="432">
        <v>0</v>
      </c>
      <c r="E601" s="340" t="str">
        <f t="shared" si="36"/>
        <v> </v>
      </c>
      <c r="F601" s="233" t="str">
        <f t="shared" si="34"/>
        <v>否</v>
      </c>
      <c r="G601" s="121" t="str">
        <f t="shared" si="35"/>
        <v>项</v>
      </c>
    </row>
    <row r="602" ht="36" customHeight="1" spans="1:7">
      <c r="A602" s="429" t="s">
        <v>1119</v>
      </c>
      <c r="B602" s="269" t="s">
        <v>1120</v>
      </c>
      <c r="C602" s="432">
        <v>0</v>
      </c>
      <c r="D602" s="432">
        <v>0</v>
      </c>
      <c r="E602" s="340" t="str">
        <f t="shared" si="36"/>
        <v> </v>
      </c>
      <c r="F602" s="233" t="str">
        <f t="shared" si="34"/>
        <v>否</v>
      </c>
      <c r="G602" s="121" t="str">
        <f t="shared" si="35"/>
        <v>项</v>
      </c>
    </row>
    <row r="603" ht="36" customHeight="1" spans="1:6">
      <c r="A603" s="429">
        <v>2080808</v>
      </c>
      <c r="B603" s="269" t="s">
        <v>1121</v>
      </c>
      <c r="C603" s="432">
        <v>8</v>
      </c>
      <c r="D603" s="432">
        <v>0</v>
      </c>
      <c r="E603" s="340">
        <f t="shared" si="36"/>
        <v>-1</v>
      </c>
      <c r="F603" s="233"/>
    </row>
    <row r="604" ht="36" customHeight="1" spans="1:7">
      <c r="A604" s="429" t="s">
        <v>1122</v>
      </c>
      <c r="B604" s="269" t="s">
        <v>1123</v>
      </c>
      <c r="C604" s="432">
        <v>1399</v>
      </c>
      <c r="D604" s="432">
        <v>1811.36</v>
      </c>
      <c r="E604" s="340">
        <f t="shared" si="36"/>
        <v>0.295</v>
      </c>
      <c r="F604" s="233" t="str">
        <f t="shared" ref="F604:F611" si="37">IF(LEN(A595)=3,"是",IF(B595&lt;&gt;"",IF(SUM(C604:D604)&lt;&gt;0,"是","否"),"是"))</f>
        <v>是</v>
      </c>
      <c r="G604" s="121" t="str">
        <f t="shared" ref="G604:G611" si="38">IF(LEN(A595)=3,"类",IF(LEN(A595)=5,"款","项"))</f>
        <v>项</v>
      </c>
    </row>
    <row r="605" ht="36" customHeight="1" spans="1:7">
      <c r="A605" s="427" t="s">
        <v>1124</v>
      </c>
      <c r="B605" s="264" t="s">
        <v>1125</v>
      </c>
      <c r="C605" s="428">
        <f>SUM(C606:C611)</f>
        <v>1123</v>
      </c>
      <c r="D605" s="428">
        <f>SUM(D606:D611)</f>
        <v>1088.08</v>
      </c>
      <c r="E605" s="316">
        <f t="shared" si="36"/>
        <v>-0.031</v>
      </c>
      <c r="F605" s="233" t="str">
        <f t="shared" si="37"/>
        <v>是</v>
      </c>
      <c r="G605" s="121" t="str">
        <f t="shared" si="38"/>
        <v>款</v>
      </c>
    </row>
    <row r="606" ht="36" customHeight="1" spans="1:7">
      <c r="A606" s="429" t="s">
        <v>1126</v>
      </c>
      <c r="B606" s="269" t="s">
        <v>1127</v>
      </c>
      <c r="C606" s="432">
        <v>666</v>
      </c>
      <c r="D606" s="432">
        <v>639.7</v>
      </c>
      <c r="E606" s="340">
        <f t="shared" si="36"/>
        <v>-0.039</v>
      </c>
      <c r="F606" s="233" t="str">
        <f t="shared" si="37"/>
        <v>是</v>
      </c>
      <c r="G606" s="121" t="str">
        <f t="shared" si="38"/>
        <v>项</v>
      </c>
    </row>
    <row r="607" ht="36" customHeight="1" spans="1:7">
      <c r="A607" s="429" t="s">
        <v>1128</v>
      </c>
      <c r="B607" s="269" t="s">
        <v>1129</v>
      </c>
      <c r="C607" s="432">
        <v>270</v>
      </c>
      <c r="D607" s="432">
        <v>240</v>
      </c>
      <c r="E607" s="340">
        <f t="shared" si="36"/>
        <v>-0.111</v>
      </c>
      <c r="F607" s="233" t="str">
        <f t="shared" si="37"/>
        <v>是</v>
      </c>
      <c r="G607" s="121" t="str">
        <f t="shared" si="38"/>
        <v>项</v>
      </c>
    </row>
    <row r="608" ht="36" customHeight="1" spans="1:7">
      <c r="A608" s="429" t="s">
        <v>1130</v>
      </c>
      <c r="B608" s="269" t="s">
        <v>1131</v>
      </c>
      <c r="C608" s="432">
        <v>0</v>
      </c>
      <c r="D608" s="432">
        <v>0</v>
      </c>
      <c r="E608" s="340" t="str">
        <f t="shared" si="36"/>
        <v> </v>
      </c>
      <c r="F608" s="233" t="str">
        <f t="shared" si="37"/>
        <v>否</v>
      </c>
      <c r="G608" s="121" t="str">
        <f t="shared" si="38"/>
        <v>项</v>
      </c>
    </row>
    <row r="609" s="389" customFormat="1" ht="36" customHeight="1" spans="1:7">
      <c r="A609" s="429" t="s">
        <v>1132</v>
      </c>
      <c r="B609" s="269" t="s">
        <v>1133</v>
      </c>
      <c r="C609" s="432">
        <v>97</v>
      </c>
      <c r="D609" s="432">
        <v>96</v>
      </c>
      <c r="E609" s="340">
        <f t="shared" si="36"/>
        <v>-0.01</v>
      </c>
      <c r="F609" s="233" t="str">
        <f t="shared" si="37"/>
        <v>是</v>
      </c>
      <c r="G609" s="121" t="str">
        <f t="shared" si="38"/>
        <v>项</v>
      </c>
    </row>
    <row r="610" ht="36" customHeight="1" spans="1:7">
      <c r="A610" s="429" t="s">
        <v>1134</v>
      </c>
      <c r="B610" s="269" t="s">
        <v>1135</v>
      </c>
      <c r="C610" s="432">
        <v>30</v>
      </c>
      <c r="D610" s="432">
        <v>39.88</v>
      </c>
      <c r="E610" s="340">
        <f t="shared" si="36"/>
        <v>0.329</v>
      </c>
      <c r="F610" s="233" t="str">
        <f t="shared" si="37"/>
        <v>是</v>
      </c>
      <c r="G610" s="121" t="str">
        <f t="shared" si="38"/>
        <v>项</v>
      </c>
    </row>
    <row r="611" ht="36" customHeight="1" spans="1:7">
      <c r="A611" s="429" t="s">
        <v>1136</v>
      </c>
      <c r="B611" s="269" t="s">
        <v>1137</v>
      </c>
      <c r="C611" s="432">
        <v>60</v>
      </c>
      <c r="D611" s="432">
        <v>72.5</v>
      </c>
      <c r="E611" s="340">
        <f t="shared" si="36"/>
        <v>0.208</v>
      </c>
      <c r="F611" s="233" t="str">
        <f t="shared" si="37"/>
        <v>是</v>
      </c>
      <c r="G611" s="121" t="str">
        <f t="shared" si="38"/>
        <v>项</v>
      </c>
    </row>
    <row r="612" ht="36" customHeight="1" spans="1:7">
      <c r="A612" s="427" t="s">
        <v>1138</v>
      </c>
      <c r="B612" s="264" t="s">
        <v>1139</v>
      </c>
      <c r="C612" s="428">
        <f>SUM(C613:C619)</f>
        <v>2364</v>
      </c>
      <c r="D612" s="428">
        <f>SUM(D613:D619)</f>
        <v>1667.87</v>
      </c>
      <c r="E612" s="316">
        <f t="shared" si="36"/>
        <v>-0.294</v>
      </c>
      <c r="F612" s="233" t="str">
        <f t="shared" ref="F604:F655" si="39">IF(LEN(A604)=3,"是",IF(B604&lt;&gt;"",IF(SUM(C612:D612)&lt;&gt;0,"是","否"),"是"))</f>
        <v>是</v>
      </c>
      <c r="G612" s="121" t="str">
        <f t="shared" ref="G604:G675" si="40">IF(LEN(A604)=3,"类",IF(LEN(A604)=5,"款","项"))</f>
        <v>项</v>
      </c>
    </row>
    <row r="613" ht="36" customHeight="1" spans="1:7">
      <c r="A613" s="429" t="s">
        <v>1140</v>
      </c>
      <c r="B613" s="269" t="s">
        <v>1141</v>
      </c>
      <c r="C613" s="432">
        <v>286</v>
      </c>
      <c r="D613" s="432">
        <v>333.72</v>
      </c>
      <c r="E613" s="340">
        <f t="shared" si="36"/>
        <v>0.167</v>
      </c>
      <c r="F613" s="233" t="str">
        <f t="shared" si="39"/>
        <v>是</v>
      </c>
      <c r="G613" s="121" t="str">
        <f t="shared" si="40"/>
        <v>款</v>
      </c>
    </row>
    <row r="614" s="389" customFormat="1" ht="36" customHeight="1" spans="1:7">
      <c r="A614" s="429" t="s">
        <v>1142</v>
      </c>
      <c r="B614" s="269" t="s">
        <v>1143</v>
      </c>
      <c r="C614" s="432">
        <v>865</v>
      </c>
      <c r="D614" s="432">
        <v>996.99</v>
      </c>
      <c r="E614" s="340">
        <f t="shared" si="36"/>
        <v>0.153</v>
      </c>
      <c r="F614" s="233" t="str">
        <f t="shared" si="39"/>
        <v>是</v>
      </c>
      <c r="G614" s="121" t="str">
        <f t="shared" si="40"/>
        <v>项</v>
      </c>
    </row>
    <row r="615" ht="36" customHeight="1" spans="1:7">
      <c r="A615" s="429" t="s">
        <v>1144</v>
      </c>
      <c r="B615" s="269" t="s">
        <v>1145</v>
      </c>
      <c r="C615" s="432">
        <v>0</v>
      </c>
      <c r="D615" s="432">
        <v>0</v>
      </c>
      <c r="E615" s="340" t="str">
        <f t="shared" si="36"/>
        <v> </v>
      </c>
      <c r="F615" s="233" t="str">
        <f t="shared" si="39"/>
        <v>否</v>
      </c>
      <c r="G615" s="121" t="str">
        <f t="shared" si="40"/>
        <v>项</v>
      </c>
    </row>
    <row r="616" ht="36" customHeight="1" spans="1:7">
      <c r="A616" s="429" t="s">
        <v>1146</v>
      </c>
      <c r="B616" s="269" t="s">
        <v>1147</v>
      </c>
      <c r="C616" s="432">
        <v>1130</v>
      </c>
      <c r="D616" s="432">
        <v>299</v>
      </c>
      <c r="E616" s="340">
        <f t="shared" si="36"/>
        <v>-0.735</v>
      </c>
      <c r="F616" s="233" t="str">
        <f t="shared" si="39"/>
        <v>是</v>
      </c>
      <c r="G616" s="121" t="str">
        <f t="shared" si="40"/>
        <v>项</v>
      </c>
    </row>
    <row r="617" ht="36" customHeight="1" spans="1:7">
      <c r="A617" s="429" t="s">
        <v>1148</v>
      </c>
      <c r="B617" s="269" t="s">
        <v>1149</v>
      </c>
      <c r="C617" s="432">
        <v>5</v>
      </c>
      <c r="D617" s="432">
        <v>0</v>
      </c>
      <c r="E617" s="340">
        <f t="shared" si="36"/>
        <v>-1</v>
      </c>
      <c r="F617" s="233" t="str">
        <f t="shared" si="39"/>
        <v>是</v>
      </c>
      <c r="G617" s="121" t="str">
        <f t="shared" si="40"/>
        <v>项</v>
      </c>
    </row>
    <row r="618" ht="36" customHeight="1" spans="1:7">
      <c r="A618" s="429" t="s">
        <v>1150</v>
      </c>
      <c r="B618" s="269" t="s">
        <v>1151</v>
      </c>
      <c r="C618" s="432">
        <v>78</v>
      </c>
      <c r="D618" s="432">
        <v>38.16</v>
      </c>
      <c r="E618" s="340">
        <f t="shared" si="36"/>
        <v>-0.511</v>
      </c>
      <c r="F618" s="233" t="str">
        <f t="shared" si="39"/>
        <v>是</v>
      </c>
      <c r="G618" s="121" t="str">
        <f t="shared" si="40"/>
        <v>项</v>
      </c>
    </row>
    <row r="619" ht="36" customHeight="1" spans="1:7">
      <c r="A619" s="429" t="s">
        <v>1152</v>
      </c>
      <c r="B619" s="269" t="s">
        <v>1153</v>
      </c>
      <c r="C619" s="432">
        <v>0</v>
      </c>
      <c r="D619" s="432"/>
      <c r="E619" s="340" t="str">
        <f t="shared" si="36"/>
        <v> </v>
      </c>
      <c r="F619" s="233" t="str">
        <f t="shared" si="39"/>
        <v>否</v>
      </c>
      <c r="G619" s="121" t="str">
        <f t="shared" si="40"/>
        <v>项</v>
      </c>
    </row>
    <row r="620" ht="36" customHeight="1" spans="1:7">
      <c r="A620" s="427" t="s">
        <v>1154</v>
      </c>
      <c r="B620" s="264" t="s">
        <v>1155</v>
      </c>
      <c r="C620" s="428">
        <f>SUM(C621:C628)</f>
        <v>1382</v>
      </c>
      <c r="D620" s="428">
        <f>SUM(D621:D628)</f>
        <v>1563.07</v>
      </c>
      <c r="E620" s="316">
        <f t="shared" si="36"/>
        <v>0.131</v>
      </c>
      <c r="F620" s="233" t="str">
        <f t="shared" si="39"/>
        <v>是</v>
      </c>
      <c r="G620" s="121" t="str">
        <f t="shared" si="40"/>
        <v>款</v>
      </c>
    </row>
    <row r="621" ht="36" customHeight="1" spans="1:7">
      <c r="A621" s="429" t="s">
        <v>1156</v>
      </c>
      <c r="B621" s="269" t="s">
        <v>145</v>
      </c>
      <c r="C621" s="432">
        <v>298</v>
      </c>
      <c r="D621" s="432">
        <v>269.05</v>
      </c>
      <c r="E621" s="340">
        <f t="shared" si="36"/>
        <v>-0.097</v>
      </c>
      <c r="F621" s="233" t="str">
        <f t="shared" si="39"/>
        <v>是</v>
      </c>
      <c r="G621" s="121" t="str">
        <f t="shared" si="40"/>
        <v>项</v>
      </c>
    </row>
    <row r="622" ht="36" customHeight="1" spans="1:7">
      <c r="A622" s="429" t="s">
        <v>1157</v>
      </c>
      <c r="B622" s="269" t="s">
        <v>147</v>
      </c>
      <c r="C622" s="432">
        <v>0</v>
      </c>
      <c r="D622" s="432">
        <v>0</v>
      </c>
      <c r="E622" s="340" t="str">
        <f t="shared" si="36"/>
        <v> </v>
      </c>
      <c r="F622" s="233" t="str">
        <f t="shared" si="39"/>
        <v>否</v>
      </c>
      <c r="G622" s="121" t="str">
        <f t="shared" si="40"/>
        <v>项</v>
      </c>
    </row>
    <row r="623" ht="36" customHeight="1" spans="1:7">
      <c r="A623" s="429" t="s">
        <v>1158</v>
      </c>
      <c r="B623" s="269" t="s">
        <v>149</v>
      </c>
      <c r="C623" s="432">
        <v>0</v>
      </c>
      <c r="D623" s="432">
        <v>0</v>
      </c>
      <c r="E623" s="340" t="str">
        <f t="shared" si="36"/>
        <v> </v>
      </c>
      <c r="F623" s="233" t="str">
        <f t="shared" si="39"/>
        <v>否</v>
      </c>
      <c r="G623" s="121" t="str">
        <f t="shared" si="40"/>
        <v>项</v>
      </c>
    </row>
    <row r="624" ht="36" customHeight="1" spans="1:7">
      <c r="A624" s="429" t="s">
        <v>1159</v>
      </c>
      <c r="B624" s="269" t="s">
        <v>1160</v>
      </c>
      <c r="C624" s="432">
        <v>0</v>
      </c>
      <c r="D624" s="432">
        <v>44</v>
      </c>
      <c r="E624" s="340" t="str">
        <f t="shared" si="36"/>
        <v> </v>
      </c>
      <c r="F624" s="233" t="str">
        <f t="shared" si="39"/>
        <v>是</v>
      </c>
      <c r="G624" s="121" t="str">
        <f t="shared" si="40"/>
        <v>项</v>
      </c>
    </row>
    <row r="625" ht="36" customHeight="1" spans="1:7">
      <c r="A625" s="429" t="s">
        <v>1161</v>
      </c>
      <c r="B625" s="269" t="s">
        <v>1162</v>
      </c>
      <c r="C625" s="432">
        <v>24</v>
      </c>
      <c r="D625" s="432">
        <v>45</v>
      </c>
      <c r="E625" s="340">
        <f t="shared" si="36"/>
        <v>0.875</v>
      </c>
      <c r="F625" s="233" t="str">
        <f t="shared" si="39"/>
        <v>是</v>
      </c>
      <c r="G625" s="121" t="str">
        <f t="shared" si="40"/>
        <v>项</v>
      </c>
    </row>
    <row r="626" ht="36" customHeight="1" spans="1:7">
      <c r="A626" s="429" t="s">
        <v>1163</v>
      </c>
      <c r="B626" s="269" t="s">
        <v>1164</v>
      </c>
      <c r="C626" s="432">
        <v>0</v>
      </c>
      <c r="D626" s="432">
        <v>0</v>
      </c>
      <c r="E626" s="340" t="str">
        <f t="shared" si="36"/>
        <v> </v>
      </c>
      <c r="F626" s="233" t="str">
        <f t="shared" si="39"/>
        <v>否</v>
      </c>
      <c r="G626" s="121" t="str">
        <f t="shared" si="40"/>
        <v>项</v>
      </c>
    </row>
    <row r="627" ht="36" customHeight="1" spans="1:7">
      <c r="A627" s="429" t="s">
        <v>1165</v>
      </c>
      <c r="B627" s="269" t="s">
        <v>1166</v>
      </c>
      <c r="C627" s="432">
        <v>1050</v>
      </c>
      <c r="D627" s="432">
        <v>1203.2</v>
      </c>
      <c r="E627" s="340">
        <f t="shared" si="36"/>
        <v>0.146</v>
      </c>
      <c r="F627" s="233" t="str">
        <f t="shared" si="39"/>
        <v>是</v>
      </c>
      <c r="G627" s="121" t="str">
        <f t="shared" si="40"/>
        <v>项</v>
      </c>
    </row>
    <row r="628" ht="36" customHeight="1" spans="1:7">
      <c r="A628" s="429" t="s">
        <v>1167</v>
      </c>
      <c r="B628" s="269" t="s">
        <v>1168</v>
      </c>
      <c r="C628" s="432">
        <v>10</v>
      </c>
      <c r="D628" s="432">
        <v>1.82</v>
      </c>
      <c r="E628" s="340">
        <f t="shared" si="36"/>
        <v>-0.818</v>
      </c>
      <c r="F628" s="233" t="str">
        <f t="shared" si="39"/>
        <v>是</v>
      </c>
      <c r="G628" s="121" t="str">
        <f t="shared" si="40"/>
        <v>款</v>
      </c>
    </row>
    <row r="629" ht="36" customHeight="1" spans="1:7">
      <c r="A629" s="427" t="s">
        <v>1169</v>
      </c>
      <c r="B629" s="264" t="s">
        <v>1170</v>
      </c>
      <c r="C629" s="428">
        <f>SUM(C630:C633)</f>
        <v>114</v>
      </c>
      <c r="D629" s="428">
        <f>SUM(D630:D633)</f>
        <v>111.06</v>
      </c>
      <c r="E629" s="316">
        <f t="shared" si="36"/>
        <v>-0.026</v>
      </c>
      <c r="F629" s="233" t="str">
        <f t="shared" si="39"/>
        <v>是</v>
      </c>
      <c r="G629" s="121" t="str">
        <f t="shared" si="40"/>
        <v>项</v>
      </c>
    </row>
    <row r="630" ht="36" customHeight="1" spans="1:7">
      <c r="A630" s="429" t="s">
        <v>1171</v>
      </c>
      <c r="B630" s="269" t="s">
        <v>145</v>
      </c>
      <c r="C630" s="432">
        <v>111</v>
      </c>
      <c r="D630" s="432">
        <v>111.06</v>
      </c>
      <c r="E630" s="340">
        <f t="shared" si="36"/>
        <v>0.001</v>
      </c>
      <c r="F630" s="233" t="str">
        <f t="shared" si="39"/>
        <v>是</v>
      </c>
      <c r="G630" s="121" t="str">
        <f t="shared" si="40"/>
        <v>项</v>
      </c>
    </row>
    <row r="631" ht="36" customHeight="1" spans="1:7">
      <c r="A631" s="429" t="s">
        <v>1172</v>
      </c>
      <c r="B631" s="269" t="s">
        <v>147</v>
      </c>
      <c r="C631" s="432">
        <v>0</v>
      </c>
      <c r="D631" s="432"/>
      <c r="E631" s="340" t="str">
        <f t="shared" si="36"/>
        <v> </v>
      </c>
      <c r="F631" s="233" t="str">
        <f t="shared" si="39"/>
        <v>否</v>
      </c>
      <c r="G631" s="121" t="str">
        <f t="shared" si="40"/>
        <v>项</v>
      </c>
    </row>
    <row r="632" ht="36" customHeight="1" spans="1:7">
      <c r="A632" s="429" t="s">
        <v>1173</v>
      </c>
      <c r="B632" s="269" t="s">
        <v>149</v>
      </c>
      <c r="C632" s="432">
        <v>0</v>
      </c>
      <c r="D632" s="432"/>
      <c r="E632" s="340" t="str">
        <f t="shared" si="36"/>
        <v> </v>
      </c>
      <c r="F632" s="233" t="str">
        <f t="shared" si="39"/>
        <v>否</v>
      </c>
      <c r="G632" s="121" t="str">
        <f t="shared" si="40"/>
        <v>项</v>
      </c>
    </row>
    <row r="633" ht="36" customHeight="1" spans="1:7">
      <c r="A633" s="429" t="s">
        <v>1174</v>
      </c>
      <c r="B633" s="269" t="s">
        <v>1175</v>
      </c>
      <c r="C633" s="432">
        <v>3</v>
      </c>
      <c r="D633" s="432"/>
      <c r="E633" s="340">
        <f t="shared" si="36"/>
        <v>-1</v>
      </c>
      <c r="F633" s="233" t="str">
        <f t="shared" si="39"/>
        <v>是</v>
      </c>
      <c r="G633" s="121" t="str">
        <f t="shared" si="40"/>
        <v>项</v>
      </c>
    </row>
    <row r="634" ht="36" customHeight="1" spans="1:7">
      <c r="A634" s="427" t="s">
        <v>1176</v>
      </c>
      <c r="B634" s="264" t="s">
        <v>1177</v>
      </c>
      <c r="C634" s="428">
        <f>SUM(C635:C636)</f>
        <v>12154</v>
      </c>
      <c r="D634" s="428">
        <f>SUM(D635:D636)</f>
        <v>12414.36</v>
      </c>
      <c r="E634" s="316">
        <f t="shared" si="36"/>
        <v>0.021</v>
      </c>
      <c r="F634" s="233" t="str">
        <f t="shared" si="39"/>
        <v>是</v>
      </c>
      <c r="G634" s="121" t="str">
        <f t="shared" si="40"/>
        <v>项</v>
      </c>
    </row>
    <row r="635" ht="36" customHeight="1" spans="1:7">
      <c r="A635" s="429" t="s">
        <v>1178</v>
      </c>
      <c r="B635" s="269" t="s">
        <v>1179</v>
      </c>
      <c r="C635" s="432">
        <v>1399</v>
      </c>
      <c r="D635" s="432">
        <v>1333.08</v>
      </c>
      <c r="E635" s="340">
        <f t="shared" si="36"/>
        <v>-0.047</v>
      </c>
      <c r="F635" s="233" t="str">
        <f t="shared" si="39"/>
        <v>是</v>
      </c>
      <c r="G635" s="121" t="str">
        <f t="shared" si="40"/>
        <v>项</v>
      </c>
    </row>
    <row r="636" ht="36" customHeight="1" spans="1:7">
      <c r="A636" s="429" t="s">
        <v>1180</v>
      </c>
      <c r="B636" s="269" t="s">
        <v>1181</v>
      </c>
      <c r="C636" s="432">
        <v>10755</v>
      </c>
      <c r="D636" s="432">
        <v>11081.28</v>
      </c>
      <c r="E636" s="340">
        <f t="shared" si="36"/>
        <v>0.03</v>
      </c>
      <c r="F636" s="233" t="str">
        <f t="shared" si="39"/>
        <v>是</v>
      </c>
      <c r="G636" s="121" t="str">
        <f t="shared" si="40"/>
        <v>项</v>
      </c>
    </row>
    <row r="637" ht="36" customHeight="1" spans="1:7">
      <c r="A637" s="427" t="s">
        <v>1182</v>
      </c>
      <c r="B637" s="264" t="s">
        <v>1183</v>
      </c>
      <c r="C637" s="428">
        <f>SUM(C638:C639)</f>
        <v>171</v>
      </c>
      <c r="D637" s="428">
        <f>SUM(D638:D639)</f>
        <v>186</v>
      </c>
      <c r="E637" s="316">
        <f t="shared" si="36"/>
        <v>0.088</v>
      </c>
      <c r="F637" s="233" t="str">
        <f t="shared" si="39"/>
        <v>是</v>
      </c>
      <c r="G637" s="121" t="str">
        <f t="shared" si="40"/>
        <v>款</v>
      </c>
    </row>
    <row r="638" ht="36" customHeight="1" spans="1:7">
      <c r="A638" s="429" t="s">
        <v>1184</v>
      </c>
      <c r="B638" s="269" t="s">
        <v>1185</v>
      </c>
      <c r="C638" s="432">
        <v>161</v>
      </c>
      <c r="D638" s="432">
        <v>184</v>
      </c>
      <c r="E638" s="340">
        <f t="shared" si="36"/>
        <v>0.143</v>
      </c>
      <c r="F638" s="233" t="str">
        <f t="shared" si="39"/>
        <v>是</v>
      </c>
      <c r="G638" s="121" t="str">
        <f t="shared" si="40"/>
        <v>项</v>
      </c>
    </row>
    <row r="639" ht="36" customHeight="1" spans="1:7">
      <c r="A639" s="429" t="s">
        <v>1186</v>
      </c>
      <c r="B639" s="269" t="s">
        <v>1187</v>
      </c>
      <c r="C639" s="432">
        <v>10</v>
      </c>
      <c r="D639" s="432">
        <v>2</v>
      </c>
      <c r="E639" s="340">
        <f t="shared" si="36"/>
        <v>-0.8</v>
      </c>
      <c r="F639" s="233" t="str">
        <f t="shared" si="39"/>
        <v>是</v>
      </c>
      <c r="G639" s="121" t="str">
        <f t="shared" si="40"/>
        <v>项</v>
      </c>
    </row>
    <row r="640" ht="36" customHeight="1" spans="1:7">
      <c r="A640" s="427" t="s">
        <v>1188</v>
      </c>
      <c r="B640" s="264" t="s">
        <v>1189</v>
      </c>
      <c r="C640" s="428">
        <f>SUM(C641:C642)</f>
        <v>1320</v>
      </c>
      <c r="D640" s="428">
        <f>SUM(D641:D642)</f>
        <v>1598.4</v>
      </c>
      <c r="E640" s="316">
        <f t="shared" si="36"/>
        <v>0.211</v>
      </c>
      <c r="F640" s="233" t="str">
        <f t="shared" si="39"/>
        <v>是</v>
      </c>
      <c r="G640" s="121" t="str">
        <f t="shared" si="40"/>
        <v>项</v>
      </c>
    </row>
    <row r="641" ht="36" customHeight="1" spans="1:7">
      <c r="A641" s="429" t="s">
        <v>1190</v>
      </c>
      <c r="B641" s="269" t="s">
        <v>1191</v>
      </c>
      <c r="C641" s="432">
        <v>0</v>
      </c>
      <c r="D641" s="432"/>
      <c r="E641" s="340" t="str">
        <f t="shared" si="36"/>
        <v> </v>
      </c>
      <c r="F641" s="233" t="str">
        <f t="shared" si="39"/>
        <v>否</v>
      </c>
      <c r="G641" s="121" t="str">
        <f t="shared" si="40"/>
        <v>项</v>
      </c>
    </row>
    <row r="642" ht="36" customHeight="1" spans="1:7">
      <c r="A642" s="429" t="s">
        <v>1192</v>
      </c>
      <c r="B642" s="269" t="s">
        <v>1193</v>
      </c>
      <c r="C642" s="432">
        <v>1320</v>
      </c>
      <c r="D642" s="432">
        <v>1598.4</v>
      </c>
      <c r="E642" s="340">
        <f t="shared" si="36"/>
        <v>0.211</v>
      </c>
      <c r="F642" s="233" t="str">
        <f t="shared" si="39"/>
        <v>是</v>
      </c>
      <c r="G642" s="121" t="str">
        <f t="shared" si="40"/>
        <v>款</v>
      </c>
    </row>
    <row r="643" ht="36" customHeight="1" spans="1:7">
      <c r="A643" s="427" t="s">
        <v>1194</v>
      </c>
      <c r="B643" s="264" t="s">
        <v>1195</v>
      </c>
      <c r="C643" s="428">
        <f>SUM(C644:C645)</f>
        <v>0</v>
      </c>
      <c r="D643" s="428">
        <v>0</v>
      </c>
      <c r="E643" s="316" t="str">
        <f t="shared" si="36"/>
        <v> </v>
      </c>
      <c r="F643" s="233" t="str">
        <f t="shared" si="39"/>
        <v>否</v>
      </c>
      <c r="G643" s="121" t="str">
        <f t="shared" si="40"/>
        <v>项</v>
      </c>
    </row>
    <row r="644" ht="36" customHeight="1" spans="1:7">
      <c r="A644" s="429" t="s">
        <v>1196</v>
      </c>
      <c r="B644" s="269" t="s">
        <v>1197</v>
      </c>
      <c r="C644" s="432">
        <v>0</v>
      </c>
      <c r="D644" s="432">
        <v>0</v>
      </c>
      <c r="E644" s="340" t="str">
        <f t="shared" si="36"/>
        <v> </v>
      </c>
      <c r="F644" s="233" t="str">
        <f t="shared" si="39"/>
        <v>否</v>
      </c>
      <c r="G644" s="121" t="str">
        <f t="shared" si="40"/>
        <v>项</v>
      </c>
    </row>
    <row r="645" ht="36" customHeight="1" spans="1:7">
      <c r="A645" s="429" t="s">
        <v>1198</v>
      </c>
      <c r="B645" s="269" t="s">
        <v>1199</v>
      </c>
      <c r="C645" s="432">
        <v>0</v>
      </c>
      <c r="D645" s="432"/>
      <c r="E645" s="340" t="str">
        <f t="shared" si="36"/>
        <v> </v>
      </c>
      <c r="F645" s="233" t="str">
        <f t="shared" si="39"/>
        <v>否</v>
      </c>
      <c r="G645" s="121" t="str">
        <f t="shared" si="40"/>
        <v>款</v>
      </c>
    </row>
    <row r="646" ht="36" customHeight="1" spans="1:7">
      <c r="A646" s="427" t="s">
        <v>1200</v>
      </c>
      <c r="B646" s="264" t="s">
        <v>1201</v>
      </c>
      <c r="C646" s="428">
        <f>SUM(C647:C648)</f>
        <v>76</v>
      </c>
      <c r="D646" s="428">
        <f>SUM(D647:D648)</f>
        <v>71.6</v>
      </c>
      <c r="E646" s="316">
        <f t="shared" si="36"/>
        <v>-0.058</v>
      </c>
      <c r="F646" s="233" t="str">
        <f t="shared" si="39"/>
        <v>是</v>
      </c>
      <c r="G646" s="121" t="str">
        <f t="shared" si="40"/>
        <v>项</v>
      </c>
    </row>
    <row r="647" ht="36" customHeight="1" spans="1:7">
      <c r="A647" s="429" t="s">
        <v>1202</v>
      </c>
      <c r="B647" s="269" t="s">
        <v>1203</v>
      </c>
      <c r="C647" s="432">
        <v>0</v>
      </c>
      <c r="D647" s="432">
        <v>71.6</v>
      </c>
      <c r="E647" s="340" t="str">
        <f t="shared" si="36"/>
        <v> </v>
      </c>
      <c r="F647" s="233" t="str">
        <f t="shared" si="39"/>
        <v>是</v>
      </c>
      <c r="G647" s="121" t="str">
        <f t="shared" si="40"/>
        <v>项</v>
      </c>
    </row>
    <row r="648" ht="36" customHeight="1" spans="1:7">
      <c r="A648" s="429" t="s">
        <v>1204</v>
      </c>
      <c r="B648" s="269" t="s">
        <v>1205</v>
      </c>
      <c r="C648" s="432">
        <v>76</v>
      </c>
      <c r="D648" s="432"/>
      <c r="E648" s="340">
        <f t="shared" si="36"/>
        <v>-1</v>
      </c>
      <c r="F648" s="233" t="str">
        <f t="shared" si="39"/>
        <v>是</v>
      </c>
      <c r="G648" s="121" t="str">
        <f t="shared" si="40"/>
        <v>款</v>
      </c>
    </row>
    <row r="649" ht="36" customHeight="1" spans="1:7">
      <c r="A649" s="427" t="s">
        <v>1206</v>
      </c>
      <c r="B649" s="264" t="s">
        <v>1207</v>
      </c>
      <c r="C649" s="428">
        <f>SUM(C650:C652)</f>
        <v>14577</v>
      </c>
      <c r="D649" s="428">
        <f>SUM(D650:D652)</f>
        <v>17915.44</v>
      </c>
      <c r="E649" s="316">
        <f t="shared" si="36"/>
        <v>0.229</v>
      </c>
      <c r="F649" s="233" t="str">
        <f t="shared" si="39"/>
        <v>是</v>
      </c>
      <c r="G649" s="121" t="str">
        <f t="shared" si="40"/>
        <v>项</v>
      </c>
    </row>
    <row r="650" ht="36" customHeight="1" spans="1:7">
      <c r="A650" s="429" t="s">
        <v>1208</v>
      </c>
      <c r="B650" s="269" t="s">
        <v>1209</v>
      </c>
      <c r="C650" s="432">
        <v>0</v>
      </c>
      <c r="D650" s="432">
        <v>0</v>
      </c>
      <c r="E650" s="340" t="str">
        <f t="shared" si="36"/>
        <v> </v>
      </c>
      <c r="F650" s="233" t="str">
        <f t="shared" si="39"/>
        <v>否</v>
      </c>
      <c r="G650" s="121" t="str">
        <f t="shared" si="40"/>
        <v>项</v>
      </c>
    </row>
    <row r="651" ht="36" customHeight="1" spans="1:7">
      <c r="A651" s="429" t="s">
        <v>1210</v>
      </c>
      <c r="B651" s="269" t="s">
        <v>1211</v>
      </c>
      <c r="C651" s="432">
        <v>14577</v>
      </c>
      <c r="D651" s="432">
        <v>17915.44</v>
      </c>
      <c r="E651" s="340">
        <f t="shared" si="36"/>
        <v>0.229</v>
      </c>
      <c r="F651" s="233" t="str">
        <f t="shared" si="39"/>
        <v>是</v>
      </c>
      <c r="G651" s="121" t="str">
        <f t="shared" si="40"/>
        <v>款</v>
      </c>
    </row>
    <row r="652" ht="36" customHeight="1" spans="1:7">
      <c r="A652" s="429" t="s">
        <v>1212</v>
      </c>
      <c r="B652" s="269" t="s">
        <v>1213</v>
      </c>
      <c r="C652" s="432">
        <v>0</v>
      </c>
      <c r="D652" s="432">
        <v>0</v>
      </c>
      <c r="E652" s="340" t="str">
        <f t="shared" si="36"/>
        <v> </v>
      </c>
      <c r="F652" s="233" t="str">
        <f t="shared" si="39"/>
        <v>否</v>
      </c>
      <c r="G652" s="121" t="str">
        <f t="shared" si="40"/>
        <v>项</v>
      </c>
    </row>
    <row r="653" ht="36" customHeight="1" spans="1:7">
      <c r="A653" s="427" t="s">
        <v>1214</v>
      </c>
      <c r="B653" s="264" t="s">
        <v>1215</v>
      </c>
      <c r="C653" s="428">
        <f>SUM(C654:C657)</f>
        <v>0</v>
      </c>
      <c r="D653" s="428">
        <v>0</v>
      </c>
      <c r="E653" s="316" t="str">
        <f t="shared" si="36"/>
        <v> </v>
      </c>
      <c r="F653" s="233" t="str">
        <f t="shared" si="39"/>
        <v>否</v>
      </c>
      <c r="G653" s="121" t="str">
        <f t="shared" si="40"/>
        <v>项</v>
      </c>
    </row>
    <row r="654" ht="36" customHeight="1" spans="1:7">
      <c r="A654" s="429" t="s">
        <v>1216</v>
      </c>
      <c r="B654" s="269" t="s">
        <v>1217</v>
      </c>
      <c r="C654" s="432">
        <v>0</v>
      </c>
      <c r="D654" s="432">
        <f>SUM(D655:D656)</f>
        <v>0</v>
      </c>
      <c r="E654" s="340" t="str">
        <f>IF(C654&gt;0,D654/C654-1," ")</f>
        <v> </v>
      </c>
      <c r="F654" s="233" t="str">
        <f t="shared" si="39"/>
        <v>否</v>
      </c>
      <c r="G654" s="121" t="str">
        <f t="shared" si="40"/>
        <v>款</v>
      </c>
    </row>
    <row r="655" ht="36" customHeight="1" spans="1:7">
      <c r="A655" s="429" t="s">
        <v>1218</v>
      </c>
      <c r="B655" s="269" t="s">
        <v>1219</v>
      </c>
      <c r="C655" s="432">
        <v>0</v>
      </c>
      <c r="D655" s="432">
        <v>0</v>
      </c>
      <c r="E655" s="340" t="str">
        <f>IF(C655&gt;0,D655/C655-1," ")</f>
        <v> </v>
      </c>
      <c r="F655" s="233" t="str">
        <f t="shared" si="39"/>
        <v>否</v>
      </c>
      <c r="G655" s="121" t="str">
        <f t="shared" si="40"/>
        <v>项</v>
      </c>
    </row>
    <row r="656" ht="36" customHeight="1" spans="1:7">
      <c r="A656" s="429" t="s">
        <v>1220</v>
      </c>
      <c r="B656" s="269" t="s">
        <v>1221</v>
      </c>
      <c r="C656" s="432">
        <v>0</v>
      </c>
      <c r="D656" s="432">
        <v>0</v>
      </c>
      <c r="E656" s="340" t="str">
        <f>IF(C656&gt;0,D656/C656-1," ")</f>
        <v> </v>
      </c>
      <c r="F656" s="233" t="str">
        <f>IF(LEN(A648)=3,"是",IF(B648&lt;&gt;"",IF(SUM(C656:D656)&lt;&gt;0,"是","否"),"是"))</f>
        <v>否</v>
      </c>
      <c r="G656" s="121" t="str">
        <f t="shared" si="40"/>
        <v>项</v>
      </c>
    </row>
    <row r="657" ht="36" customHeight="1" spans="1:7">
      <c r="A657" s="429" t="s">
        <v>1222</v>
      </c>
      <c r="B657" s="269" t="s">
        <v>1223</v>
      </c>
      <c r="C657" s="432">
        <v>0</v>
      </c>
      <c r="D657" s="432"/>
      <c r="E657" s="340" t="str">
        <f>IF(C657&gt;0,D657/C657-1," ")</f>
        <v> </v>
      </c>
      <c r="F657" s="233" t="str">
        <f>IF(LEN(A649)=3,"是",IF(B649&lt;&gt;"",IF(SUM(C657:D657)&lt;&gt;0,"是","否"),"是"))</f>
        <v>否</v>
      </c>
      <c r="G657" s="121" t="str">
        <f t="shared" si="40"/>
        <v>款</v>
      </c>
    </row>
    <row r="658" ht="36" customHeight="1" spans="1:7">
      <c r="A658" s="427" t="s">
        <v>1224</v>
      </c>
      <c r="B658" s="264" t="s">
        <v>1225</v>
      </c>
      <c r="C658" s="428">
        <f>SUM(C659:C664)</f>
        <v>224</v>
      </c>
      <c r="D658" s="428">
        <f>SUM(D659:D664)</f>
        <v>214.65</v>
      </c>
      <c r="E658" s="316">
        <f>IF(C658&gt;0,D658/C658-1," ")</f>
        <v>-0.042</v>
      </c>
      <c r="F658" s="233" t="str">
        <f>IF(LEN(A650)=3,"是",IF(B650&lt;&gt;"",IF(SUM(C658:D658)&lt;&gt;0,"是","否"),"是"))</f>
        <v>是</v>
      </c>
      <c r="G658" s="121" t="str">
        <f t="shared" si="40"/>
        <v>项</v>
      </c>
    </row>
    <row r="659" ht="36" customHeight="1" spans="1:7">
      <c r="A659" s="429" t="s">
        <v>1226</v>
      </c>
      <c r="B659" s="269" t="s">
        <v>145</v>
      </c>
      <c r="C659" s="432">
        <v>198</v>
      </c>
      <c r="D659" s="446">
        <v>196.65</v>
      </c>
      <c r="E659" s="340">
        <f>IF(C659&gt;0,D659/C659-1," ")</f>
        <v>-0.007</v>
      </c>
      <c r="F659" s="233" t="str">
        <f>IF(LEN(A651)=3,"是",IF(B651&lt;&gt;"",IF(SUM(C659:D659)&lt;&gt;0,"是","否"),"是"))</f>
        <v>是</v>
      </c>
      <c r="G659" s="121" t="str">
        <f t="shared" si="40"/>
        <v>项</v>
      </c>
    </row>
    <row r="660" ht="36" customHeight="1" spans="1:7">
      <c r="A660" s="429" t="s">
        <v>1227</v>
      </c>
      <c r="B660" s="269" t="s">
        <v>147</v>
      </c>
      <c r="C660" s="432">
        <v>0</v>
      </c>
      <c r="D660" s="446">
        <v>18</v>
      </c>
      <c r="E660" s="340" t="str">
        <f>IF(C660&gt;0,D660/C660-1," ")</f>
        <v> </v>
      </c>
      <c r="F660" s="233" t="str">
        <f>IF(LEN(A652)=3,"是",IF(B652&lt;&gt;"",IF(SUM(C660:D660)&lt;&gt;0,"是","否"),"是"))</f>
        <v>是</v>
      </c>
      <c r="G660" s="121" t="str">
        <f t="shared" si="40"/>
        <v>项</v>
      </c>
    </row>
    <row r="661" ht="36" customHeight="1" spans="1:7">
      <c r="A661" s="429" t="s">
        <v>1228</v>
      </c>
      <c r="B661" s="269" t="s">
        <v>149</v>
      </c>
      <c r="C661" s="432">
        <v>0</v>
      </c>
      <c r="D661" s="432"/>
      <c r="E661" s="340" t="str">
        <f>IF(C661&gt;0,D661/C661-1," ")</f>
        <v> </v>
      </c>
      <c r="F661" s="233" t="str">
        <f>IF(LEN(A653)=3,"是",IF(B653&lt;&gt;"",IF(SUM(C661:D661)&lt;&gt;0,"是","否"),"是"))</f>
        <v>否</v>
      </c>
      <c r="G661" s="121" t="str">
        <f t="shared" si="40"/>
        <v>款</v>
      </c>
    </row>
    <row r="662" ht="36" customHeight="1" spans="1:7">
      <c r="A662" s="429" t="s">
        <v>1229</v>
      </c>
      <c r="B662" s="269" t="s">
        <v>1230</v>
      </c>
      <c r="C662" s="432">
        <v>18</v>
      </c>
      <c r="D662" s="432"/>
      <c r="E662" s="340">
        <f>IF(C662&gt;0,D662/C662-1," ")</f>
        <v>-1</v>
      </c>
      <c r="F662" s="233" t="str">
        <f>IF(LEN(A654)=3,"是",IF(B654&lt;&gt;"",IF(SUM(C662:D662)&lt;&gt;0,"是","否"),"是"))</f>
        <v>是</v>
      </c>
      <c r="G662" s="121" t="str">
        <f t="shared" si="40"/>
        <v>项</v>
      </c>
    </row>
    <row r="663" ht="36" customHeight="1" spans="1:7">
      <c r="A663" s="429" t="s">
        <v>1231</v>
      </c>
      <c r="B663" s="269" t="s">
        <v>163</v>
      </c>
      <c r="C663" s="432">
        <v>0</v>
      </c>
      <c r="D663" s="432"/>
      <c r="E663" s="340" t="str">
        <f t="shared" ref="E663:E716" si="41">IF(C663&gt;0,D663/C663-1," ")</f>
        <v> </v>
      </c>
      <c r="F663" s="233" t="str">
        <f t="shared" ref="F663:F677" si="42">IF(LEN(A656)=3,"是",IF(B656&lt;&gt;"",IF(SUM(C663:D663)&lt;&gt;0,"是","否"),"是"))</f>
        <v>否</v>
      </c>
      <c r="G663" s="121" t="str">
        <f>IF(LEN(A656)=3,"类",IF(LEN(A656)=5,"款","项"))</f>
        <v>项</v>
      </c>
    </row>
    <row r="664" ht="36" customHeight="1" spans="1:7">
      <c r="A664" s="429" t="s">
        <v>1232</v>
      </c>
      <c r="B664" s="269" t="s">
        <v>1233</v>
      </c>
      <c r="C664" s="432">
        <v>8</v>
      </c>
      <c r="D664" s="432"/>
      <c r="E664" s="340">
        <f t="shared" si="41"/>
        <v>-1</v>
      </c>
      <c r="F664" s="233" t="str">
        <f t="shared" si="42"/>
        <v>是</v>
      </c>
      <c r="G664" s="121" t="str">
        <f>IF(LEN(A657)=3,"类",IF(LEN(A657)=5,"款","项"))</f>
        <v>项</v>
      </c>
    </row>
    <row r="665" ht="36" customHeight="1" spans="1:7">
      <c r="A665" s="427" t="s">
        <v>1234</v>
      </c>
      <c r="B665" s="264" t="s">
        <v>1235</v>
      </c>
      <c r="C665" s="439"/>
      <c r="D665" s="428"/>
      <c r="E665" s="316" t="str">
        <f t="shared" si="41"/>
        <v> </v>
      </c>
      <c r="F665" s="233" t="str">
        <f t="shared" si="42"/>
        <v>否</v>
      </c>
      <c r="G665" s="121" t="str">
        <f>IF(LEN(A658)=3,"类",IF(LEN(A658)=5,"款","项"))</f>
        <v>款</v>
      </c>
    </row>
    <row r="666" ht="36" customHeight="1" spans="1:7">
      <c r="A666" s="429" t="s">
        <v>1236</v>
      </c>
      <c r="B666" s="269" t="s">
        <v>1237</v>
      </c>
      <c r="C666" s="432">
        <v>0</v>
      </c>
      <c r="D666" s="432"/>
      <c r="E666" s="340" t="str">
        <f t="shared" si="41"/>
        <v> </v>
      </c>
      <c r="F666" s="233" t="str">
        <f t="shared" si="42"/>
        <v>否</v>
      </c>
      <c r="G666" s="121" t="str">
        <f>IF(LEN(A659)=3,"类",IF(LEN(A659)=5,"款","项"))</f>
        <v>项</v>
      </c>
    </row>
    <row r="667" ht="36" customHeight="1" spans="1:7">
      <c r="A667" s="429" t="s">
        <v>1238</v>
      </c>
      <c r="B667" s="269" t="s">
        <v>1239</v>
      </c>
      <c r="C667" s="432">
        <v>0</v>
      </c>
      <c r="D667" s="432"/>
      <c r="E667" s="340" t="str">
        <f t="shared" si="41"/>
        <v> </v>
      </c>
      <c r="F667" s="233" t="str">
        <f t="shared" si="42"/>
        <v>否</v>
      </c>
      <c r="G667" s="121" t="str">
        <f>IF(LEN(A660)=3,"类",IF(LEN(A660)=5,"款","项"))</f>
        <v>项</v>
      </c>
    </row>
    <row r="668" ht="36" customHeight="1" spans="1:7">
      <c r="A668" s="427" t="s">
        <v>1240</v>
      </c>
      <c r="B668" s="264" t="s">
        <v>1241</v>
      </c>
      <c r="C668" s="428"/>
      <c r="D668" s="428">
        <v>0</v>
      </c>
      <c r="E668" s="316" t="str">
        <f t="shared" si="41"/>
        <v> </v>
      </c>
      <c r="F668" s="233" t="str">
        <f t="shared" si="42"/>
        <v>否</v>
      </c>
      <c r="G668" s="121" t="str">
        <f>IF(LEN(A661)=3,"类",IF(LEN(A661)=5,"款","项"))</f>
        <v>项</v>
      </c>
    </row>
    <row r="669" ht="36" customHeight="1" spans="1:7">
      <c r="A669" s="272">
        <v>2089999</v>
      </c>
      <c r="B669" s="269" t="s">
        <v>1242</v>
      </c>
      <c r="C669" s="432"/>
      <c r="D669" s="432"/>
      <c r="E669" s="340" t="str">
        <f t="shared" si="41"/>
        <v> </v>
      </c>
      <c r="F669" s="233" t="str">
        <f t="shared" si="42"/>
        <v>否</v>
      </c>
      <c r="G669" s="121" t="str">
        <f>IF(LEN(A662)=3,"类",IF(LEN(A662)=5,"款","项"))</f>
        <v>项</v>
      </c>
    </row>
    <row r="670" ht="36" customHeight="1" spans="1:7">
      <c r="A670" s="427" t="s">
        <v>86</v>
      </c>
      <c r="B670" s="264" t="s">
        <v>87</v>
      </c>
      <c r="C670" s="428">
        <f>C671+C676+C690+C694+C706+C709+C713+C718+C722+C726+C729+C738+C740</f>
        <v>31227</v>
      </c>
      <c r="D670" s="428">
        <f>D671+D676+D690+D694+D706+D709+D713+D718+D722+D726+D729+D738+D740</f>
        <v>25002.48</v>
      </c>
      <c r="E670" s="316">
        <f t="shared" si="41"/>
        <v>-0.199</v>
      </c>
      <c r="F670" s="233" t="e">
        <f>IF(LEN(#REF!)=3,"是",IF(#REF!&lt;&gt;"",IF(SUM(C670:D670)&lt;&gt;0,"是","否"),"是"))</f>
        <v>#REF!</v>
      </c>
      <c r="G670" s="121" t="e">
        <f>IF(LEN(#REF!)=3,"类",IF(LEN(#REF!)=5,"款","项"))</f>
        <v>#REF!</v>
      </c>
    </row>
    <row r="671" ht="36" customHeight="1" spans="1:7">
      <c r="A671" s="427" t="s">
        <v>1243</v>
      </c>
      <c r="B671" s="264" t="s">
        <v>1244</v>
      </c>
      <c r="C671" s="428">
        <f>SUM(C672:C675)</f>
        <v>341</v>
      </c>
      <c r="D671" s="428">
        <f>SUM(D672:D675)</f>
        <v>366.44</v>
      </c>
      <c r="E671" s="316">
        <f t="shared" si="41"/>
        <v>0.075</v>
      </c>
      <c r="F671" s="233" t="str">
        <f>IF(LEN(A663)=3,"是",IF(B663&lt;&gt;"",IF(SUM(C671:D671)&lt;&gt;0,"是","否"),"是"))</f>
        <v>是</v>
      </c>
      <c r="G671" s="121" t="str">
        <f>IF(LEN(A663)=3,"类",IF(LEN(A663)=5,"款","项"))</f>
        <v>项</v>
      </c>
    </row>
    <row r="672" ht="36" customHeight="1" spans="1:7">
      <c r="A672" s="429" t="s">
        <v>1245</v>
      </c>
      <c r="B672" s="269" t="s">
        <v>145</v>
      </c>
      <c r="C672" s="432">
        <v>341</v>
      </c>
      <c r="D672" s="432">
        <v>366.44</v>
      </c>
      <c r="E672" s="340">
        <f t="shared" si="41"/>
        <v>0.075</v>
      </c>
      <c r="F672" s="233" t="str">
        <f>IF(LEN(A664)=3,"是",IF(B664&lt;&gt;"",IF(SUM(C672:D672)&lt;&gt;0,"是","否"),"是"))</f>
        <v>是</v>
      </c>
      <c r="G672" s="121" t="str">
        <f>IF(LEN(A664)=3,"类",IF(LEN(A664)=5,"款","项"))</f>
        <v>项</v>
      </c>
    </row>
    <row r="673" ht="36" customHeight="1" spans="1:7">
      <c r="A673" s="429" t="s">
        <v>1246</v>
      </c>
      <c r="B673" s="269" t="s">
        <v>147</v>
      </c>
      <c r="C673" s="432"/>
      <c r="D673" s="432">
        <f>SUM(D674:D675)</f>
        <v>0</v>
      </c>
      <c r="E673" s="340" t="str">
        <f t="shared" si="41"/>
        <v> </v>
      </c>
      <c r="F673" s="233" t="str">
        <f>IF(LEN(A665)=3,"是",IF(B665&lt;&gt;"",IF(SUM(C673:D673)&lt;&gt;0,"是","否"),"是"))</f>
        <v>否</v>
      </c>
      <c r="G673" s="121" t="str">
        <f>IF(LEN(A665)=3,"类",IF(LEN(A665)=5,"款","项"))</f>
        <v>款</v>
      </c>
    </row>
    <row r="674" ht="36" customHeight="1" spans="1:7">
      <c r="A674" s="429" t="s">
        <v>1247</v>
      </c>
      <c r="B674" s="269" t="s">
        <v>149</v>
      </c>
      <c r="C674" s="432"/>
      <c r="D674" s="432">
        <v>0</v>
      </c>
      <c r="E674" s="340" t="str">
        <f t="shared" si="41"/>
        <v> </v>
      </c>
      <c r="F674" s="233" t="str">
        <f>IF(LEN(A666)=3,"是",IF(B666&lt;&gt;"",IF(SUM(C674:D674)&lt;&gt;0,"是","否"),"是"))</f>
        <v>否</v>
      </c>
      <c r="G674" s="121" t="str">
        <f>IF(LEN(A666)=3,"类",IF(LEN(A666)=5,"款","项"))</f>
        <v>项</v>
      </c>
    </row>
    <row r="675" ht="36" customHeight="1" spans="1:7">
      <c r="A675" s="429" t="s">
        <v>1248</v>
      </c>
      <c r="B675" s="269" t="s">
        <v>1249</v>
      </c>
      <c r="C675" s="432"/>
      <c r="D675" s="432">
        <v>0</v>
      </c>
      <c r="E675" s="340" t="str">
        <f t="shared" si="41"/>
        <v> </v>
      </c>
      <c r="F675" s="233" t="str">
        <f>IF(LEN(A667)=3,"是",IF(B667&lt;&gt;"",IF(SUM(C675:D675)&lt;&gt;0,"是","否"),"是"))</f>
        <v>否</v>
      </c>
      <c r="G675" s="121" t="str">
        <f>IF(LEN(A667)=3,"类",IF(LEN(A667)=5,"款","项"))</f>
        <v>项</v>
      </c>
    </row>
    <row r="676" ht="36" customHeight="1" spans="1:7">
      <c r="A676" s="427" t="s">
        <v>1250</v>
      </c>
      <c r="B676" s="264" t="s">
        <v>1251</v>
      </c>
      <c r="C676" s="428">
        <f>SUM(C677:C689)</f>
        <v>3032</v>
      </c>
      <c r="D676" s="428">
        <f>SUM(D677:D689)</f>
        <v>2732.65</v>
      </c>
      <c r="E676" s="316">
        <f t="shared" si="41"/>
        <v>-0.099</v>
      </c>
      <c r="F676" s="233" t="str">
        <f>IF(LEN(A668)=3,"是",IF(B668&lt;&gt;"",IF(SUM(C676:D676)&lt;&gt;0,"是","否"),"是"))</f>
        <v>是</v>
      </c>
      <c r="G676" s="121" t="str">
        <f>IF(LEN(A668)=3,"类",IF(LEN(A668)=5,"款","项"))</f>
        <v>款</v>
      </c>
    </row>
    <row r="677" ht="36" customHeight="1" spans="1:7">
      <c r="A677" s="429" t="s">
        <v>1252</v>
      </c>
      <c r="B677" s="269" t="s">
        <v>1253</v>
      </c>
      <c r="C677" s="432">
        <v>1994</v>
      </c>
      <c r="D677" s="432">
        <v>1786.44</v>
      </c>
      <c r="E677" s="340">
        <f t="shared" si="41"/>
        <v>-0.104</v>
      </c>
      <c r="F677" s="233" t="str">
        <f>IF(LEN(A669)=3,"是",IF(B669&lt;&gt;"",IF(SUM(C677:D677)&lt;&gt;0,"是","否"),"是"))</f>
        <v>是</v>
      </c>
      <c r="G677" s="121" t="str">
        <f>IF(LEN(A669)=3,"类",IF(LEN(A669)=5,"款","项"))</f>
        <v>项</v>
      </c>
    </row>
    <row r="678" ht="36" customHeight="1" spans="1:7">
      <c r="A678" s="429" t="s">
        <v>1254</v>
      </c>
      <c r="B678" s="269" t="s">
        <v>1255</v>
      </c>
      <c r="C678" s="432">
        <v>1038</v>
      </c>
      <c r="D678" s="432">
        <v>946.21</v>
      </c>
      <c r="E678" s="340">
        <f t="shared" si="41"/>
        <v>-0.088</v>
      </c>
      <c r="F678" s="233" t="e">
        <f>IF(LEN(#REF!)=3,"是",IF(#REF!&lt;&gt;"",IF(SUM(C678:D678)&lt;&gt;0,"是","否"),"是"))</f>
        <v>#REF!</v>
      </c>
      <c r="G678" s="121" t="e">
        <f>IF(LEN(#REF!)=3,"类",IF(LEN(#REF!)=5,"款","项"))</f>
        <v>#REF!</v>
      </c>
    </row>
    <row r="679" ht="36" customHeight="1" spans="1:7">
      <c r="A679" s="429" t="s">
        <v>1256</v>
      </c>
      <c r="B679" s="269" t="s">
        <v>1257</v>
      </c>
      <c r="C679" s="432"/>
      <c r="D679" s="445"/>
      <c r="E679" s="340" t="str">
        <f t="shared" si="41"/>
        <v> </v>
      </c>
      <c r="F679" s="233" t="e">
        <f>IF(LEN(#REF!)=3,"是",IF(#REF!&lt;&gt;"",IF(SUM(C679:D679)&lt;&gt;0,"是","否"),"是"))</f>
        <v>#REF!</v>
      </c>
      <c r="G679" s="121" t="e">
        <f>IF(LEN(#REF!)=3,"类",IF(LEN(#REF!)=5,"款","项"))</f>
        <v>#REF!</v>
      </c>
    </row>
    <row r="680" ht="36" customHeight="1" spans="1:7">
      <c r="A680" s="429" t="s">
        <v>1258</v>
      </c>
      <c r="B680" s="269" t="s">
        <v>1259</v>
      </c>
      <c r="C680" s="432">
        <v>0</v>
      </c>
      <c r="D680" s="432"/>
      <c r="E680" s="340" t="str">
        <f t="shared" si="41"/>
        <v> </v>
      </c>
      <c r="F680" s="233" t="str">
        <f t="shared" ref="F663:F718" si="43">IF(LEN(A670)=3,"是",IF(B670&lt;&gt;"",IF(SUM(C680:D680)&lt;&gt;0,"是","否"),"是"))</f>
        <v>是</v>
      </c>
      <c r="G680" s="121" t="str">
        <f t="shared" ref="G663:G718" si="44">IF(LEN(A670)=3,"类",IF(LEN(A670)=5,"款","项"))</f>
        <v>类</v>
      </c>
    </row>
    <row r="681" ht="36" customHeight="1" spans="1:7">
      <c r="A681" s="429" t="s">
        <v>1260</v>
      </c>
      <c r="B681" s="269" t="s">
        <v>1261</v>
      </c>
      <c r="C681" s="432">
        <v>0</v>
      </c>
      <c r="D681" s="432"/>
      <c r="E681" s="340" t="str">
        <f t="shared" si="41"/>
        <v> </v>
      </c>
      <c r="F681" s="233" t="str">
        <f t="shared" si="43"/>
        <v>否</v>
      </c>
      <c r="G681" s="121" t="str">
        <f t="shared" si="44"/>
        <v>款</v>
      </c>
    </row>
    <row r="682" ht="36" customHeight="1" spans="1:7">
      <c r="A682" s="429" t="s">
        <v>1262</v>
      </c>
      <c r="B682" s="269" t="s">
        <v>1263</v>
      </c>
      <c r="C682" s="432">
        <v>0</v>
      </c>
      <c r="D682" s="432"/>
      <c r="E682" s="340" t="str">
        <f t="shared" si="41"/>
        <v> </v>
      </c>
      <c r="F682" s="233" t="str">
        <f t="shared" si="43"/>
        <v>否</v>
      </c>
      <c r="G682" s="121" t="str">
        <f t="shared" si="44"/>
        <v>项</v>
      </c>
    </row>
    <row r="683" ht="36" customHeight="1" spans="1:7">
      <c r="A683" s="429" t="s">
        <v>1264</v>
      </c>
      <c r="B683" s="269" t="s">
        <v>1265</v>
      </c>
      <c r="C683" s="432">
        <v>0</v>
      </c>
      <c r="D683" s="432"/>
      <c r="E683" s="340" t="str">
        <f t="shared" si="41"/>
        <v> </v>
      </c>
      <c r="F683" s="233" t="str">
        <f t="shared" si="43"/>
        <v>否</v>
      </c>
      <c r="G683" s="121" t="str">
        <f t="shared" si="44"/>
        <v>项</v>
      </c>
    </row>
    <row r="684" ht="36" customHeight="1" spans="1:7">
      <c r="A684" s="429" t="s">
        <v>1266</v>
      </c>
      <c r="B684" s="269" t="s">
        <v>1267</v>
      </c>
      <c r="C684" s="432"/>
      <c r="D684" s="432"/>
      <c r="E684" s="340" t="str">
        <f t="shared" si="41"/>
        <v> </v>
      </c>
      <c r="F684" s="233" t="str">
        <f t="shared" si="43"/>
        <v>否</v>
      </c>
      <c r="G684" s="121" t="str">
        <f t="shared" si="44"/>
        <v>项</v>
      </c>
    </row>
    <row r="685" ht="36" customHeight="1" spans="1:7">
      <c r="A685" s="429" t="s">
        <v>1268</v>
      </c>
      <c r="B685" s="269" t="s">
        <v>1269</v>
      </c>
      <c r="C685" s="432">
        <v>0</v>
      </c>
      <c r="D685" s="432"/>
      <c r="E685" s="340" t="str">
        <f t="shared" si="41"/>
        <v> </v>
      </c>
      <c r="F685" s="233" t="str">
        <f t="shared" si="43"/>
        <v>否</v>
      </c>
      <c r="G685" s="121" t="str">
        <f t="shared" si="44"/>
        <v>项</v>
      </c>
    </row>
    <row r="686" ht="36" customHeight="1" spans="1:7">
      <c r="A686" s="429" t="s">
        <v>1270</v>
      </c>
      <c r="B686" s="269" t="s">
        <v>1271</v>
      </c>
      <c r="C686" s="432"/>
      <c r="D686" s="432"/>
      <c r="E686" s="340" t="str">
        <f t="shared" si="41"/>
        <v> </v>
      </c>
      <c r="F686" s="233" t="str">
        <f t="shared" si="43"/>
        <v>否</v>
      </c>
      <c r="G686" s="121" t="str">
        <f t="shared" si="44"/>
        <v>款</v>
      </c>
    </row>
    <row r="687" ht="36" customHeight="1" spans="1:7">
      <c r="A687" s="429" t="s">
        <v>1272</v>
      </c>
      <c r="B687" s="269" t="s">
        <v>1273</v>
      </c>
      <c r="C687" s="432">
        <v>0</v>
      </c>
      <c r="D687" s="432"/>
      <c r="E687" s="340" t="str">
        <f t="shared" si="41"/>
        <v> </v>
      </c>
      <c r="F687" s="233" t="str">
        <f t="shared" si="43"/>
        <v>否</v>
      </c>
      <c r="G687" s="121" t="str">
        <f t="shared" si="44"/>
        <v>项</v>
      </c>
    </row>
    <row r="688" ht="36" customHeight="1" spans="1:7">
      <c r="A688" s="429" t="s">
        <v>1274</v>
      </c>
      <c r="B688" s="269" t="s">
        <v>1275</v>
      </c>
      <c r="C688" s="432"/>
      <c r="D688" s="432"/>
      <c r="E688" s="340" t="str">
        <f t="shared" si="41"/>
        <v> </v>
      </c>
      <c r="F688" s="233" t="str">
        <f t="shared" si="43"/>
        <v>否</v>
      </c>
      <c r="G688" s="121" t="str">
        <f t="shared" si="44"/>
        <v>项</v>
      </c>
    </row>
    <row r="689" ht="36" customHeight="1" spans="1:7">
      <c r="A689" s="429" t="s">
        <v>1276</v>
      </c>
      <c r="B689" s="269" t="s">
        <v>1277</v>
      </c>
      <c r="C689" s="432"/>
      <c r="D689" s="432"/>
      <c r="E689" s="340" t="str">
        <f t="shared" si="41"/>
        <v> </v>
      </c>
      <c r="F689" s="233" t="str">
        <f t="shared" si="43"/>
        <v>否</v>
      </c>
      <c r="G689" s="121" t="str">
        <f t="shared" si="44"/>
        <v>项</v>
      </c>
    </row>
    <row r="690" ht="36" customHeight="1" spans="1:7">
      <c r="A690" s="427" t="s">
        <v>1278</v>
      </c>
      <c r="B690" s="264" t="s">
        <v>1279</v>
      </c>
      <c r="C690" s="428">
        <f>SUM(C691:C693)</f>
        <v>5017</v>
      </c>
      <c r="D690" s="428">
        <f>SUM(D691:D693)</f>
        <v>4730.07</v>
      </c>
      <c r="E690" s="316">
        <f t="shared" si="41"/>
        <v>-0.057</v>
      </c>
      <c r="F690" s="233" t="str">
        <f t="shared" si="43"/>
        <v>是</v>
      </c>
      <c r="G690" s="121" t="str">
        <f t="shared" si="44"/>
        <v>项</v>
      </c>
    </row>
    <row r="691" ht="36" customHeight="1" spans="1:7">
      <c r="A691" s="429" t="s">
        <v>1280</v>
      </c>
      <c r="B691" s="269" t="s">
        <v>1281</v>
      </c>
      <c r="C691" s="432">
        <v>0</v>
      </c>
      <c r="D691" s="432">
        <v>0</v>
      </c>
      <c r="E691" s="340" t="str">
        <f t="shared" si="41"/>
        <v> </v>
      </c>
      <c r="F691" s="233" t="str">
        <f t="shared" si="43"/>
        <v>否</v>
      </c>
      <c r="G691" s="121" t="str">
        <f t="shared" si="44"/>
        <v>项</v>
      </c>
    </row>
    <row r="692" ht="36" customHeight="1" spans="1:7">
      <c r="A692" s="429" t="s">
        <v>1282</v>
      </c>
      <c r="B692" s="269" t="s">
        <v>1283</v>
      </c>
      <c r="C692" s="432">
        <v>4877</v>
      </c>
      <c r="D692" s="432">
        <v>4722.07</v>
      </c>
      <c r="E692" s="340">
        <f t="shared" si="41"/>
        <v>-0.032</v>
      </c>
      <c r="F692" s="233" t="str">
        <f t="shared" si="43"/>
        <v>是</v>
      </c>
      <c r="G692" s="121" t="str">
        <f t="shared" si="44"/>
        <v>项</v>
      </c>
    </row>
    <row r="693" ht="36" customHeight="1" spans="1:7">
      <c r="A693" s="429" t="s">
        <v>1284</v>
      </c>
      <c r="B693" s="269" t="s">
        <v>1285</v>
      </c>
      <c r="C693" s="432">
        <v>140</v>
      </c>
      <c r="D693" s="432">
        <v>8</v>
      </c>
      <c r="E693" s="340">
        <f t="shared" si="41"/>
        <v>-0.943</v>
      </c>
      <c r="F693" s="233" t="str">
        <f t="shared" si="43"/>
        <v>是</v>
      </c>
      <c r="G693" s="121" t="str">
        <f t="shared" si="44"/>
        <v>项</v>
      </c>
    </row>
    <row r="694" ht="36" customHeight="1" spans="1:7">
      <c r="A694" s="427" t="s">
        <v>1286</v>
      </c>
      <c r="B694" s="264" t="s">
        <v>1287</v>
      </c>
      <c r="C694" s="428">
        <f>SUM(C695:C705)</f>
        <v>9901</v>
      </c>
      <c r="D694" s="428">
        <f>SUM(D695:D705)</f>
        <v>8760.44</v>
      </c>
      <c r="E694" s="316">
        <f t="shared" si="41"/>
        <v>-0.115</v>
      </c>
      <c r="F694" s="233" t="str">
        <f t="shared" si="43"/>
        <v>是</v>
      </c>
      <c r="G694" s="121" t="str">
        <f t="shared" si="44"/>
        <v>项</v>
      </c>
    </row>
    <row r="695" ht="36" customHeight="1" spans="1:7">
      <c r="A695" s="429" t="s">
        <v>1288</v>
      </c>
      <c r="B695" s="269" t="s">
        <v>1289</v>
      </c>
      <c r="C695" s="432">
        <v>498</v>
      </c>
      <c r="D695" s="432">
        <v>477.17</v>
      </c>
      <c r="E695" s="340">
        <f t="shared" si="41"/>
        <v>-0.042</v>
      </c>
      <c r="F695" s="233" t="str">
        <f t="shared" si="43"/>
        <v>是</v>
      </c>
      <c r="G695" s="121" t="str">
        <f t="shared" si="44"/>
        <v>项</v>
      </c>
    </row>
    <row r="696" ht="36" customHeight="1" spans="1:7">
      <c r="A696" s="429" t="s">
        <v>1290</v>
      </c>
      <c r="B696" s="269" t="s">
        <v>1291</v>
      </c>
      <c r="C696" s="432">
        <v>266</v>
      </c>
      <c r="D696" s="432">
        <v>228.27</v>
      </c>
      <c r="E696" s="340">
        <f t="shared" si="41"/>
        <v>-0.142</v>
      </c>
      <c r="F696" s="233" t="str">
        <f t="shared" si="43"/>
        <v>是</v>
      </c>
      <c r="G696" s="121" t="str">
        <f t="shared" si="44"/>
        <v>项</v>
      </c>
    </row>
    <row r="697" ht="36" customHeight="1" spans="1:7">
      <c r="A697" s="429" t="s">
        <v>1292</v>
      </c>
      <c r="B697" s="269" t="s">
        <v>1293</v>
      </c>
      <c r="C697" s="432">
        <v>713</v>
      </c>
      <c r="D697" s="432">
        <v>734.12</v>
      </c>
      <c r="E697" s="340">
        <f t="shared" si="41"/>
        <v>0.03</v>
      </c>
      <c r="F697" s="233" t="str">
        <f t="shared" si="43"/>
        <v>是</v>
      </c>
      <c r="G697" s="121" t="str">
        <f t="shared" si="44"/>
        <v>项</v>
      </c>
    </row>
    <row r="698" ht="36" customHeight="1" spans="1:7">
      <c r="A698" s="429" t="s">
        <v>1294</v>
      </c>
      <c r="B698" s="269" t="s">
        <v>1295</v>
      </c>
      <c r="C698" s="432">
        <v>0</v>
      </c>
      <c r="D698" s="432">
        <v>0</v>
      </c>
      <c r="E698" s="340" t="str">
        <f t="shared" si="41"/>
        <v> </v>
      </c>
      <c r="F698" s="233" t="str">
        <f t="shared" si="43"/>
        <v>否</v>
      </c>
      <c r="G698" s="121" t="str">
        <f t="shared" si="44"/>
        <v>项</v>
      </c>
    </row>
    <row r="699" ht="36" customHeight="1" spans="1:7">
      <c r="A699" s="429" t="s">
        <v>1296</v>
      </c>
      <c r="B699" s="269" t="s">
        <v>1297</v>
      </c>
      <c r="C699" s="432">
        <v>0</v>
      </c>
      <c r="D699" s="432">
        <v>0</v>
      </c>
      <c r="E699" s="340" t="str">
        <f t="shared" si="41"/>
        <v> </v>
      </c>
      <c r="F699" s="233" t="str">
        <f t="shared" si="43"/>
        <v>否</v>
      </c>
      <c r="G699" s="121" t="str">
        <f t="shared" si="44"/>
        <v>项</v>
      </c>
    </row>
    <row r="700" ht="36" customHeight="1" spans="1:7">
      <c r="A700" s="429" t="s">
        <v>1298</v>
      </c>
      <c r="B700" s="269" t="s">
        <v>1299</v>
      </c>
      <c r="C700" s="432">
        <v>0</v>
      </c>
      <c r="D700" s="432">
        <v>0</v>
      </c>
      <c r="E700" s="340" t="str">
        <f t="shared" si="41"/>
        <v> </v>
      </c>
      <c r="F700" s="233" t="str">
        <f t="shared" si="43"/>
        <v>否</v>
      </c>
      <c r="G700" s="121" t="str">
        <f t="shared" si="44"/>
        <v>款</v>
      </c>
    </row>
    <row r="701" ht="36" customHeight="1" spans="1:7">
      <c r="A701" s="429" t="s">
        <v>1300</v>
      </c>
      <c r="B701" s="269" t="s">
        <v>1301</v>
      </c>
      <c r="C701" s="432">
        <v>0</v>
      </c>
      <c r="D701" s="432">
        <v>0</v>
      </c>
      <c r="E701" s="340" t="str">
        <f t="shared" si="41"/>
        <v> </v>
      </c>
      <c r="F701" s="233" t="str">
        <f t="shared" si="43"/>
        <v>否</v>
      </c>
      <c r="G701" s="121" t="str">
        <f t="shared" si="44"/>
        <v>项</v>
      </c>
    </row>
    <row r="702" ht="36" customHeight="1" spans="1:7">
      <c r="A702" s="429" t="s">
        <v>1302</v>
      </c>
      <c r="B702" s="269" t="s">
        <v>1303</v>
      </c>
      <c r="C702" s="432">
        <v>5006</v>
      </c>
      <c r="D702" s="432">
        <v>5209.38</v>
      </c>
      <c r="E702" s="340">
        <f t="shared" si="41"/>
        <v>0.041</v>
      </c>
      <c r="F702" s="233" t="str">
        <f t="shared" si="43"/>
        <v>是</v>
      </c>
      <c r="G702" s="121" t="str">
        <f t="shared" si="44"/>
        <v>项</v>
      </c>
    </row>
    <row r="703" ht="36" customHeight="1" spans="1:7">
      <c r="A703" s="429" t="s">
        <v>1304</v>
      </c>
      <c r="B703" s="269" t="s">
        <v>1305</v>
      </c>
      <c r="C703" s="432">
        <v>3398</v>
      </c>
      <c r="D703" s="432">
        <v>1611.5</v>
      </c>
      <c r="E703" s="340">
        <f t="shared" si="41"/>
        <v>-0.526</v>
      </c>
      <c r="F703" s="233" t="str">
        <f t="shared" si="43"/>
        <v>是</v>
      </c>
      <c r="G703" s="121" t="str">
        <f t="shared" si="44"/>
        <v>项</v>
      </c>
    </row>
    <row r="704" ht="36" customHeight="1" spans="1:7">
      <c r="A704" s="429" t="s">
        <v>1306</v>
      </c>
      <c r="B704" s="269" t="s">
        <v>1307</v>
      </c>
      <c r="C704" s="432">
        <v>0</v>
      </c>
      <c r="D704" s="432">
        <v>0</v>
      </c>
      <c r="E704" s="340" t="str">
        <f t="shared" si="41"/>
        <v> </v>
      </c>
      <c r="F704" s="233" t="str">
        <f t="shared" si="43"/>
        <v>否</v>
      </c>
      <c r="G704" s="121" t="str">
        <f t="shared" si="44"/>
        <v>款</v>
      </c>
    </row>
    <row r="705" ht="36" customHeight="1" spans="1:7">
      <c r="A705" s="429" t="s">
        <v>1308</v>
      </c>
      <c r="B705" s="269" t="s">
        <v>1309</v>
      </c>
      <c r="C705" s="432">
        <v>20</v>
      </c>
      <c r="D705" s="432">
        <v>500</v>
      </c>
      <c r="E705" s="340">
        <f t="shared" si="41"/>
        <v>24</v>
      </c>
      <c r="F705" s="233" t="str">
        <f t="shared" si="43"/>
        <v>是</v>
      </c>
      <c r="G705" s="121" t="str">
        <f t="shared" si="44"/>
        <v>项</v>
      </c>
    </row>
    <row r="706" ht="36" customHeight="1" spans="1:7">
      <c r="A706" s="427" t="s">
        <v>1310</v>
      </c>
      <c r="B706" s="264" t="s">
        <v>1311</v>
      </c>
      <c r="C706" s="428"/>
      <c r="D706" s="428"/>
      <c r="E706" s="316" t="str">
        <f t="shared" si="41"/>
        <v> </v>
      </c>
      <c r="F706" s="233" t="str">
        <f t="shared" si="43"/>
        <v>否</v>
      </c>
      <c r="G706" s="121" t="str">
        <f t="shared" si="44"/>
        <v>项</v>
      </c>
    </row>
    <row r="707" ht="36" customHeight="1" spans="1:7">
      <c r="A707" s="429" t="s">
        <v>1312</v>
      </c>
      <c r="B707" s="269" t="s">
        <v>1313</v>
      </c>
      <c r="C707" s="432"/>
      <c r="D707" s="432"/>
      <c r="E707" s="340" t="str">
        <f t="shared" si="41"/>
        <v> </v>
      </c>
      <c r="F707" s="233" t="str">
        <f t="shared" si="43"/>
        <v>否</v>
      </c>
      <c r="G707" s="121" t="str">
        <f t="shared" si="44"/>
        <v>项</v>
      </c>
    </row>
    <row r="708" ht="36" customHeight="1" spans="1:7">
      <c r="A708" s="429" t="s">
        <v>1314</v>
      </c>
      <c r="B708" s="269" t="s">
        <v>1315</v>
      </c>
      <c r="C708" s="432">
        <v>0</v>
      </c>
      <c r="D708" s="432">
        <v>0</v>
      </c>
      <c r="E708" s="340" t="str">
        <f t="shared" si="41"/>
        <v> </v>
      </c>
      <c r="F708" s="233" t="str">
        <f t="shared" si="43"/>
        <v>否</v>
      </c>
      <c r="G708" s="121" t="str">
        <f t="shared" si="44"/>
        <v>项</v>
      </c>
    </row>
    <row r="709" ht="36" customHeight="1" spans="1:7">
      <c r="A709" s="427" t="s">
        <v>1316</v>
      </c>
      <c r="B709" s="264" t="s">
        <v>1317</v>
      </c>
      <c r="C709" s="428">
        <f>SUM(C710:C712)</f>
        <v>2303</v>
      </c>
      <c r="D709" s="428">
        <f>SUM(D710:D712)</f>
        <v>584.04</v>
      </c>
      <c r="E709" s="316">
        <f t="shared" si="41"/>
        <v>-0.746</v>
      </c>
      <c r="F709" s="233" t="str">
        <f t="shared" si="43"/>
        <v>是</v>
      </c>
      <c r="G709" s="121" t="str">
        <f t="shared" si="44"/>
        <v>项</v>
      </c>
    </row>
    <row r="710" ht="36" customHeight="1" spans="1:7">
      <c r="A710" s="429" t="s">
        <v>1318</v>
      </c>
      <c r="B710" s="269" t="s">
        <v>1319</v>
      </c>
      <c r="C710" s="432"/>
      <c r="D710" s="432">
        <v>0</v>
      </c>
      <c r="E710" s="340" t="str">
        <f t="shared" si="41"/>
        <v> </v>
      </c>
      <c r="F710" s="233" t="str">
        <f t="shared" si="43"/>
        <v>否</v>
      </c>
      <c r="G710" s="121" t="str">
        <f t="shared" si="44"/>
        <v>项</v>
      </c>
    </row>
    <row r="711" ht="36" customHeight="1" spans="1:7">
      <c r="A711" s="429" t="s">
        <v>1320</v>
      </c>
      <c r="B711" s="269" t="s">
        <v>1321</v>
      </c>
      <c r="C711" s="432">
        <v>183</v>
      </c>
      <c r="D711" s="432">
        <v>236.81</v>
      </c>
      <c r="E711" s="340">
        <f t="shared" si="41"/>
        <v>0.294</v>
      </c>
      <c r="F711" s="233" t="str">
        <f t="shared" si="43"/>
        <v>是</v>
      </c>
      <c r="G711" s="121" t="str">
        <f t="shared" si="44"/>
        <v>项</v>
      </c>
    </row>
    <row r="712" ht="36" customHeight="1" spans="1:7">
      <c r="A712" s="429" t="s">
        <v>1322</v>
      </c>
      <c r="B712" s="269" t="s">
        <v>1323</v>
      </c>
      <c r="C712" s="432">
        <v>2120</v>
      </c>
      <c r="D712" s="432">
        <v>347.23</v>
      </c>
      <c r="E712" s="340">
        <f t="shared" si="41"/>
        <v>-0.836</v>
      </c>
      <c r="F712" s="233" t="str">
        <f t="shared" si="43"/>
        <v>是</v>
      </c>
      <c r="G712" s="121" t="str">
        <f t="shared" si="44"/>
        <v>项</v>
      </c>
    </row>
    <row r="713" ht="36" customHeight="1" spans="1:7">
      <c r="A713" s="427" t="s">
        <v>1324</v>
      </c>
      <c r="B713" s="264" t="s">
        <v>1325</v>
      </c>
      <c r="C713" s="428">
        <f>SUM(C714:C717)</f>
        <v>5285</v>
      </c>
      <c r="D713" s="428">
        <f>SUM(D714:D717)</f>
        <v>5393.38</v>
      </c>
      <c r="E713" s="316">
        <f t="shared" si="41"/>
        <v>0.021</v>
      </c>
      <c r="F713" s="233" t="str">
        <f t="shared" si="43"/>
        <v>是</v>
      </c>
      <c r="G713" s="121" t="str">
        <f t="shared" si="44"/>
        <v>项</v>
      </c>
    </row>
    <row r="714" ht="36" customHeight="1" spans="1:7">
      <c r="A714" s="429" t="s">
        <v>1326</v>
      </c>
      <c r="B714" s="269" t="s">
        <v>1327</v>
      </c>
      <c r="C714" s="432">
        <v>927</v>
      </c>
      <c r="D714" s="432">
        <v>930.52</v>
      </c>
      <c r="E714" s="340">
        <f t="shared" si="41"/>
        <v>0.004</v>
      </c>
      <c r="F714" s="233" t="str">
        <f t="shared" si="43"/>
        <v>是</v>
      </c>
      <c r="G714" s="121" t="str">
        <f t="shared" si="44"/>
        <v>项</v>
      </c>
    </row>
    <row r="715" ht="36" customHeight="1" spans="1:7">
      <c r="A715" s="429" t="s">
        <v>1328</v>
      </c>
      <c r="B715" s="269" t="s">
        <v>1329</v>
      </c>
      <c r="C715" s="432">
        <v>4243</v>
      </c>
      <c r="D715" s="432">
        <v>4346</v>
      </c>
      <c r="E715" s="340">
        <f t="shared" si="41"/>
        <v>0.024</v>
      </c>
      <c r="F715" s="233" t="str">
        <f t="shared" si="43"/>
        <v>是</v>
      </c>
      <c r="G715" s="121" t="str">
        <f t="shared" si="44"/>
        <v>项</v>
      </c>
    </row>
    <row r="716" ht="36" customHeight="1" spans="1:7">
      <c r="A716" s="429" t="s">
        <v>1330</v>
      </c>
      <c r="B716" s="269" t="s">
        <v>1331</v>
      </c>
      <c r="C716" s="432">
        <v>0</v>
      </c>
      <c r="D716" s="432">
        <v>0</v>
      </c>
      <c r="E716" s="340" t="str">
        <f t="shared" si="41"/>
        <v> </v>
      </c>
      <c r="F716" s="233" t="str">
        <f t="shared" si="43"/>
        <v>否</v>
      </c>
      <c r="G716" s="121" t="str">
        <f t="shared" si="44"/>
        <v>款</v>
      </c>
    </row>
    <row r="717" ht="36" customHeight="1" spans="1:7">
      <c r="A717" s="429" t="s">
        <v>1332</v>
      </c>
      <c r="B717" s="269" t="s">
        <v>1333</v>
      </c>
      <c r="C717" s="432">
        <v>115</v>
      </c>
      <c r="D717" s="432">
        <v>116.86</v>
      </c>
      <c r="E717" s="340">
        <f t="shared" ref="E717:E780" si="45">IF(C717&gt;0,D717/C717-1," ")</f>
        <v>0.016</v>
      </c>
      <c r="F717" s="233" t="str">
        <f t="shared" si="43"/>
        <v>是</v>
      </c>
      <c r="G717" s="121" t="str">
        <f t="shared" si="44"/>
        <v>项</v>
      </c>
    </row>
    <row r="718" ht="36" customHeight="1" spans="1:7">
      <c r="A718" s="427" t="s">
        <v>1334</v>
      </c>
      <c r="B718" s="264" t="s">
        <v>1335</v>
      </c>
      <c r="C718" s="428">
        <f>SUM(C719:C721)</f>
        <v>1536</v>
      </c>
      <c r="D718" s="428">
        <f>SUM(D719:D721)</f>
        <v>1640.1</v>
      </c>
      <c r="E718" s="316">
        <f t="shared" si="45"/>
        <v>0.068</v>
      </c>
      <c r="F718" s="233" t="str">
        <f t="shared" si="43"/>
        <v>是</v>
      </c>
      <c r="G718" s="121" t="str">
        <f t="shared" si="44"/>
        <v>项</v>
      </c>
    </row>
    <row r="719" ht="36" customHeight="1" spans="1:7">
      <c r="A719" s="429" t="s">
        <v>1336</v>
      </c>
      <c r="B719" s="269" t="s">
        <v>1337</v>
      </c>
      <c r="C719" s="432">
        <v>0</v>
      </c>
      <c r="D719" s="432"/>
      <c r="E719" s="340" t="str">
        <f t="shared" si="45"/>
        <v> </v>
      </c>
      <c r="F719" s="233" t="str">
        <f t="shared" ref="F719:F782" si="46">IF(LEN(A709)=3,"是",IF(B709&lt;&gt;"",IF(SUM(C719:D719)&lt;&gt;0,"是","否"),"是"))</f>
        <v>否</v>
      </c>
      <c r="G719" s="121" t="str">
        <f t="shared" ref="G719:G782" si="47">IF(LEN(A709)=3,"类",IF(LEN(A709)=5,"款","项"))</f>
        <v>款</v>
      </c>
    </row>
    <row r="720" ht="36" customHeight="1" spans="1:7">
      <c r="A720" s="429" t="s">
        <v>1338</v>
      </c>
      <c r="B720" s="269" t="s">
        <v>1339</v>
      </c>
      <c r="C720" s="432">
        <v>1536</v>
      </c>
      <c r="D720" s="432">
        <v>1640.1</v>
      </c>
      <c r="E720" s="340">
        <f t="shared" si="45"/>
        <v>0.068</v>
      </c>
      <c r="F720" s="233" t="str">
        <f t="shared" si="46"/>
        <v>是</v>
      </c>
      <c r="G720" s="121" t="str">
        <f t="shared" si="47"/>
        <v>项</v>
      </c>
    </row>
    <row r="721" ht="36" customHeight="1" spans="1:7">
      <c r="A721" s="429" t="s">
        <v>1340</v>
      </c>
      <c r="B721" s="269" t="s">
        <v>1341</v>
      </c>
      <c r="C721" s="432">
        <v>0</v>
      </c>
      <c r="D721" s="432"/>
      <c r="E721" s="340" t="str">
        <f t="shared" si="45"/>
        <v> </v>
      </c>
      <c r="F721" s="233" t="str">
        <f t="shared" si="46"/>
        <v>否</v>
      </c>
      <c r="G721" s="121" t="str">
        <f t="shared" si="47"/>
        <v>项</v>
      </c>
    </row>
    <row r="722" ht="36" customHeight="1" spans="1:7">
      <c r="A722" s="427" t="s">
        <v>1342</v>
      </c>
      <c r="B722" s="264" t="s">
        <v>1343</v>
      </c>
      <c r="C722" s="428">
        <f>SUM(C723:C725)</f>
        <v>3330</v>
      </c>
      <c r="D722" s="428">
        <f>SUM(D723:D725)</f>
        <v>240</v>
      </c>
      <c r="E722" s="316">
        <f t="shared" si="45"/>
        <v>-0.928</v>
      </c>
      <c r="F722" s="233" t="str">
        <f t="shared" si="46"/>
        <v>是</v>
      </c>
      <c r="G722" s="121" t="str">
        <f t="shared" si="47"/>
        <v>项</v>
      </c>
    </row>
    <row r="723" ht="36" customHeight="1" spans="1:7">
      <c r="A723" s="429" t="s">
        <v>1344</v>
      </c>
      <c r="B723" s="269" t="s">
        <v>1345</v>
      </c>
      <c r="C723" s="432">
        <v>3330</v>
      </c>
      <c r="D723" s="432">
        <v>240</v>
      </c>
      <c r="E723" s="340">
        <f t="shared" si="45"/>
        <v>-0.928</v>
      </c>
      <c r="F723" s="233" t="str">
        <f t="shared" si="46"/>
        <v>是</v>
      </c>
      <c r="G723" s="121" t="str">
        <f t="shared" si="47"/>
        <v>款</v>
      </c>
    </row>
    <row r="724" ht="36" customHeight="1" spans="1:7">
      <c r="A724" s="429" t="s">
        <v>1346</v>
      </c>
      <c r="B724" s="269" t="s">
        <v>1347</v>
      </c>
      <c r="C724" s="432">
        <v>0</v>
      </c>
      <c r="D724" s="432"/>
      <c r="E724" s="340" t="str">
        <f t="shared" si="45"/>
        <v> </v>
      </c>
      <c r="F724" s="233" t="str">
        <f t="shared" si="46"/>
        <v>否</v>
      </c>
      <c r="G724" s="121" t="str">
        <f t="shared" si="47"/>
        <v>项</v>
      </c>
    </row>
    <row r="725" ht="36" customHeight="1" spans="1:7">
      <c r="A725" s="429" t="s">
        <v>1348</v>
      </c>
      <c r="B725" s="269" t="s">
        <v>1349</v>
      </c>
      <c r="C725" s="432">
        <v>0</v>
      </c>
      <c r="D725" s="432"/>
      <c r="E725" s="340" t="str">
        <f t="shared" si="45"/>
        <v> </v>
      </c>
      <c r="F725" s="233" t="str">
        <f t="shared" si="46"/>
        <v>否</v>
      </c>
      <c r="G725" s="121" t="str">
        <f t="shared" si="47"/>
        <v>项</v>
      </c>
    </row>
    <row r="726" ht="36" customHeight="1" spans="1:7">
      <c r="A726" s="427" t="s">
        <v>1350</v>
      </c>
      <c r="B726" s="264" t="s">
        <v>1351</v>
      </c>
      <c r="C726" s="428">
        <f>SUM(C727:C728)</f>
        <v>0</v>
      </c>
      <c r="D726" s="428">
        <f>SUM(D727:D728)</f>
        <v>160.38</v>
      </c>
      <c r="E726" s="316" t="str">
        <f t="shared" si="45"/>
        <v> </v>
      </c>
      <c r="F726" s="233" t="str">
        <f t="shared" si="46"/>
        <v>是</v>
      </c>
      <c r="G726" s="121" t="str">
        <f t="shared" si="47"/>
        <v>项</v>
      </c>
    </row>
    <row r="727" ht="36" customHeight="1" spans="1:7">
      <c r="A727" s="429" t="s">
        <v>1352</v>
      </c>
      <c r="B727" s="269" t="s">
        <v>1353</v>
      </c>
      <c r="C727" s="432">
        <v>0</v>
      </c>
      <c r="D727" s="432">
        <v>160.38</v>
      </c>
      <c r="E727" s="340" t="str">
        <f t="shared" si="45"/>
        <v> </v>
      </c>
      <c r="F727" s="233" t="str">
        <f t="shared" si="46"/>
        <v>是</v>
      </c>
      <c r="G727" s="121" t="str">
        <f t="shared" si="47"/>
        <v>项</v>
      </c>
    </row>
    <row r="728" ht="36" customHeight="1" spans="1:7">
      <c r="A728" s="429" t="s">
        <v>1354</v>
      </c>
      <c r="B728" s="269" t="s">
        <v>1355</v>
      </c>
      <c r="C728" s="432">
        <v>0</v>
      </c>
      <c r="D728" s="432"/>
      <c r="E728" s="340" t="str">
        <f t="shared" si="45"/>
        <v> </v>
      </c>
      <c r="F728" s="233" t="str">
        <f t="shared" si="46"/>
        <v>否</v>
      </c>
      <c r="G728" s="121" t="str">
        <f t="shared" si="47"/>
        <v>款</v>
      </c>
    </row>
    <row r="729" ht="36" customHeight="1" spans="1:7">
      <c r="A729" s="427" t="s">
        <v>1356</v>
      </c>
      <c r="B729" s="264" t="s">
        <v>1357</v>
      </c>
      <c r="C729" s="428">
        <f>SUM(C730:C737)</f>
        <v>431</v>
      </c>
      <c r="D729" s="428">
        <f>SUM(D730:D737)</f>
        <v>394.98</v>
      </c>
      <c r="E729" s="316">
        <f t="shared" si="45"/>
        <v>-0.084</v>
      </c>
      <c r="F729" s="233" t="str">
        <f t="shared" si="46"/>
        <v>是</v>
      </c>
      <c r="G729" s="121" t="str">
        <f t="shared" si="47"/>
        <v>项</v>
      </c>
    </row>
    <row r="730" ht="36" customHeight="1" spans="1:7">
      <c r="A730" s="429" t="s">
        <v>1358</v>
      </c>
      <c r="B730" s="269" t="s">
        <v>145</v>
      </c>
      <c r="C730" s="432">
        <v>411</v>
      </c>
      <c r="D730" s="432">
        <v>394.98</v>
      </c>
      <c r="E730" s="340">
        <f t="shared" si="45"/>
        <v>-0.039</v>
      </c>
      <c r="F730" s="233" t="str">
        <f t="shared" si="46"/>
        <v>是</v>
      </c>
      <c r="G730" s="121" t="str">
        <f t="shared" si="47"/>
        <v>项</v>
      </c>
    </row>
    <row r="731" ht="36" customHeight="1" spans="1:7">
      <c r="A731" s="429" t="s">
        <v>1359</v>
      </c>
      <c r="B731" s="269" t="s">
        <v>147</v>
      </c>
      <c r="C731" s="432">
        <v>0</v>
      </c>
      <c r="D731" s="432">
        <v>0</v>
      </c>
      <c r="E731" s="340" t="str">
        <f t="shared" si="45"/>
        <v> </v>
      </c>
      <c r="F731" s="233" t="str">
        <f t="shared" si="46"/>
        <v>否</v>
      </c>
      <c r="G731" s="121" t="str">
        <f t="shared" si="47"/>
        <v>项</v>
      </c>
    </row>
    <row r="732" ht="36" customHeight="1" spans="1:7">
      <c r="A732" s="429" t="s">
        <v>1360</v>
      </c>
      <c r="B732" s="269" t="s">
        <v>149</v>
      </c>
      <c r="C732" s="432">
        <v>0</v>
      </c>
      <c r="D732" s="432"/>
      <c r="E732" s="340" t="str">
        <f t="shared" si="45"/>
        <v> </v>
      </c>
      <c r="F732" s="233" t="str">
        <f t="shared" si="46"/>
        <v>否</v>
      </c>
      <c r="G732" s="121" t="str">
        <f t="shared" si="47"/>
        <v>款</v>
      </c>
    </row>
    <row r="733" ht="36" customHeight="1" spans="1:7">
      <c r="A733" s="429" t="s">
        <v>1361</v>
      </c>
      <c r="B733" s="269" t="s">
        <v>246</v>
      </c>
      <c r="C733" s="432">
        <v>20</v>
      </c>
      <c r="D733" s="432"/>
      <c r="E733" s="340">
        <f t="shared" si="45"/>
        <v>-1</v>
      </c>
      <c r="F733" s="233" t="str">
        <f t="shared" si="46"/>
        <v>是</v>
      </c>
      <c r="G733" s="121" t="str">
        <f t="shared" si="47"/>
        <v>项</v>
      </c>
    </row>
    <row r="734" ht="36" customHeight="1" spans="1:7">
      <c r="A734" s="429" t="s">
        <v>1362</v>
      </c>
      <c r="B734" s="269" t="s">
        <v>1363</v>
      </c>
      <c r="C734" s="432"/>
      <c r="D734" s="432"/>
      <c r="E734" s="340" t="str">
        <f t="shared" si="45"/>
        <v> </v>
      </c>
      <c r="F734" s="233" t="str">
        <f t="shared" si="46"/>
        <v>否</v>
      </c>
      <c r="G734" s="121" t="str">
        <f t="shared" si="47"/>
        <v>项</v>
      </c>
    </row>
    <row r="735" ht="36" customHeight="1" spans="1:7">
      <c r="A735" s="429" t="s">
        <v>1364</v>
      </c>
      <c r="B735" s="269" t="s">
        <v>1365</v>
      </c>
      <c r="C735" s="432"/>
      <c r="D735" s="432"/>
      <c r="E735" s="340" t="str">
        <f t="shared" si="45"/>
        <v> </v>
      </c>
      <c r="F735" s="233" t="str">
        <f t="shared" si="46"/>
        <v>否</v>
      </c>
      <c r="G735" s="121" t="str">
        <f t="shared" si="47"/>
        <v>项</v>
      </c>
    </row>
    <row r="736" ht="36" customHeight="1" spans="1:7">
      <c r="A736" s="429" t="s">
        <v>1366</v>
      </c>
      <c r="B736" s="269" t="s">
        <v>163</v>
      </c>
      <c r="C736" s="432"/>
      <c r="D736" s="432"/>
      <c r="E736" s="340" t="str">
        <f t="shared" si="45"/>
        <v> </v>
      </c>
      <c r="F736" s="233" t="str">
        <f t="shared" si="46"/>
        <v>否</v>
      </c>
      <c r="G736" s="121" t="str">
        <f t="shared" si="47"/>
        <v>款</v>
      </c>
    </row>
    <row r="737" ht="36" customHeight="1" spans="1:7">
      <c r="A737" s="429" t="s">
        <v>1367</v>
      </c>
      <c r="B737" s="269" t="s">
        <v>1368</v>
      </c>
      <c r="C737" s="432">
        <v>0</v>
      </c>
      <c r="D737" s="432">
        <v>0</v>
      </c>
      <c r="E737" s="340" t="str">
        <f t="shared" si="45"/>
        <v> </v>
      </c>
      <c r="F737" s="233" t="str">
        <f t="shared" si="46"/>
        <v>否</v>
      </c>
      <c r="G737" s="121" t="str">
        <f t="shared" si="47"/>
        <v>项</v>
      </c>
    </row>
    <row r="738" ht="36" customHeight="1" spans="1:7">
      <c r="A738" s="427" t="s">
        <v>1369</v>
      </c>
      <c r="B738" s="264" t="s">
        <v>1370</v>
      </c>
      <c r="C738" s="428">
        <f>SUM(C739)</f>
        <v>51</v>
      </c>
      <c r="D738" s="428">
        <f>SUM(D739)</f>
        <v>0</v>
      </c>
      <c r="E738" s="316">
        <f t="shared" si="45"/>
        <v>-1</v>
      </c>
      <c r="F738" s="233" t="str">
        <f t="shared" si="46"/>
        <v>是</v>
      </c>
      <c r="G738" s="121" t="str">
        <f t="shared" si="47"/>
        <v>项</v>
      </c>
    </row>
    <row r="739" ht="36" customHeight="1" spans="1:7">
      <c r="A739" s="429" t="s">
        <v>1371</v>
      </c>
      <c r="B739" s="269" t="s">
        <v>1372</v>
      </c>
      <c r="C739" s="432">
        <v>51</v>
      </c>
      <c r="D739" s="432"/>
      <c r="E739" s="340">
        <f t="shared" si="45"/>
        <v>-1</v>
      </c>
      <c r="F739" s="233" t="str">
        <f t="shared" si="46"/>
        <v>是</v>
      </c>
      <c r="G739" s="121" t="str">
        <f t="shared" si="47"/>
        <v>款</v>
      </c>
    </row>
    <row r="740" ht="36" customHeight="1" spans="1:7">
      <c r="A740" s="427" t="s">
        <v>1373</v>
      </c>
      <c r="B740" s="264" t="s">
        <v>1374</v>
      </c>
      <c r="C740" s="428">
        <f>C741</f>
        <v>0</v>
      </c>
      <c r="D740" s="428">
        <f>D741</f>
        <v>0</v>
      </c>
      <c r="E740" s="316" t="str">
        <f t="shared" si="45"/>
        <v> </v>
      </c>
      <c r="F740" s="233" t="str">
        <f t="shared" si="46"/>
        <v>否</v>
      </c>
      <c r="G740" s="121" t="str">
        <f t="shared" si="47"/>
        <v>项</v>
      </c>
    </row>
    <row r="741" ht="36" customHeight="1" spans="1:7">
      <c r="A741" s="429">
        <v>2109999</v>
      </c>
      <c r="B741" s="269" t="s">
        <v>1375</v>
      </c>
      <c r="C741" s="432"/>
      <c r="D741" s="432">
        <v>0</v>
      </c>
      <c r="E741" s="340" t="str">
        <f t="shared" si="45"/>
        <v> </v>
      </c>
      <c r="F741" s="233" t="str">
        <f t="shared" si="46"/>
        <v>否</v>
      </c>
      <c r="G741" s="121" t="str">
        <f t="shared" si="47"/>
        <v>项</v>
      </c>
    </row>
    <row r="742" ht="36" customHeight="1" spans="1:7">
      <c r="A742" s="427" t="s">
        <v>88</v>
      </c>
      <c r="B742" s="264" t="s">
        <v>89</v>
      </c>
      <c r="C742" s="428">
        <f>C743+C753+C757+C766+C772+C779+C785+C788+C791+C793+C795+C801+C803+C805+C820</f>
        <v>964</v>
      </c>
      <c r="D742" s="428">
        <f>D743+D753+D757+D766+D772+D779+D785+D788+D791+D793+D795+D801+D803+D805+D820</f>
        <v>6697.22</v>
      </c>
      <c r="E742" s="316">
        <f t="shared" si="45"/>
        <v>5.947</v>
      </c>
      <c r="F742" s="233" t="str">
        <f t="shared" si="46"/>
        <v>是</v>
      </c>
      <c r="G742" s="121" t="str">
        <f t="shared" si="47"/>
        <v>项</v>
      </c>
    </row>
    <row r="743" ht="36" customHeight="1" spans="1:7">
      <c r="A743" s="427" t="s">
        <v>1376</v>
      </c>
      <c r="B743" s="264" t="s">
        <v>1377</v>
      </c>
      <c r="C743" s="428">
        <f>SUM(C744:C752)</f>
        <v>95</v>
      </c>
      <c r="D743" s="428">
        <f>SUM(D744:D752)</f>
        <v>0</v>
      </c>
      <c r="E743" s="316">
        <f t="shared" si="45"/>
        <v>-1</v>
      </c>
      <c r="F743" s="233" t="str">
        <f t="shared" si="46"/>
        <v>是</v>
      </c>
      <c r="G743" s="121" t="str">
        <f t="shared" si="47"/>
        <v>项</v>
      </c>
    </row>
    <row r="744" ht="36" customHeight="1" spans="1:7">
      <c r="A744" s="429" t="s">
        <v>1378</v>
      </c>
      <c r="B744" s="269" t="s">
        <v>145</v>
      </c>
      <c r="C744" s="432"/>
      <c r="D744" s="432"/>
      <c r="E744" s="340" t="str">
        <f t="shared" si="45"/>
        <v> </v>
      </c>
      <c r="F744" s="233" t="str">
        <f t="shared" si="46"/>
        <v>否</v>
      </c>
      <c r="G744" s="121" t="str">
        <f t="shared" si="47"/>
        <v>项</v>
      </c>
    </row>
    <row r="745" ht="36" customHeight="1" spans="1:7">
      <c r="A745" s="429" t="s">
        <v>1379</v>
      </c>
      <c r="B745" s="269" t="s">
        <v>147</v>
      </c>
      <c r="C745" s="432"/>
      <c r="D745" s="432"/>
      <c r="E745" s="340" t="str">
        <f t="shared" si="45"/>
        <v> </v>
      </c>
      <c r="F745" s="233" t="str">
        <f t="shared" si="46"/>
        <v>否</v>
      </c>
      <c r="G745" s="121" t="str">
        <f t="shared" si="47"/>
        <v>项</v>
      </c>
    </row>
    <row r="746" ht="36" customHeight="1" spans="1:7">
      <c r="A746" s="429" t="s">
        <v>1380</v>
      </c>
      <c r="B746" s="269" t="s">
        <v>149</v>
      </c>
      <c r="C746" s="432"/>
      <c r="D746" s="432"/>
      <c r="E746" s="340" t="str">
        <f t="shared" si="45"/>
        <v> </v>
      </c>
      <c r="F746" s="233" t="str">
        <f t="shared" si="46"/>
        <v>否</v>
      </c>
      <c r="G746" s="121" t="str">
        <f t="shared" si="47"/>
        <v>项</v>
      </c>
    </row>
    <row r="747" ht="36" customHeight="1" spans="1:7">
      <c r="A747" s="429" t="s">
        <v>1381</v>
      </c>
      <c r="B747" s="269" t="s">
        <v>1382</v>
      </c>
      <c r="C747" s="432"/>
      <c r="D747" s="432">
        <v>0</v>
      </c>
      <c r="E747" s="340" t="str">
        <f t="shared" si="45"/>
        <v> </v>
      </c>
      <c r="F747" s="233" t="str">
        <f t="shared" si="46"/>
        <v>否</v>
      </c>
      <c r="G747" s="121" t="str">
        <f t="shared" si="47"/>
        <v>项</v>
      </c>
    </row>
    <row r="748" ht="36" customHeight="1" spans="1:7">
      <c r="A748" s="429" t="s">
        <v>1383</v>
      </c>
      <c r="B748" s="269" t="s">
        <v>1384</v>
      </c>
      <c r="C748" s="432"/>
      <c r="D748" s="432">
        <f>SUM(D749)</f>
        <v>0</v>
      </c>
      <c r="E748" s="340" t="str">
        <f t="shared" si="45"/>
        <v> </v>
      </c>
      <c r="F748" s="233" t="str">
        <f t="shared" si="46"/>
        <v>否</v>
      </c>
      <c r="G748" s="121" t="str">
        <f t="shared" si="47"/>
        <v>款</v>
      </c>
    </row>
    <row r="749" ht="36" customHeight="1" spans="1:7">
      <c r="A749" s="429" t="s">
        <v>1385</v>
      </c>
      <c r="B749" s="269" t="s">
        <v>1386</v>
      </c>
      <c r="C749" s="432"/>
      <c r="D749" s="432">
        <v>0</v>
      </c>
      <c r="E749" s="340" t="str">
        <f t="shared" si="45"/>
        <v> </v>
      </c>
      <c r="F749" s="233" t="str">
        <f t="shared" si="46"/>
        <v>否</v>
      </c>
      <c r="G749" s="121" t="str">
        <f t="shared" si="47"/>
        <v>项</v>
      </c>
    </row>
    <row r="750" ht="36" customHeight="1" spans="1:7">
      <c r="A750" s="429" t="s">
        <v>1387</v>
      </c>
      <c r="B750" s="269" t="s">
        <v>1388</v>
      </c>
      <c r="C750" s="432"/>
      <c r="D750" s="432"/>
      <c r="E750" s="340" t="str">
        <f t="shared" si="45"/>
        <v> </v>
      </c>
      <c r="F750" s="233" t="str">
        <f t="shared" si="46"/>
        <v>否</v>
      </c>
      <c r="G750" s="121" t="str">
        <f t="shared" si="47"/>
        <v>款</v>
      </c>
    </row>
    <row r="751" ht="36" customHeight="1" spans="1:7">
      <c r="A751" s="429" t="s">
        <v>1389</v>
      </c>
      <c r="B751" s="269" t="s">
        <v>1390</v>
      </c>
      <c r="C751" s="432"/>
      <c r="D751" s="432"/>
      <c r="E751" s="340" t="str">
        <f t="shared" si="45"/>
        <v> </v>
      </c>
      <c r="F751" s="233" t="str">
        <f t="shared" si="46"/>
        <v>否</v>
      </c>
      <c r="G751" s="121" t="str">
        <f t="shared" si="47"/>
        <v>项</v>
      </c>
    </row>
    <row r="752" ht="36" customHeight="1" spans="1:7">
      <c r="A752" s="429" t="s">
        <v>1391</v>
      </c>
      <c r="B752" s="269" t="s">
        <v>1392</v>
      </c>
      <c r="C752" s="432">
        <v>95</v>
      </c>
      <c r="D752" s="445"/>
      <c r="E752" s="340">
        <f t="shared" si="45"/>
        <v>-1</v>
      </c>
      <c r="F752" s="233" t="e">
        <f>IF(LEN(#REF!)=3,"是",IF(#REF!&lt;&gt;"",IF(SUM(C752:D752)&lt;&gt;0,"是","否"),"是"))</f>
        <v>#REF!</v>
      </c>
      <c r="G752" s="121" t="e">
        <f>IF(LEN(#REF!)=3,"类",IF(LEN(#REF!)=5,"款","项"))</f>
        <v>#REF!</v>
      </c>
    </row>
    <row r="753" ht="36" customHeight="1" spans="1:7">
      <c r="A753" s="427" t="s">
        <v>1393</v>
      </c>
      <c r="B753" s="264" t="s">
        <v>1394</v>
      </c>
      <c r="C753" s="428">
        <f>SUM(C754:C756)</f>
        <v>0</v>
      </c>
      <c r="D753" s="428">
        <f>SUM(D754:D756)</f>
        <v>0</v>
      </c>
      <c r="E753" s="316" t="str">
        <f t="shared" si="45"/>
        <v> </v>
      </c>
      <c r="F753" s="233" t="e">
        <f>IF(LEN(#REF!)=3,"是",IF(#REF!&lt;&gt;"",IF(SUM(C753:D753)&lt;&gt;0,"是","否"),"是"))</f>
        <v>#REF!</v>
      </c>
      <c r="G753" s="121" t="e">
        <f>IF(LEN(#REF!)=3,"类",IF(LEN(#REF!)=5,"款","项"))</f>
        <v>#REF!</v>
      </c>
    </row>
    <row r="754" ht="36" customHeight="1" spans="1:7">
      <c r="A754" s="429" t="s">
        <v>1395</v>
      </c>
      <c r="B754" s="269" t="s">
        <v>1396</v>
      </c>
      <c r="C754" s="432"/>
      <c r="D754" s="432"/>
      <c r="E754" s="340" t="str">
        <f t="shared" si="45"/>
        <v> </v>
      </c>
      <c r="F754" s="233" t="str">
        <f t="shared" ref="F754:F782" si="48">IF(LEN(A742)=3,"是",IF(B742&lt;&gt;"",IF(SUM(C754:D754)&lt;&gt;0,"是","否"),"是"))</f>
        <v>是</v>
      </c>
      <c r="G754" s="121" t="str">
        <f t="shared" ref="G754:G769" si="49">IF(LEN(A742)=3,"类",IF(LEN(A742)=5,"款","项"))</f>
        <v>类</v>
      </c>
    </row>
    <row r="755" ht="36" customHeight="1" spans="1:7">
      <c r="A755" s="429" t="s">
        <v>1397</v>
      </c>
      <c r="B755" s="269" t="s">
        <v>1398</v>
      </c>
      <c r="C755" s="432"/>
      <c r="D755" s="432"/>
      <c r="E755" s="340" t="str">
        <f t="shared" si="45"/>
        <v> </v>
      </c>
      <c r="F755" s="233" t="str">
        <f t="shared" si="48"/>
        <v>否</v>
      </c>
      <c r="G755" s="121" t="str">
        <f t="shared" si="49"/>
        <v>款</v>
      </c>
    </row>
    <row r="756" ht="36" customHeight="1" spans="1:7">
      <c r="A756" s="429" t="s">
        <v>1399</v>
      </c>
      <c r="B756" s="269" t="s">
        <v>1400</v>
      </c>
      <c r="C756" s="432"/>
      <c r="D756" s="432"/>
      <c r="E756" s="340" t="str">
        <f t="shared" si="45"/>
        <v> </v>
      </c>
      <c r="F756" s="233" t="str">
        <f t="shared" si="48"/>
        <v>否</v>
      </c>
      <c r="G756" s="121" t="str">
        <f t="shared" si="49"/>
        <v>项</v>
      </c>
    </row>
    <row r="757" ht="36" customHeight="1" spans="1:7">
      <c r="A757" s="427" t="s">
        <v>1401</v>
      </c>
      <c r="B757" s="264" t="s">
        <v>1402</v>
      </c>
      <c r="C757" s="428">
        <f>SUM(C758:C765)</f>
        <v>100</v>
      </c>
      <c r="D757" s="428">
        <f>SUM(D758:D765)</f>
        <v>500</v>
      </c>
      <c r="E757" s="316">
        <f t="shared" si="45"/>
        <v>4</v>
      </c>
      <c r="F757" s="233" t="str">
        <f t="shared" si="48"/>
        <v>是</v>
      </c>
      <c r="G757" s="121" t="str">
        <f t="shared" si="49"/>
        <v>项</v>
      </c>
    </row>
    <row r="758" ht="36" customHeight="1" spans="1:7">
      <c r="A758" s="429" t="s">
        <v>1403</v>
      </c>
      <c r="B758" s="269" t="s">
        <v>1404</v>
      </c>
      <c r="C758" s="432"/>
      <c r="D758" s="432"/>
      <c r="E758" s="340" t="str">
        <f t="shared" si="45"/>
        <v> </v>
      </c>
      <c r="F758" s="233" t="str">
        <f t="shared" si="48"/>
        <v>否</v>
      </c>
      <c r="G758" s="121" t="str">
        <f t="shared" si="49"/>
        <v>项</v>
      </c>
    </row>
    <row r="759" ht="36" customHeight="1" spans="1:7">
      <c r="A759" s="429" t="s">
        <v>1405</v>
      </c>
      <c r="B759" s="269" t="s">
        <v>1406</v>
      </c>
      <c r="C759" s="432">
        <v>100</v>
      </c>
      <c r="D759" s="432">
        <v>500</v>
      </c>
      <c r="E759" s="340">
        <f t="shared" si="45"/>
        <v>4</v>
      </c>
      <c r="F759" s="233" t="str">
        <f t="shared" si="48"/>
        <v>是</v>
      </c>
      <c r="G759" s="121" t="str">
        <f t="shared" si="49"/>
        <v>项</v>
      </c>
    </row>
    <row r="760" ht="36" customHeight="1" spans="1:7">
      <c r="A760" s="429" t="s">
        <v>1407</v>
      </c>
      <c r="B760" s="269" t="s">
        <v>1408</v>
      </c>
      <c r="C760" s="432">
        <v>0</v>
      </c>
      <c r="D760" s="432"/>
      <c r="E760" s="340" t="str">
        <f t="shared" si="45"/>
        <v> </v>
      </c>
      <c r="F760" s="233" t="str">
        <f t="shared" si="48"/>
        <v>否</v>
      </c>
      <c r="G760" s="121" t="str">
        <f t="shared" si="49"/>
        <v>项</v>
      </c>
    </row>
    <row r="761" ht="36" customHeight="1" spans="1:7">
      <c r="A761" s="429" t="s">
        <v>1409</v>
      </c>
      <c r="B761" s="269" t="s">
        <v>1410</v>
      </c>
      <c r="C761" s="432"/>
      <c r="D761" s="432"/>
      <c r="E761" s="340" t="str">
        <f t="shared" si="45"/>
        <v> </v>
      </c>
      <c r="F761" s="233" t="str">
        <f t="shared" si="48"/>
        <v>否</v>
      </c>
      <c r="G761" s="121" t="str">
        <f t="shared" si="49"/>
        <v>项</v>
      </c>
    </row>
    <row r="762" ht="36" customHeight="1" spans="1:7">
      <c r="A762" s="429" t="s">
        <v>1411</v>
      </c>
      <c r="B762" s="269" t="s">
        <v>1412</v>
      </c>
      <c r="C762" s="432">
        <v>0</v>
      </c>
      <c r="D762" s="432"/>
      <c r="E762" s="340" t="str">
        <f t="shared" si="45"/>
        <v> </v>
      </c>
      <c r="F762" s="233" t="str">
        <f t="shared" si="48"/>
        <v>否</v>
      </c>
      <c r="G762" s="121" t="str">
        <f t="shared" si="49"/>
        <v>项</v>
      </c>
    </row>
    <row r="763" ht="36" customHeight="1" spans="1:7">
      <c r="A763" s="429" t="s">
        <v>1413</v>
      </c>
      <c r="B763" s="269" t="s">
        <v>1414</v>
      </c>
      <c r="C763" s="432">
        <v>0</v>
      </c>
      <c r="D763" s="432"/>
      <c r="E763" s="340" t="str">
        <f t="shared" si="45"/>
        <v> </v>
      </c>
      <c r="F763" s="233" t="str">
        <f t="shared" si="48"/>
        <v>否</v>
      </c>
      <c r="G763" s="121" t="str">
        <f t="shared" si="49"/>
        <v>项</v>
      </c>
    </row>
    <row r="764" ht="36" customHeight="1" spans="1:7">
      <c r="A764" s="272" t="s">
        <v>1415</v>
      </c>
      <c r="B764" s="269" t="s">
        <v>1416</v>
      </c>
      <c r="C764" s="432">
        <v>0</v>
      </c>
      <c r="D764" s="432"/>
      <c r="E764" s="340" t="str">
        <f t="shared" si="45"/>
        <v> </v>
      </c>
      <c r="F764" s="233" t="str">
        <f t="shared" si="48"/>
        <v>否</v>
      </c>
      <c r="G764" s="121" t="str">
        <f t="shared" si="49"/>
        <v>项</v>
      </c>
    </row>
    <row r="765" ht="36" customHeight="1" spans="1:7">
      <c r="A765" s="429" t="s">
        <v>1417</v>
      </c>
      <c r="B765" s="269" t="s">
        <v>1418</v>
      </c>
      <c r="C765" s="432"/>
      <c r="D765" s="432"/>
      <c r="E765" s="340" t="str">
        <f t="shared" si="45"/>
        <v> </v>
      </c>
      <c r="F765" s="233" t="str">
        <f t="shared" si="48"/>
        <v>否</v>
      </c>
      <c r="G765" s="121" t="str">
        <f t="shared" si="49"/>
        <v>款</v>
      </c>
    </row>
    <row r="766" ht="36" customHeight="1" spans="1:7">
      <c r="A766" s="427" t="s">
        <v>1419</v>
      </c>
      <c r="B766" s="264" t="s">
        <v>1420</v>
      </c>
      <c r="C766" s="428">
        <f>SUM(C767:C771)</f>
        <v>589</v>
      </c>
      <c r="D766" s="428">
        <f>SUM(D767:D771)</f>
        <v>528.8</v>
      </c>
      <c r="E766" s="316">
        <f t="shared" si="45"/>
        <v>-0.102</v>
      </c>
      <c r="F766" s="233" t="str">
        <f t="shared" si="48"/>
        <v>是</v>
      </c>
      <c r="G766" s="121" t="str">
        <f t="shared" si="49"/>
        <v>项</v>
      </c>
    </row>
    <row r="767" ht="36" customHeight="1" spans="1:7">
      <c r="A767" s="429" t="s">
        <v>1421</v>
      </c>
      <c r="B767" s="269" t="s">
        <v>1422</v>
      </c>
      <c r="C767" s="432">
        <v>560</v>
      </c>
      <c r="D767" s="432">
        <v>500</v>
      </c>
      <c r="E767" s="340">
        <f t="shared" si="45"/>
        <v>-0.107</v>
      </c>
      <c r="F767" s="233" t="str">
        <f t="shared" si="48"/>
        <v>是</v>
      </c>
      <c r="G767" s="121" t="str">
        <f t="shared" si="49"/>
        <v>项</v>
      </c>
    </row>
    <row r="768" ht="36" customHeight="1" spans="1:7">
      <c r="A768" s="429" t="s">
        <v>1423</v>
      </c>
      <c r="B768" s="269" t="s">
        <v>1424</v>
      </c>
      <c r="C768" s="432">
        <v>0</v>
      </c>
      <c r="D768" s="432">
        <v>0</v>
      </c>
      <c r="E768" s="340" t="str">
        <f t="shared" si="45"/>
        <v> </v>
      </c>
      <c r="F768" s="233" t="str">
        <f t="shared" si="48"/>
        <v>否</v>
      </c>
      <c r="G768" s="121" t="str">
        <f t="shared" si="49"/>
        <v>项</v>
      </c>
    </row>
    <row r="769" ht="36" customHeight="1" spans="1:7">
      <c r="A769" s="429" t="s">
        <v>1425</v>
      </c>
      <c r="B769" s="269" t="s">
        <v>1426</v>
      </c>
      <c r="C769" s="432">
        <v>0</v>
      </c>
      <c r="D769" s="432">
        <v>0</v>
      </c>
      <c r="E769" s="340" t="str">
        <f t="shared" si="45"/>
        <v> </v>
      </c>
      <c r="F769" s="233" t="str">
        <f t="shared" si="48"/>
        <v>否</v>
      </c>
      <c r="G769" s="121" t="str">
        <f t="shared" si="49"/>
        <v>款</v>
      </c>
    </row>
    <row r="770" ht="36" customHeight="1" spans="1:6">
      <c r="A770" s="429">
        <v>2110406</v>
      </c>
      <c r="B770" s="269" t="s">
        <v>1427</v>
      </c>
      <c r="C770" s="432">
        <v>29</v>
      </c>
      <c r="D770" s="432">
        <v>0</v>
      </c>
      <c r="E770" s="340">
        <f t="shared" si="45"/>
        <v>-1</v>
      </c>
      <c r="F770" s="233"/>
    </row>
    <row r="771" ht="36" customHeight="1" spans="1:7">
      <c r="A771" s="429" t="s">
        <v>1428</v>
      </c>
      <c r="B771" s="269" t="s">
        <v>1429</v>
      </c>
      <c r="C771" s="439"/>
      <c r="D771" s="432">
        <v>28.8</v>
      </c>
      <c r="E771" s="340" t="str">
        <f t="shared" si="45"/>
        <v> </v>
      </c>
      <c r="F771" s="233" t="str">
        <f t="shared" ref="F771:F782" si="50">IF(LEN(A758)=3,"是",IF(B758&lt;&gt;"",IF(SUM(C771:D771)&lt;&gt;0,"是","否"),"是"))</f>
        <v>是</v>
      </c>
      <c r="G771" s="121" t="str">
        <f t="shared" ref="G771:G782" si="51">IF(LEN(A758)=3,"类",IF(LEN(A758)=5,"款","项"))</f>
        <v>项</v>
      </c>
    </row>
    <row r="772" ht="36" customHeight="1" spans="1:7">
      <c r="A772" s="427" t="s">
        <v>1430</v>
      </c>
      <c r="B772" s="264" t="s">
        <v>1431</v>
      </c>
      <c r="C772" s="428">
        <f>SUM(C773:C778)</f>
        <v>180</v>
      </c>
      <c r="D772" s="428">
        <f>SUM(D773:D778)</f>
        <v>3268.42</v>
      </c>
      <c r="E772" s="316">
        <f t="shared" si="45"/>
        <v>17.158</v>
      </c>
      <c r="F772" s="233" t="str">
        <f t="shared" si="50"/>
        <v>是</v>
      </c>
      <c r="G772" s="121" t="str">
        <f t="shared" si="51"/>
        <v>项</v>
      </c>
    </row>
    <row r="773" ht="36" customHeight="1" spans="1:7">
      <c r="A773" s="429" t="s">
        <v>1432</v>
      </c>
      <c r="B773" s="269" t="s">
        <v>1433</v>
      </c>
      <c r="C773" s="432">
        <v>180</v>
      </c>
      <c r="D773" s="432">
        <v>2668.42</v>
      </c>
      <c r="E773" s="340">
        <f t="shared" si="45"/>
        <v>13.825</v>
      </c>
      <c r="F773" s="233" t="str">
        <f t="shared" si="50"/>
        <v>是</v>
      </c>
      <c r="G773" s="121" t="str">
        <f t="shared" si="51"/>
        <v>项</v>
      </c>
    </row>
    <row r="774" ht="36" customHeight="1" spans="1:7">
      <c r="A774" s="429" t="s">
        <v>1434</v>
      </c>
      <c r="B774" s="269" t="s">
        <v>1435</v>
      </c>
      <c r="C774" s="432">
        <v>0</v>
      </c>
      <c r="D774" s="432">
        <v>100</v>
      </c>
      <c r="E774" s="340" t="str">
        <f t="shared" si="45"/>
        <v> </v>
      </c>
      <c r="F774" s="233" t="str">
        <f t="shared" si="50"/>
        <v>是</v>
      </c>
      <c r="G774" s="121" t="str">
        <f t="shared" si="51"/>
        <v>项</v>
      </c>
    </row>
    <row r="775" ht="36" customHeight="1" spans="1:7">
      <c r="A775" s="429" t="s">
        <v>1436</v>
      </c>
      <c r="B775" s="269" t="s">
        <v>1437</v>
      </c>
      <c r="C775" s="432">
        <v>0</v>
      </c>
      <c r="D775" s="432">
        <v>0</v>
      </c>
      <c r="E775" s="340" t="str">
        <f t="shared" si="45"/>
        <v> </v>
      </c>
      <c r="F775" s="233" t="str">
        <f t="shared" si="50"/>
        <v>否</v>
      </c>
      <c r="G775" s="121" t="str">
        <f t="shared" si="51"/>
        <v>项</v>
      </c>
    </row>
    <row r="776" ht="36" customHeight="1" spans="1:7">
      <c r="A776" s="429" t="s">
        <v>1438</v>
      </c>
      <c r="B776" s="269" t="s">
        <v>1439</v>
      </c>
      <c r="C776" s="432">
        <v>0</v>
      </c>
      <c r="D776" s="432">
        <v>0</v>
      </c>
      <c r="E776" s="340" t="str">
        <f t="shared" si="45"/>
        <v> </v>
      </c>
      <c r="F776" s="233" t="str">
        <f t="shared" si="50"/>
        <v>否</v>
      </c>
      <c r="G776" s="121" t="str">
        <f t="shared" si="51"/>
        <v>项</v>
      </c>
    </row>
    <row r="777" ht="36" customHeight="1" spans="1:7">
      <c r="A777" s="429" t="s">
        <v>1440</v>
      </c>
      <c r="B777" s="269" t="s">
        <v>1441</v>
      </c>
      <c r="C777" s="432">
        <v>0</v>
      </c>
      <c r="D777" s="432">
        <v>0</v>
      </c>
      <c r="E777" s="340" t="str">
        <f t="shared" si="45"/>
        <v> </v>
      </c>
      <c r="F777" s="233" t="str">
        <f t="shared" si="50"/>
        <v>否</v>
      </c>
      <c r="G777" s="121" t="str">
        <f t="shared" si="51"/>
        <v>项</v>
      </c>
    </row>
    <row r="778" ht="36" customHeight="1" spans="1:7">
      <c r="A778" s="429" t="s">
        <v>1442</v>
      </c>
      <c r="B778" s="269" t="s">
        <v>1443</v>
      </c>
      <c r="C778" s="432">
        <v>0</v>
      </c>
      <c r="D778" s="432">
        <v>500</v>
      </c>
      <c r="E778" s="340" t="str">
        <f t="shared" si="45"/>
        <v> </v>
      </c>
      <c r="F778" s="233" t="str">
        <f t="shared" si="50"/>
        <v>是</v>
      </c>
      <c r="G778" s="121" t="str">
        <f t="shared" si="51"/>
        <v>项</v>
      </c>
    </row>
    <row r="779" ht="36" customHeight="1" spans="1:7">
      <c r="A779" s="427" t="s">
        <v>1444</v>
      </c>
      <c r="B779" s="264" t="s">
        <v>1445</v>
      </c>
      <c r="C779" s="428">
        <f>SUM(C780:C784)</f>
        <v>0</v>
      </c>
      <c r="D779" s="428"/>
      <c r="E779" s="316" t="str">
        <f t="shared" si="45"/>
        <v> </v>
      </c>
      <c r="F779" s="233" t="str">
        <f t="shared" si="50"/>
        <v>否</v>
      </c>
      <c r="G779" s="121" t="str">
        <f t="shared" si="51"/>
        <v>款</v>
      </c>
    </row>
    <row r="780" ht="36" customHeight="1" spans="1:7">
      <c r="A780" s="429" t="s">
        <v>1446</v>
      </c>
      <c r="B780" s="269" t="s">
        <v>1447</v>
      </c>
      <c r="C780" s="432">
        <v>0</v>
      </c>
      <c r="D780" s="432"/>
      <c r="E780" s="340" t="str">
        <f t="shared" si="45"/>
        <v> </v>
      </c>
      <c r="F780" s="233" t="str">
        <f t="shared" si="50"/>
        <v>否</v>
      </c>
      <c r="G780" s="121" t="str">
        <f t="shared" si="51"/>
        <v>项</v>
      </c>
    </row>
    <row r="781" ht="36" customHeight="1" spans="1:7">
      <c r="A781" s="429" t="s">
        <v>1448</v>
      </c>
      <c r="B781" s="269" t="s">
        <v>1449</v>
      </c>
      <c r="C781" s="432">
        <v>0</v>
      </c>
      <c r="D781" s="432"/>
      <c r="E781" s="340" t="str">
        <f t="shared" ref="E781:E844" si="52">IF(C781&gt;0,D781/C781-1," ")</f>
        <v> </v>
      </c>
      <c r="F781" s="233" t="str">
        <f t="shared" si="50"/>
        <v>否</v>
      </c>
      <c r="G781" s="121" t="str">
        <f t="shared" si="51"/>
        <v>项</v>
      </c>
    </row>
    <row r="782" ht="36" customHeight="1" spans="1:7">
      <c r="A782" s="429" t="s">
        <v>1450</v>
      </c>
      <c r="B782" s="269" t="s">
        <v>1451</v>
      </c>
      <c r="C782" s="432">
        <v>0</v>
      </c>
      <c r="D782" s="432"/>
      <c r="E782" s="340" t="str">
        <f t="shared" si="52"/>
        <v> </v>
      </c>
      <c r="F782" s="233" t="str">
        <f t="shared" si="50"/>
        <v>否</v>
      </c>
      <c r="G782" s="121" t="str">
        <f t="shared" si="51"/>
        <v>项</v>
      </c>
    </row>
    <row r="783" ht="36" customHeight="1" spans="1:7">
      <c r="A783" s="429" t="s">
        <v>1452</v>
      </c>
      <c r="B783" s="269" t="s">
        <v>1453</v>
      </c>
      <c r="C783" s="432">
        <v>0</v>
      </c>
      <c r="D783" s="432">
        <v>0</v>
      </c>
      <c r="E783" s="340" t="str">
        <f t="shared" si="52"/>
        <v> </v>
      </c>
      <c r="F783" s="233" t="str">
        <f>IF(LEN(A771)=3,"是",IF(B771&lt;&gt;"",IF(SUM(C783:D783)&lt;&gt;0,"是","否"),"是"))</f>
        <v>否</v>
      </c>
      <c r="G783" s="121" t="str">
        <f>IF(LEN(A771)=3,"类",IF(LEN(A771)=5,"款","项"))</f>
        <v>项</v>
      </c>
    </row>
    <row r="784" ht="36" customHeight="1" spans="1:7">
      <c r="A784" s="429" t="s">
        <v>1454</v>
      </c>
      <c r="B784" s="269" t="s">
        <v>1455</v>
      </c>
      <c r="C784" s="432">
        <v>0</v>
      </c>
      <c r="D784" s="432">
        <f>SUM(D785:D790)</f>
        <v>400</v>
      </c>
      <c r="E784" s="340" t="str">
        <f t="shared" si="52"/>
        <v> </v>
      </c>
      <c r="F784" s="233" t="str">
        <f t="shared" ref="F784:F847" si="53">IF(LEN(A772)=3,"是",IF(B772&lt;&gt;"",IF(SUM(C784:D784)&lt;&gt;0,"是","否"),"是"))</f>
        <v>是</v>
      </c>
      <c r="G784" s="121" t="str">
        <f t="shared" ref="G784:G847" si="54">IF(LEN(A772)=3,"类",IF(LEN(A772)=5,"款","项"))</f>
        <v>款</v>
      </c>
    </row>
    <row r="785" ht="36" customHeight="1" spans="1:7">
      <c r="A785" s="427" t="s">
        <v>1456</v>
      </c>
      <c r="B785" s="264" t="s">
        <v>1457</v>
      </c>
      <c r="C785" s="428">
        <f>SUM(C786:C787)</f>
        <v>0</v>
      </c>
      <c r="D785" s="428">
        <f>SUM(D786:D787)</f>
        <v>200</v>
      </c>
      <c r="E785" s="316" t="str">
        <f t="shared" si="52"/>
        <v> </v>
      </c>
      <c r="F785" s="233" t="str">
        <f t="shared" si="53"/>
        <v>是</v>
      </c>
      <c r="G785" s="121" t="str">
        <f t="shared" si="54"/>
        <v>项</v>
      </c>
    </row>
    <row r="786" ht="36" customHeight="1" spans="1:7">
      <c r="A786" s="429" t="s">
        <v>1458</v>
      </c>
      <c r="B786" s="269" t="s">
        <v>1459</v>
      </c>
      <c r="C786" s="432">
        <v>0</v>
      </c>
      <c r="D786" s="432">
        <v>0</v>
      </c>
      <c r="E786" s="340" t="str">
        <f t="shared" si="52"/>
        <v> </v>
      </c>
      <c r="F786" s="233" t="str">
        <f t="shared" si="53"/>
        <v>否</v>
      </c>
      <c r="G786" s="121" t="str">
        <f t="shared" si="54"/>
        <v>项</v>
      </c>
    </row>
    <row r="787" ht="36" customHeight="1" spans="1:7">
      <c r="A787" s="429" t="s">
        <v>1460</v>
      </c>
      <c r="B787" s="269" t="s">
        <v>1461</v>
      </c>
      <c r="C787" s="432">
        <v>0</v>
      </c>
      <c r="D787" s="432">
        <v>200</v>
      </c>
      <c r="E787" s="340" t="str">
        <f t="shared" si="52"/>
        <v> </v>
      </c>
      <c r="F787" s="233" t="str">
        <f t="shared" si="53"/>
        <v>是</v>
      </c>
      <c r="G787" s="121" t="str">
        <f t="shared" si="54"/>
        <v>项</v>
      </c>
    </row>
    <row r="788" ht="36" customHeight="1" spans="1:7">
      <c r="A788" s="427" t="s">
        <v>1462</v>
      </c>
      <c r="B788" s="264" t="s">
        <v>1463</v>
      </c>
      <c r="C788" s="428">
        <f>SUM(C789:C790)</f>
        <v>0</v>
      </c>
      <c r="D788" s="428">
        <v>0</v>
      </c>
      <c r="E788" s="316" t="str">
        <f t="shared" si="52"/>
        <v> </v>
      </c>
      <c r="F788" s="233" t="str">
        <f t="shared" si="53"/>
        <v>否</v>
      </c>
      <c r="G788" s="121" t="str">
        <f t="shared" si="54"/>
        <v>项</v>
      </c>
    </row>
    <row r="789" ht="36" customHeight="1" spans="1:7">
      <c r="A789" s="429" t="s">
        <v>1464</v>
      </c>
      <c r="B789" s="269" t="s">
        <v>1465</v>
      </c>
      <c r="C789" s="432">
        <v>0</v>
      </c>
      <c r="D789" s="432">
        <v>0</v>
      </c>
      <c r="E789" s="340" t="str">
        <f t="shared" si="52"/>
        <v> </v>
      </c>
      <c r="F789" s="233" t="str">
        <f t="shared" si="53"/>
        <v>否</v>
      </c>
      <c r="G789" s="121" t="str">
        <f t="shared" si="54"/>
        <v>项</v>
      </c>
    </row>
    <row r="790" ht="36" customHeight="1" spans="1:7">
      <c r="A790" s="429" t="s">
        <v>1466</v>
      </c>
      <c r="B790" s="269" t="s">
        <v>1467</v>
      </c>
      <c r="C790" s="432">
        <v>0</v>
      </c>
      <c r="D790" s="432">
        <v>0</v>
      </c>
      <c r="E790" s="340" t="str">
        <f t="shared" si="52"/>
        <v> </v>
      </c>
      <c r="F790" s="233" t="str">
        <f t="shared" si="53"/>
        <v>否</v>
      </c>
      <c r="G790" s="121" t="str">
        <f t="shared" si="54"/>
        <v>项</v>
      </c>
    </row>
    <row r="791" ht="36" customHeight="1" spans="1:7">
      <c r="A791" s="427" t="s">
        <v>1468</v>
      </c>
      <c r="B791" s="264" t="s">
        <v>1469</v>
      </c>
      <c r="C791" s="428">
        <f>C792</f>
        <v>0</v>
      </c>
      <c r="D791" s="428">
        <f>SUM(D792:D796)</f>
        <v>0</v>
      </c>
      <c r="E791" s="316" t="str">
        <f t="shared" si="52"/>
        <v> </v>
      </c>
      <c r="F791" s="233" t="str">
        <f t="shared" si="53"/>
        <v>否</v>
      </c>
      <c r="G791" s="121" t="str">
        <f t="shared" si="54"/>
        <v>款</v>
      </c>
    </row>
    <row r="792" ht="36" customHeight="1" spans="1:7">
      <c r="A792" s="429">
        <v>2110901</v>
      </c>
      <c r="B792" s="447" t="s">
        <v>1470</v>
      </c>
      <c r="C792" s="432">
        <v>0</v>
      </c>
      <c r="D792" s="432">
        <v>0</v>
      </c>
      <c r="E792" s="340" t="str">
        <f t="shared" si="52"/>
        <v> </v>
      </c>
      <c r="F792" s="233" t="str">
        <f t="shared" si="53"/>
        <v>否</v>
      </c>
      <c r="G792" s="121" t="str">
        <f t="shared" si="54"/>
        <v>项</v>
      </c>
    </row>
    <row r="793" ht="36" customHeight="1" spans="1:7">
      <c r="A793" s="427" t="s">
        <v>1471</v>
      </c>
      <c r="B793" s="264" t="s">
        <v>1472</v>
      </c>
      <c r="C793" s="428"/>
      <c r="D793" s="428">
        <v>0</v>
      </c>
      <c r="E793" s="316" t="str">
        <f t="shared" si="52"/>
        <v> </v>
      </c>
      <c r="F793" s="233" t="str">
        <f t="shared" si="53"/>
        <v>否</v>
      </c>
      <c r="G793" s="121" t="str">
        <f t="shared" si="54"/>
        <v>项</v>
      </c>
    </row>
    <row r="794" ht="36" customHeight="1" spans="1:7">
      <c r="A794" s="429">
        <v>2111001</v>
      </c>
      <c r="B794" s="447" t="s">
        <v>1473</v>
      </c>
      <c r="C794" s="432"/>
      <c r="D794" s="432">
        <v>0</v>
      </c>
      <c r="E794" s="340" t="str">
        <f t="shared" si="52"/>
        <v> </v>
      </c>
      <c r="F794" s="233" t="str">
        <f t="shared" si="53"/>
        <v>否</v>
      </c>
      <c r="G794" s="121" t="str">
        <f t="shared" si="54"/>
        <v>项</v>
      </c>
    </row>
    <row r="795" ht="36" customHeight="1" spans="1:7">
      <c r="A795" s="427" t="s">
        <v>1474</v>
      </c>
      <c r="B795" s="264" t="s">
        <v>1475</v>
      </c>
      <c r="C795" s="428"/>
      <c r="D795" s="428">
        <v>0</v>
      </c>
      <c r="E795" s="316" t="str">
        <f t="shared" si="52"/>
        <v> </v>
      </c>
      <c r="F795" s="233" t="str">
        <f t="shared" si="53"/>
        <v>否</v>
      </c>
      <c r="G795" s="121" t="str">
        <f t="shared" si="54"/>
        <v>项</v>
      </c>
    </row>
    <row r="796" ht="36" customHeight="1" spans="1:7">
      <c r="A796" s="429" t="s">
        <v>1476</v>
      </c>
      <c r="B796" s="269" t="s">
        <v>1477</v>
      </c>
      <c r="C796" s="432"/>
      <c r="D796" s="432">
        <v>0</v>
      </c>
      <c r="E796" s="340" t="str">
        <f t="shared" si="52"/>
        <v> </v>
      </c>
      <c r="F796" s="233" t="str">
        <f t="shared" si="53"/>
        <v>否</v>
      </c>
      <c r="G796" s="121" t="str">
        <f t="shared" si="54"/>
        <v>项</v>
      </c>
    </row>
    <row r="797" ht="36" customHeight="1" spans="1:7">
      <c r="A797" s="429" t="s">
        <v>1478</v>
      </c>
      <c r="B797" s="269" t="s">
        <v>1479</v>
      </c>
      <c r="C797" s="432"/>
      <c r="D797" s="432">
        <f>SUM(D798:D799)</f>
        <v>0</v>
      </c>
      <c r="E797" s="340" t="str">
        <f t="shared" si="52"/>
        <v> </v>
      </c>
      <c r="F797" s="233" t="str">
        <f t="shared" si="53"/>
        <v>否</v>
      </c>
      <c r="G797" s="121" t="str">
        <f t="shared" si="54"/>
        <v>款</v>
      </c>
    </row>
    <row r="798" ht="36" customHeight="1" spans="1:7">
      <c r="A798" s="429" t="s">
        <v>1480</v>
      </c>
      <c r="B798" s="269" t="s">
        <v>1481</v>
      </c>
      <c r="C798" s="432">
        <v>0</v>
      </c>
      <c r="D798" s="432">
        <v>0</v>
      </c>
      <c r="E798" s="340" t="str">
        <f t="shared" si="52"/>
        <v> </v>
      </c>
      <c r="F798" s="233" t="str">
        <f t="shared" si="53"/>
        <v>否</v>
      </c>
      <c r="G798" s="121" t="str">
        <f t="shared" si="54"/>
        <v>项</v>
      </c>
    </row>
    <row r="799" ht="36" customHeight="1" spans="1:7">
      <c r="A799" s="429" t="s">
        <v>1482</v>
      </c>
      <c r="B799" s="269" t="s">
        <v>1483</v>
      </c>
      <c r="C799" s="432">
        <v>0</v>
      </c>
      <c r="D799" s="432">
        <v>0</v>
      </c>
      <c r="E799" s="340" t="str">
        <f t="shared" si="52"/>
        <v> </v>
      </c>
      <c r="F799" s="233" t="str">
        <f t="shared" si="53"/>
        <v>否</v>
      </c>
      <c r="G799" s="121" t="str">
        <f t="shared" si="54"/>
        <v>项</v>
      </c>
    </row>
    <row r="800" ht="36" customHeight="1" spans="1:7">
      <c r="A800" s="429" t="s">
        <v>1484</v>
      </c>
      <c r="B800" s="269" t="s">
        <v>1485</v>
      </c>
      <c r="C800" s="432">
        <v>0</v>
      </c>
      <c r="D800" s="432">
        <f>SUM(D801:D802)</f>
        <v>0</v>
      </c>
      <c r="E800" s="340" t="str">
        <f t="shared" si="52"/>
        <v> </v>
      </c>
      <c r="F800" s="233" t="str">
        <f t="shared" si="53"/>
        <v>否</v>
      </c>
      <c r="G800" s="121" t="str">
        <f t="shared" si="54"/>
        <v>款</v>
      </c>
    </row>
    <row r="801" ht="36" customHeight="1" spans="1:7">
      <c r="A801" s="427" t="s">
        <v>1486</v>
      </c>
      <c r="B801" s="264" t="s">
        <v>1487</v>
      </c>
      <c r="C801" s="428">
        <f>C802</f>
        <v>0</v>
      </c>
      <c r="D801" s="428">
        <v>0</v>
      </c>
      <c r="E801" s="316" t="str">
        <f t="shared" si="52"/>
        <v> </v>
      </c>
      <c r="F801" s="233" t="str">
        <f t="shared" si="53"/>
        <v>否</v>
      </c>
      <c r="G801" s="121" t="str">
        <f t="shared" si="54"/>
        <v>项</v>
      </c>
    </row>
    <row r="802" ht="36" customHeight="1" spans="1:7">
      <c r="A802" s="272" t="s">
        <v>1488</v>
      </c>
      <c r="B802" s="269" t="s">
        <v>1489</v>
      </c>
      <c r="C802" s="432">
        <v>0</v>
      </c>
      <c r="D802" s="432">
        <v>0</v>
      </c>
      <c r="E802" s="340" t="str">
        <f t="shared" si="52"/>
        <v> </v>
      </c>
      <c r="F802" s="233" t="str">
        <f t="shared" si="53"/>
        <v>否</v>
      </c>
      <c r="G802" s="121" t="str">
        <f t="shared" si="54"/>
        <v>项</v>
      </c>
    </row>
    <row r="803" ht="36" customHeight="1" spans="1:7">
      <c r="A803" s="427" t="s">
        <v>1490</v>
      </c>
      <c r="B803" s="264" t="s">
        <v>1491</v>
      </c>
      <c r="C803" s="428">
        <f>C804</f>
        <v>0</v>
      </c>
      <c r="D803" s="428">
        <f>D804</f>
        <v>0</v>
      </c>
      <c r="E803" s="316" t="str">
        <f t="shared" si="52"/>
        <v> </v>
      </c>
      <c r="F803" s="233" t="str">
        <f t="shared" si="53"/>
        <v>否</v>
      </c>
      <c r="G803" s="121" t="str">
        <f t="shared" si="54"/>
        <v>款</v>
      </c>
    </row>
    <row r="804" ht="36" customHeight="1" spans="1:7">
      <c r="A804" s="272" t="s">
        <v>1492</v>
      </c>
      <c r="B804" s="269" t="s">
        <v>1493</v>
      </c>
      <c r="C804" s="432">
        <v>0</v>
      </c>
      <c r="D804" s="432">
        <v>0</v>
      </c>
      <c r="E804" s="340" t="str">
        <f t="shared" si="52"/>
        <v> </v>
      </c>
      <c r="F804" s="233" t="str">
        <f t="shared" si="53"/>
        <v>否</v>
      </c>
      <c r="G804" s="121" t="str">
        <f t="shared" si="54"/>
        <v>项</v>
      </c>
    </row>
    <row r="805" ht="36" customHeight="1" spans="1:7">
      <c r="A805" s="427" t="s">
        <v>1494</v>
      </c>
      <c r="B805" s="264" t="s">
        <v>1495</v>
      </c>
      <c r="C805" s="428"/>
      <c r="D805" s="428">
        <f>SUM(D806:D819)</f>
        <v>2200</v>
      </c>
      <c r="E805" s="316" t="str">
        <f t="shared" si="52"/>
        <v> </v>
      </c>
      <c r="F805" s="233" t="str">
        <f t="shared" si="53"/>
        <v>是</v>
      </c>
      <c r="G805" s="121" t="str">
        <f t="shared" si="54"/>
        <v>款</v>
      </c>
    </row>
    <row r="806" ht="36" customHeight="1" spans="1:7">
      <c r="A806" s="429" t="s">
        <v>1496</v>
      </c>
      <c r="B806" s="269" t="s">
        <v>145</v>
      </c>
      <c r="C806" s="432">
        <v>0</v>
      </c>
      <c r="D806" s="432"/>
      <c r="E806" s="340" t="str">
        <f t="shared" si="52"/>
        <v> </v>
      </c>
      <c r="F806" s="233" t="str">
        <f t="shared" si="53"/>
        <v>否</v>
      </c>
      <c r="G806" s="121" t="str">
        <f t="shared" si="54"/>
        <v>项</v>
      </c>
    </row>
    <row r="807" ht="36" customHeight="1" spans="1:7">
      <c r="A807" s="429" t="s">
        <v>1497</v>
      </c>
      <c r="B807" s="269" t="s">
        <v>147</v>
      </c>
      <c r="C807" s="432">
        <v>0</v>
      </c>
      <c r="D807" s="432"/>
      <c r="E807" s="340" t="str">
        <f t="shared" si="52"/>
        <v> </v>
      </c>
      <c r="F807" s="233" t="str">
        <f t="shared" si="53"/>
        <v>否</v>
      </c>
      <c r="G807" s="121" t="str">
        <f t="shared" si="54"/>
        <v>款</v>
      </c>
    </row>
    <row r="808" ht="36" customHeight="1" spans="1:7">
      <c r="A808" s="429" t="s">
        <v>1498</v>
      </c>
      <c r="B808" s="269" t="s">
        <v>149</v>
      </c>
      <c r="C808" s="432">
        <v>0</v>
      </c>
      <c r="D808" s="432"/>
      <c r="E808" s="340" t="str">
        <f t="shared" si="52"/>
        <v> </v>
      </c>
      <c r="F808" s="233" t="str">
        <f t="shared" si="53"/>
        <v>否</v>
      </c>
      <c r="G808" s="121" t="str">
        <f t="shared" si="54"/>
        <v>项</v>
      </c>
    </row>
    <row r="809" ht="36" customHeight="1" spans="1:7">
      <c r="A809" s="429" t="s">
        <v>1499</v>
      </c>
      <c r="B809" s="269" t="s">
        <v>1500</v>
      </c>
      <c r="C809" s="432">
        <v>0</v>
      </c>
      <c r="D809" s="432"/>
      <c r="E809" s="340" t="str">
        <f t="shared" si="52"/>
        <v> </v>
      </c>
      <c r="F809" s="233" t="str">
        <f t="shared" si="53"/>
        <v>否</v>
      </c>
      <c r="G809" s="121" t="str">
        <f t="shared" si="54"/>
        <v>项</v>
      </c>
    </row>
    <row r="810" ht="36" customHeight="1" spans="1:7">
      <c r="A810" s="429" t="s">
        <v>1501</v>
      </c>
      <c r="B810" s="269" t="s">
        <v>1502</v>
      </c>
      <c r="C810" s="432">
        <v>0</v>
      </c>
      <c r="D810" s="432">
        <v>0</v>
      </c>
      <c r="E810" s="340" t="str">
        <f t="shared" si="52"/>
        <v> </v>
      </c>
      <c r="F810" s="233" t="str">
        <f t="shared" si="53"/>
        <v>否</v>
      </c>
      <c r="G810" s="121" t="str">
        <f t="shared" si="54"/>
        <v>项</v>
      </c>
    </row>
    <row r="811" ht="36" customHeight="1" spans="1:7">
      <c r="A811" s="429" t="s">
        <v>1503</v>
      </c>
      <c r="B811" s="269" t="s">
        <v>1504</v>
      </c>
      <c r="C811" s="432">
        <v>0</v>
      </c>
      <c r="D811" s="432">
        <v>0</v>
      </c>
      <c r="E811" s="340" t="str">
        <f t="shared" si="52"/>
        <v> </v>
      </c>
      <c r="F811" s="233" t="str">
        <f t="shared" si="53"/>
        <v>否</v>
      </c>
      <c r="G811" s="121" t="str">
        <f t="shared" si="54"/>
        <v>项</v>
      </c>
    </row>
    <row r="812" ht="36" customHeight="1" spans="1:7">
      <c r="A812" s="429" t="s">
        <v>1505</v>
      </c>
      <c r="B812" s="269" t="s">
        <v>1506</v>
      </c>
      <c r="C812" s="432">
        <v>0</v>
      </c>
      <c r="D812" s="432">
        <v>2200</v>
      </c>
      <c r="E812" s="340" t="str">
        <f t="shared" si="52"/>
        <v> </v>
      </c>
      <c r="F812" s="233" t="str">
        <f t="shared" si="53"/>
        <v>是</v>
      </c>
      <c r="G812" s="121" t="str">
        <f t="shared" si="54"/>
        <v>项</v>
      </c>
    </row>
    <row r="813" ht="36" customHeight="1" spans="1:7">
      <c r="A813" s="429" t="s">
        <v>1507</v>
      </c>
      <c r="B813" s="269" t="s">
        <v>1508</v>
      </c>
      <c r="C813" s="432">
        <v>0</v>
      </c>
      <c r="D813" s="432">
        <f>D814</f>
        <v>0</v>
      </c>
      <c r="E813" s="340" t="str">
        <f t="shared" si="52"/>
        <v> </v>
      </c>
      <c r="F813" s="233" t="str">
        <f t="shared" si="53"/>
        <v>否</v>
      </c>
      <c r="G813" s="121" t="str">
        <f t="shared" si="54"/>
        <v>款</v>
      </c>
    </row>
    <row r="814" ht="36" customHeight="1" spans="1:7">
      <c r="A814" s="429" t="s">
        <v>1509</v>
      </c>
      <c r="B814" s="269" t="s">
        <v>1510</v>
      </c>
      <c r="C814" s="432">
        <v>0</v>
      </c>
      <c r="D814" s="432">
        <v>0</v>
      </c>
      <c r="E814" s="340" t="str">
        <f t="shared" si="52"/>
        <v> </v>
      </c>
      <c r="F814" s="233" t="str">
        <f t="shared" si="53"/>
        <v>否</v>
      </c>
      <c r="G814" s="121" t="str">
        <f t="shared" si="54"/>
        <v>项</v>
      </c>
    </row>
    <row r="815" ht="36" customHeight="1" spans="1:7">
      <c r="A815" s="429" t="s">
        <v>1511</v>
      </c>
      <c r="B815" s="269" t="s">
        <v>1512</v>
      </c>
      <c r="C815" s="432">
        <v>0</v>
      </c>
      <c r="D815" s="432">
        <f>D816</f>
        <v>0</v>
      </c>
      <c r="E815" s="340" t="str">
        <f t="shared" si="52"/>
        <v> </v>
      </c>
      <c r="F815" s="233" t="str">
        <f t="shared" si="53"/>
        <v>否</v>
      </c>
      <c r="G815" s="121" t="str">
        <f t="shared" si="54"/>
        <v>款</v>
      </c>
    </row>
    <row r="816" ht="36" customHeight="1" spans="1:7">
      <c r="A816" s="429" t="s">
        <v>1513</v>
      </c>
      <c r="B816" s="269" t="s">
        <v>246</v>
      </c>
      <c r="C816" s="432"/>
      <c r="D816" s="432">
        <v>0</v>
      </c>
      <c r="E816" s="340" t="str">
        <f t="shared" si="52"/>
        <v> </v>
      </c>
      <c r="F816" s="233" t="str">
        <f t="shared" si="53"/>
        <v>否</v>
      </c>
      <c r="G816" s="121" t="str">
        <f t="shared" si="54"/>
        <v>项</v>
      </c>
    </row>
    <row r="817" ht="36" customHeight="1" spans="1:7">
      <c r="A817" s="429" t="s">
        <v>1514</v>
      </c>
      <c r="B817" s="269" t="s">
        <v>1515</v>
      </c>
      <c r="C817" s="432">
        <v>0</v>
      </c>
      <c r="D817" s="432"/>
      <c r="E817" s="340" t="str">
        <f t="shared" si="52"/>
        <v> </v>
      </c>
      <c r="F817" s="233" t="str">
        <f t="shared" si="53"/>
        <v>否</v>
      </c>
      <c r="G817" s="121" t="str">
        <f t="shared" si="54"/>
        <v>款</v>
      </c>
    </row>
    <row r="818" ht="36" customHeight="1" spans="1:7">
      <c r="A818" s="429" t="s">
        <v>1516</v>
      </c>
      <c r="B818" s="269" t="s">
        <v>163</v>
      </c>
      <c r="C818" s="432">
        <v>0</v>
      </c>
      <c r="D818" s="432">
        <v>0</v>
      </c>
      <c r="E818" s="340" t="str">
        <f t="shared" si="52"/>
        <v> </v>
      </c>
      <c r="F818" s="233" t="str">
        <f t="shared" si="53"/>
        <v>否</v>
      </c>
      <c r="G818" s="121" t="str">
        <f t="shared" si="54"/>
        <v>项</v>
      </c>
    </row>
    <row r="819" ht="36" customHeight="1" spans="1:7">
      <c r="A819" s="429" t="s">
        <v>1517</v>
      </c>
      <c r="B819" s="269" t="s">
        <v>1518</v>
      </c>
      <c r="C819" s="432">
        <v>0</v>
      </c>
      <c r="D819" s="432">
        <v>0</v>
      </c>
      <c r="E819" s="340" t="str">
        <f t="shared" si="52"/>
        <v> </v>
      </c>
      <c r="F819" s="233" t="str">
        <f t="shared" si="53"/>
        <v>否</v>
      </c>
      <c r="G819" s="121" t="str">
        <f t="shared" si="54"/>
        <v>项</v>
      </c>
    </row>
    <row r="820" ht="36" customHeight="1" spans="1:7">
      <c r="A820" s="427" t="s">
        <v>1519</v>
      </c>
      <c r="B820" s="264" t="s">
        <v>1520</v>
      </c>
      <c r="C820" s="428"/>
      <c r="D820" s="428">
        <v>0</v>
      </c>
      <c r="E820" s="316" t="str">
        <f t="shared" si="52"/>
        <v> </v>
      </c>
      <c r="F820" s="233" t="str">
        <f t="shared" si="53"/>
        <v>否</v>
      </c>
      <c r="G820" s="121" t="str">
        <f t="shared" si="54"/>
        <v>项</v>
      </c>
    </row>
    <row r="821" ht="36" customHeight="1" spans="1:7">
      <c r="A821" s="444" t="s">
        <v>1521</v>
      </c>
      <c r="B821" s="449" t="s">
        <v>1522</v>
      </c>
      <c r="C821" s="432"/>
      <c r="D821" s="432">
        <v>0</v>
      </c>
      <c r="E821" s="340" t="str">
        <f t="shared" si="52"/>
        <v> </v>
      </c>
      <c r="F821" s="233" t="str">
        <f t="shared" si="53"/>
        <v>否</v>
      </c>
      <c r="G821" s="121" t="str">
        <f t="shared" si="54"/>
        <v>项</v>
      </c>
    </row>
    <row r="822" ht="36" customHeight="1" spans="1:7">
      <c r="A822" s="427" t="s">
        <v>90</v>
      </c>
      <c r="B822" s="264" t="s">
        <v>91</v>
      </c>
      <c r="C822" s="428">
        <f>C823+C834+C836+C839+C841+C843</f>
        <v>14477</v>
      </c>
      <c r="D822" s="428">
        <f>D823+D834+D836+D839+D841+D843</f>
        <v>8309.69</v>
      </c>
      <c r="E822" s="316">
        <f t="shared" si="52"/>
        <v>-0.426</v>
      </c>
      <c r="F822" s="233" t="str">
        <f t="shared" si="53"/>
        <v>是</v>
      </c>
      <c r="G822" s="121" t="str">
        <f t="shared" si="54"/>
        <v>项</v>
      </c>
    </row>
    <row r="823" ht="36" customHeight="1" spans="1:7">
      <c r="A823" s="427" t="s">
        <v>1523</v>
      </c>
      <c r="B823" s="264" t="s">
        <v>1524</v>
      </c>
      <c r="C823" s="428">
        <f>SUM(C824:C833)</f>
        <v>4185</v>
      </c>
      <c r="D823" s="428">
        <f>SUM(D824:D833)</f>
        <v>4289.69</v>
      </c>
      <c r="E823" s="316">
        <f t="shared" si="52"/>
        <v>0.025</v>
      </c>
      <c r="F823" s="233" t="str">
        <f t="shared" si="53"/>
        <v>是</v>
      </c>
      <c r="G823" s="121" t="str">
        <f t="shared" si="54"/>
        <v>项</v>
      </c>
    </row>
    <row r="824" ht="36" customHeight="1" spans="1:7">
      <c r="A824" s="429" t="s">
        <v>1525</v>
      </c>
      <c r="B824" s="269" t="s">
        <v>145</v>
      </c>
      <c r="C824" s="432">
        <v>3875</v>
      </c>
      <c r="D824" s="432">
        <v>4240.69</v>
      </c>
      <c r="E824" s="340">
        <f t="shared" si="52"/>
        <v>0.094</v>
      </c>
      <c r="F824" s="233" t="str">
        <f t="shared" si="53"/>
        <v>是</v>
      </c>
      <c r="G824" s="121" t="str">
        <f t="shared" si="54"/>
        <v>项</v>
      </c>
    </row>
    <row r="825" ht="36" customHeight="1" spans="1:7">
      <c r="A825" s="429" t="s">
        <v>1526</v>
      </c>
      <c r="B825" s="269" t="s">
        <v>147</v>
      </c>
      <c r="C825" s="432">
        <v>0</v>
      </c>
      <c r="D825" s="432">
        <v>0</v>
      </c>
      <c r="E825" s="340" t="str">
        <f t="shared" si="52"/>
        <v> </v>
      </c>
      <c r="F825" s="233" t="str">
        <f t="shared" si="53"/>
        <v>否</v>
      </c>
      <c r="G825" s="121" t="str">
        <f t="shared" si="54"/>
        <v>项</v>
      </c>
    </row>
    <row r="826" ht="36" customHeight="1" spans="1:7">
      <c r="A826" s="429" t="s">
        <v>1527</v>
      </c>
      <c r="B826" s="269" t="s">
        <v>149</v>
      </c>
      <c r="C826" s="432">
        <v>0</v>
      </c>
      <c r="D826" s="432">
        <v>0</v>
      </c>
      <c r="E826" s="340" t="str">
        <f t="shared" si="52"/>
        <v> </v>
      </c>
      <c r="F826" s="233" t="str">
        <f t="shared" si="53"/>
        <v>否</v>
      </c>
      <c r="G826" s="121" t="str">
        <f t="shared" si="54"/>
        <v>项</v>
      </c>
    </row>
    <row r="827" ht="36" customHeight="1" spans="1:7">
      <c r="A827" s="429" t="s">
        <v>1528</v>
      </c>
      <c r="B827" s="269" t="s">
        <v>1529</v>
      </c>
      <c r="C827" s="432">
        <v>310</v>
      </c>
      <c r="D827" s="432">
        <v>0</v>
      </c>
      <c r="E827" s="340">
        <f t="shared" si="52"/>
        <v>-1</v>
      </c>
      <c r="F827" s="233" t="str">
        <f t="shared" si="53"/>
        <v>是</v>
      </c>
      <c r="G827" s="121" t="str">
        <f t="shared" si="54"/>
        <v>项</v>
      </c>
    </row>
    <row r="828" ht="36" customHeight="1" spans="1:7">
      <c r="A828" s="429" t="s">
        <v>1530</v>
      </c>
      <c r="B828" s="269" t="s">
        <v>1531</v>
      </c>
      <c r="C828" s="432"/>
      <c r="D828" s="432">
        <v>0</v>
      </c>
      <c r="E828" s="340" t="str">
        <f t="shared" si="52"/>
        <v> </v>
      </c>
      <c r="F828" s="233" t="str">
        <f t="shared" si="53"/>
        <v>否</v>
      </c>
      <c r="G828" s="121" t="str">
        <f t="shared" si="54"/>
        <v>项</v>
      </c>
    </row>
    <row r="829" ht="36" customHeight="1" spans="1:7">
      <c r="A829" s="429" t="s">
        <v>1532</v>
      </c>
      <c r="B829" s="269" t="s">
        <v>1533</v>
      </c>
      <c r="C829" s="432"/>
      <c r="D829" s="432">
        <v>0</v>
      </c>
      <c r="E829" s="340" t="str">
        <f t="shared" si="52"/>
        <v> </v>
      </c>
      <c r="F829" s="233" t="str">
        <f t="shared" si="53"/>
        <v>否</v>
      </c>
      <c r="G829" s="121" t="str">
        <f t="shared" si="54"/>
        <v>项</v>
      </c>
    </row>
    <row r="830" ht="36" customHeight="1" spans="1:7">
      <c r="A830" s="429" t="s">
        <v>1534</v>
      </c>
      <c r="B830" s="269" t="s">
        <v>1535</v>
      </c>
      <c r="C830" s="432">
        <v>0</v>
      </c>
      <c r="D830" s="432">
        <v>0</v>
      </c>
      <c r="E830" s="340" t="str">
        <f t="shared" si="52"/>
        <v> </v>
      </c>
      <c r="F830" s="233" t="str">
        <f t="shared" si="53"/>
        <v>否</v>
      </c>
      <c r="G830" s="121" t="str">
        <f t="shared" si="54"/>
        <v>项</v>
      </c>
    </row>
    <row r="831" ht="36" customHeight="1" spans="1:7">
      <c r="A831" s="429" t="s">
        <v>1536</v>
      </c>
      <c r="B831" s="269" t="s">
        <v>1537</v>
      </c>
      <c r="C831" s="432"/>
      <c r="D831" s="432">
        <v>0</v>
      </c>
      <c r="E831" s="340" t="str">
        <f t="shared" si="52"/>
        <v> </v>
      </c>
      <c r="F831" s="233" t="str">
        <f t="shared" si="53"/>
        <v>否</v>
      </c>
      <c r="G831" s="121" t="str">
        <f t="shared" si="54"/>
        <v>项</v>
      </c>
    </row>
    <row r="832" ht="36" customHeight="1" spans="1:7">
      <c r="A832" s="429" t="s">
        <v>1538</v>
      </c>
      <c r="B832" s="269" t="s">
        <v>1539</v>
      </c>
      <c r="C832" s="432"/>
      <c r="D832" s="432">
        <v>0</v>
      </c>
      <c r="E832" s="340" t="str">
        <f t="shared" si="52"/>
        <v> </v>
      </c>
      <c r="F832" s="233" t="str">
        <f t="shared" si="53"/>
        <v>否</v>
      </c>
      <c r="G832" s="121" t="str">
        <f t="shared" si="54"/>
        <v>款</v>
      </c>
    </row>
    <row r="833" ht="36" customHeight="1" spans="1:7">
      <c r="A833" s="429" t="s">
        <v>1540</v>
      </c>
      <c r="B833" s="269" t="s">
        <v>1541</v>
      </c>
      <c r="C833" s="432"/>
      <c r="D833" s="432">
        <v>49</v>
      </c>
      <c r="E833" s="340" t="str">
        <f t="shared" si="52"/>
        <v> </v>
      </c>
      <c r="F833" s="233" t="str">
        <f t="shared" si="53"/>
        <v>是</v>
      </c>
      <c r="G833" s="121" t="str">
        <f t="shared" si="54"/>
        <v>项</v>
      </c>
    </row>
    <row r="834" ht="36" customHeight="1" spans="1:7">
      <c r="A834" s="427" t="s">
        <v>1542</v>
      </c>
      <c r="B834" s="264" t="s">
        <v>1543</v>
      </c>
      <c r="C834" s="428"/>
      <c r="D834" s="442"/>
      <c r="E834" s="316" t="str">
        <f t="shared" si="52"/>
        <v> </v>
      </c>
      <c r="F834" s="233" t="e">
        <f>IF(LEN(#REF!)=3,"是",IF(#REF!&lt;&gt;"",IF(SUM(C834:D834)&lt;&gt;0,"是","否"),"是"))</f>
        <v>#REF!</v>
      </c>
      <c r="G834" s="121" t="e">
        <f>IF(LEN(#REF!)=3,"类",IF(LEN(#REF!)=5,"款","项"))</f>
        <v>#REF!</v>
      </c>
    </row>
    <row r="835" ht="36" customHeight="1" spans="1:7">
      <c r="A835" s="429">
        <v>2120201</v>
      </c>
      <c r="B835" s="447" t="s">
        <v>1544</v>
      </c>
      <c r="C835" s="432"/>
      <c r="D835" s="432"/>
      <c r="E835" s="340" t="str">
        <f t="shared" si="52"/>
        <v> </v>
      </c>
      <c r="F835" s="233" t="str">
        <f t="shared" ref="F835:F857" si="55">IF(LEN(A822)=3,"是",IF(B822&lt;&gt;"",IF(SUM(C835:D835)&lt;&gt;0,"是","否"),"是"))</f>
        <v>是</v>
      </c>
      <c r="G835" s="121" t="str">
        <f t="shared" ref="G835:G857" si="56">IF(LEN(A822)=3,"类",IF(LEN(A822)=5,"款","项"))</f>
        <v>类</v>
      </c>
    </row>
    <row r="836" ht="36" customHeight="1" spans="1:7">
      <c r="A836" s="427" t="s">
        <v>1545</v>
      </c>
      <c r="B836" s="264" t="s">
        <v>1546</v>
      </c>
      <c r="C836" s="428">
        <f>SUM(C837:C838)</f>
        <v>7492</v>
      </c>
      <c r="D836" s="428">
        <f>SUM(D837:D838)</f>
        <v>1620</v>
      </c>
      <c r="E836" s="316">
        <f t="shared" si="52"/>
        <v>-0.784</v>
      </c>
      <c r="F836" s="233" t="str">
        <f t="shared" si="55"/>
        <v>是</v>
      </c>
      <c r="G836" s="121" t="str">
        <f t="shared" si="56"/>
        <v>款</v>
      </c>
    </row>
    <row r="837" ht="36" customHeight="1" spans="1:7">
      <c r="A837" s="429" t="s">
        <v>1547</v>
      </c>
      <c r="B837" s="269" t="s">
        <v>1548</v>
      </c>
      <c r="C837" s="432">
        <v>7492</v>
      </c>
      <c r="D837" s="432">
        <v>1620</v>
      </c>
      <c r="E837" s="340">
        <f t="shared" si="52"/>
        <v>-0.784</v>
      </c>
      <c r="F837" s="233" t="str">
        <f t="shared" si="55"/>
        <v>是</v>
      </c>
      <c r="G837" s="121" t="str">
        <f t="shared" si="56"/>
        <v>项</v>
      </c>
    </row>
    <row r="838" ht="36" customHeight="1" spans="1:7">
      <c r="A838" s="429" t="s">
        <v>1549</v>
      </c>
      <c r="B838" s="269" t="s">
        <v>1550</v>
      </c>
      <c r="C838" s="432">
        <v>0</v>
      </c>
      <c r="D838" s="432">
        <v>0</v>
      </c>
      <c r="E838" s="340" t="str">
        <f t="shared" si="52"/>
        <v> </v>
      </c>
      <c r="F838" s="233" t="str">
        <f t="shared" si="55"/>
        <v>否</v>
      </c>
      <c r="G838" s="121" t="str">
        <f t="shared" si="56"/>
        <v>项</v>
      </c>
    </row>
    <row r="839" ht="36" customHeight="1" spans="1:7">
      <c r="A839" s="427" t="s">
        <v>1551</v>
      </c>
      <c r="B839" s="264" t="s">
        <v>1552</v>
      </c>
      <c r="C839" s="428">
        <f>SUM(C840)</f>
        <v>2800</v>
      </c>
      <c r="D839" s="428">
        <f>SUM(D840)</f>
        <v>2400</v>
      </c>
      <c r="E839" s="316">
        <f t="shared" si="52"/>
        <v>-0.143</v>
      </c>
      <c r="F839" s="233" t="str">
        <f t="shared" si="55"/>
        <v>是</v>
      </c>
      <c r="G839" s="121" t="str">
        <f t="shared" si="56"/>
        <v>项</v>
      </c>
    </row>
    <row r="840" ht="36" customHeight="1" spans="1:7">
      <c r="A840" s="429">
        <v>2120501</v>
      </c>
      <c r="B840" s="447" t="s">
        <v>1553</v>
      </c>
      <c r="C840" s="432">
        <v>2800</v>
      </c>
      <c r="D840" s="432">
        <v>2400</v>
      </c>
      <c r="E840" s="340">
        <f t="shared" si="52"/>
        <v>-0.143</v>
      </c>
      <c r="F840" s="233" t="str">
        <f t="shared" si="55"/>
        <v>是</v>
      </c>
      <c r="G840" s="121" t="str">
        <f t="shared" si="56"/>
        <v>项</v>
      </c>
    </row>
    <row r="841" ht="36" customHeight="1" spans="1:7">
      <c r="A841" s="427" t="s">
        <v>1554</v>
      </c>
      <c r="B841" s="264" t="s">
        <v>1555</v>
      </c>
      <c r="C841" s="428"/>
      <c r="D841" s="428"/>
      <c r="E841" s="316" t="str">
        <f t="shared" si="52"/>
        <v> </v>
      </c>
      <c r="F841" s="233" t="str">
        <f t="shared" si="55"/>
        <v>否</v>
      </c>
      <c r="G841" s="121" t="str">
        <f t="shared" si="56"/>
        <v>项</v>
      </c>
    </row>
    <row r="842" ht="36" customHeight="1" spans="1:7">
      <c r="A842" s="429">
        <v>2120601</v>
      </c>
      <c r="B842" s="447" t="s">
        <v>1556</v>
      </c>
      <c r="C842" s="432"/>
      <c r="D842" s="432"/>
      <c r="E842" s="340" t="str">
        <f t="shared" si="52"/>
        <v> </v>
      </c>
      <c r="F842" s="233" t="str">
        <f t="shared" si="55"/>
        <v>否</v>
      </c>
      <c r="G842" s="121" t="str">
        <f t="shared" si="56"/>
        <v>项</v>
      </c>
    </row>
    <row r="843" ht="36" customHeight="1" spans="1:7">
      <c r="A843" s="427" t="s">
        <v>1557</v>
      </c>
      <c r="B843" s="264" t="s">
        <v>1558</v>
      </c>
      <c r="C843" s="428"/>
      <c r="D843" s="428">
        <v>0</v>
      </c>
      <c r="E843" s="316" t="str">
        <f t="shared" si="52"/>
        <v> </v>
      </c>
      <c r="F843" s="233" t="str">
        <f t="shared" si="55"/>
        <v>否</v>
      </c>
      <c r="G843" s="121" t="str">
        <f t="shared" si="56"/>
        <v>项</v>
      </c>
    </row>
    <row r="844" ht="36" customHeight="1" spans="1:7">
      <c r="A844" s="429">
        <v>2129999</v>
      </c>
      <c r="B844" s="447" t="s">
        <v>1559</v>
      </c>
      <c r="C844" s="432"/>
      <c r="D844" s="432"/>
      <c r="E844" s="340" t="str">
        <f t="shared" si="52"/>
        <v> </v>
      </c>
      <c r="F844" s="233" t="str">
        <f t="shared" si="55"/>
        <v>否</v>
      </c>
      <c r="G844" s="121" t="str">
        <f t="shared" si="56"/>
        <v>项</v>
      </c>
    </row>
    <row r="845" ht="36" customHeight="1" spans="1:7">
      <c r="A845" s="427" t="s">
        <v>92</v>
      </c>
      <c r="B845" s="264" t="s">
        <v>93</v>
      </c>
      <c r="C845" s="428">
        <f>C846+C872+C897+C925+C936+C943+C950+C953</f>
        <v>64043</v>
      </c>
      <c r="D845" s="428">
        <f>D846+D872+D897+D925+D936+D943+D950+D953</f>
        <v>39965.01</v>
      </c>
      <c r="E845" s="316">
        <f t="shared" ref="E845:E908" si="57">IF(C845&gt;0,D845/C845-1," ")</f>
        <v>-0.376</v>
      </c>
      <c r="F845" s="233" t="str">
        <f t="shared" si="55"/>
        <v>是</v>
      </c>
      <c r="G845" s="121" t="str">
        <f t="shared" si="56"/>
        <v>项</v>
      </c>
    </row>
    <row r="846" ht="36" customHeight="1" spans="1:7">
      <c r="A846" s="427" t="s">
        <v>1560</v>
      </c>
      <c r="B846" s="264" t="s">
        <v>1561</v>
      </c>
      <c r="C846" s="428">
        <f>SUM(C847:C871)</f>
        <v>33799</v>
      </c>
      <c r="D846" s="428">
        <f>SUM(D847:D871)</f>
        <v>22890.89</v>
      </c>
      <c r="E846" s="316">
        <f t="shared" si="57"/>
        <v>-0.323</v>
      </c>
      <c r="F846" s="233" t="str">
        <f t="shared" si="55"/>
        <v>是</v>
      </c>
      <c r="G846" s="121" t="str">
        <f t="shared" si="56"/>
        <v>项</v>
      </c>
    </row>
    <row r="847" ht="36" customHeight="1" spans="1:7">
      <c r="A847" s="429" t="s">
        <v>1562</v>
      </c>
      <c r="B847" s="269" t="s">
        <v>145</v>
      </c>
      <c r="C847" s="432">
        <v>7542</v>
      </c>
      <c r="D847" s="432">
        <v>7865.65</v>
      </c>
      <c r="E847" s="340">
        <f t="shared" si="57"/>
        <v>0.043</v>
      </c>
      <c r="F847" s="233" t="str">
        <f t="shared" si="55"/>
        <v>是</v>
      </c>
      <c r="G847" s="121" t="str">
        <f t="shared" si="56"/>
        <v>款</v>
      </c>
    </row>
    <row r="848" ht="36" customHeight="1" spans="1:7">
      <c r="A848" s="429" t="s">
        <v>1563</v>
      </c>
      <c r="B848" s="269" t="s">
        <v>147</v>
      </c>
      <c r="C848" s="432">
        <v>50</v>
      </c>
      <c r="D848" s="432">
        <v>0</v>
      </c>
      <c r="E848" s="340">
        <f t="shared" si="57"/>
        <v>-1</v>
      </c>
      <c r="F848" s="233" t="str">
        <f t="shared" si="55"/>
        <v>是</v>
      </c>
      <c r="G848" s="121" t="str">
        <f t="shared" si="56"/>
        <v>项</v>
      </c>
    </row>
    <row r="849" ht="36" customHeight="1" spans="1:7">
      <c r="A849" s="429" t="s">
        <v>1564</v>
      </c>
      <c r="B849" s="269" t="s">
        <v>149</v>
      </c>
      <c r="C849" s="432">
        <v>0</v>
      </c>
      <c r="D849" s="432">
        <v>0</v>
      </c>
      <c r="E849" s="340" t="str">
        <f t="shared" si="57"/>
        <v> </v>
      </c>
      <c r="F849" s="233" t="str">
        <f t="shared" si="55"/>
        <v>否</v>
      </c>
      <c r="G849" s="121" t="str">
        <f t="shared" si="56"/>
        <v>款</v>
      </c>
    </row>
    <row r="850" ht="36" customHeight="1" spans="1:7">
      <c r="A850" s="429" t="s">
        <v>1565</v>
      </c>
      <c r="B850" s="269" t="s">
        <v>163</v>
      </c>
      <c r="C850" s="432">
        <v>0</v>
      </c>
      <c r="D850" s="432">
        <v>0</v>
      </c>
      <c r="E850" s="340" t="str">
        <f t="shared" si="57"/>
        <v> </v>
      </c>
      <c r="F850" s="233" t="str">
        <f t="shared" si="55"/>
        <v>否</v>
      </c>
      <c r="G850" s="121" t="str">
        <f t="shared" si="56"/>
        <v>项</v>
      </c>
    </row>
    <row r="851" ht="36" customHeight="1" spans="1:7">
      <c r="A851" s="429" t="s">
        <v>1566</v>
      </c>
      <c r="B851" s="269" t="s">
        <v>1567</v>
      </c>
      <c r="C851" s="432">
        <v>0</v>
      </c>
      <c r="D851" s="432">
        <v>0</v>
      </c>
      <c r="E851" s="340" t="str">
        <f t="shared" si="57"/>
        <v> </v>
      </c>
      <c r="F851" s="233" t="str">
        <f t="shared" si="55"/>
        <v>否</v>
      </c>
      <c r="G851" s="121" t="str">
        <f t="shared" si="56"/>
        <v>项</v>
      </c>
    </row>
    <row r="852" ht="36" customHeight="1" spans="1:7">
      <c r="A852" s="429" t="s">
        <v>1568</v>
      </c>
      <c r="B852" s="269" t="s">
        <v>1569</v>
      </c>
      <c r="C852" s="432">
        <v>0</v>
      </c>
      <c r="D852" s="432">
        <v>300</v>
      </c>
      <c r="E852" s="340" t="str">
        <f t="shared" si="57"/>
        <v> </v>
      </c>
      <c r="F852" s="233" t="str">
        <f t="shared" si="55"/>
        <v>是</v>
      </c>
      <c r="G852" s="121" t="str">
        <f t="shared" si="56"/>
        <v>款</v>
      </c>
    </row>
    <row r="853" ht="36" customHeight="1" spans="1:7">
      <c r="A853" s="429" t="s">
        <v>1570</v>
      </c>
      <c r="B853" s="269" t="s">
        <v>1571</v>
      </c>
      <c r="C853" s="432">
        <v>35</v>
      </c>
      <c r="D853" s="432">
        <v>200</v>
      </c>
      <c r="E853" s="340">
        <f t="shared" si="57"/>
        <v>4.714</v>
      </c>
      <c r="F853" s="233" t="str">
        <f t="shared" si="55"/>
        <v>是</v>
      </c>
      <c r="G853" s="121" t="str">
        <f t="shared" si="56"/>
        <v>项</v>
      </c>
    </row>
    <row r="854" ht="36" customHeight="1" spans="1:7">
      <c r="A854" s="429" t="s">
        <v>1572</v>
      </c>
      <c r="B854" s="269" t="s">
        <v>1573</v>
      </c>
      <c r="C854" s="432">
        <v>0</v>
      </c>
      <c r="D854" s="432">
        <v>0</v>
      </c>
      <c r="E854" s="340" t="str">
        <f t="shared" si="57"/>
        <v> </v>
      </c>
      <c r="F854" s="233" t="str">
        <f t="shared" si="55"/>
        <v>否</v>
      </c>
      <c r="G854" s="121" t="str">
        <f t="shared" si="56"/>
        <v>款</v>
      </c>
    </row>
    <row r="855" ht="36" customHeight="1" spans="1:7">
      <c r="A855" s="429" t="s">
        <v>1574</v>
      </c>
      <c r="B855" s="269" t="s">
        <v>1575</v>
      </c>
      <c r="C855" s="432">
        <v>0</v>
      </c>
      <c r="D855" s="432">
        <v>0</v>
      </c>
      <c r="E855" s="340" t="str">
        <f t="shared" si="57"/>
        <v> </v>
      </c>
      <c r="F855" s="233" t="str">
        <f t="shared" si="55"/>
        <v>否</v>
      </c>
      <c r="G855" s="121" t="str">
        <f t="shared" si="56"/>
        <v>项</v>
      </c>
    </row>
    <row r="856" ht="36" customHeight="1" spans="1:7">
      <c r="A856" s="429" t="s">
        <v>1576</v>
      </c>
      <c r="B856" s="269" t="s">
        <v>1577</v>
      </c>
      <c r="C856" s="432">
        <v>0</v>
      </c>
      <c r="D856" s="432">
        <v>3.6</v>
      </c>
      <c r="E856" s="340" t="str">
        <f t="shared" si="57"/>
        <v> </v>
      </c>
      <c r="F856" s="233" t="str">
        <f t="shared" si="55"/>
        <v>是</v>
      </c>
      <c r="G856" s="121" t="str">
        <f t="shared" si="56"/>
        <v>款</v>
      </c>
    </row>
    <row r="857" ht="36" customHeight="1" spans="1:7">
      <c r="A857" s="429" t="s">
        <v>1578</v>
      </c>
      <c r="B857" s="269" t="s">
        <v>1579</v>
      </c>
      <c r="C857" s="432">
        <v>0</v>
      </c>
      <c r="D857" s="432">
        <v>0</v>
      </c>
      <c r="E857" s="340" t="str">
        <f t="shared" si="57"/>
        <v> </v>
      </c>
      <c r="F857" s="233" t="str">
        <f t="shared" si="55"/>
        <v>否</v>
      </c>
      <c r="G857" s="121" t="str">
        <f t="shared" si="56"/>
        <v>项</v>
      </c>
    </row>
    <row r="858" ht="36" customHeight="1" spans="1:7">
      <c r="A858" s="429" t="s">
        <v>1580</v>
      </c>
      <c r="B858" s="269" t="s">
        <v>1581</v>
      </c>
      <c r="C858" s="432">
        <v>0</v>
      </c>
      <c r="D858" s="432">
        <v>0</v>
      </c>
      <c r="E858" s="340" t="str">
        <f t="shared" si="57"/>
        <v> </v>
      </c>
      <c r="F858" s="233" t="e">
        <f>IF(LEN(#REF!)=3,"是",IF(#REF!&lt;&gt;"",IF(SUM(C858:D858)&lt;&gt;0,"是","否"),"是"))</f>
        <v>#REF!</v>
      </c>
      <c r="G858" s="121" t="e">
        <f>IF(LEN(#REF!)=3,"类",IF(LEN(#REF!)=5,"款","项"))</f>
        <v>#REF!</v>
      </c>
    </row>
    <row r="859" ht="36" customHeight="1" spans="1:7">
      <c r="A859" s="429" t="s">
        <v>1582</v>
      </c>
      <c r="B859" s="269" t="s">
        <v>1583</v>
      </c>
      <c r="C859" s="432">
        <v>0</v>
      </c>
      <c r="D859" s="432">
        <v>0</v>
      </c>
      <c r="E859" s="340" t="str">
        <f t="shared" si="57"/>
        <v> </v>
      </c>
      <c r="F859" s="233" t="str">
        <f t="shared" ref="F848:F911" si="58">IF(LEN(A845)=3,"是",IF(B845&lt;&gt;"",IF(SUM(C859:D859)&lt;&gt;0,"是","否"),"是"))</f>
        <v>是</v>
      </c>
      <c r="G859" s="121" t="str">
        <f t="shared" ref="G848:G911" si="59">IF(LEN(A845)=3,"类",IF(LEN(A845)=5,"款","项"))</f>
        <v>类</v>
      </c>
    </row>
    <row r="860" ht="36" customHeight="1" spans="1:7">
      <c r="A860" s="429" t="s">
        <v>1584</v>
      </c>
      <c r="B860" s="269" t="s">
        <v>1585</v>
      </c>
      <c r="C860" s="432">
        <v>0</v>
      </c>
      <c r="D860" s="432">
        <v>4972.4</v>
      </c>
      <c r="E860" s="340" t="str">
        <f t="shared" si="57"/>
        <v> </v>
      </c>
      <c r="F860" s="233" t="str">
        <f t="shared" si="58"/>
        <v>是</v>
      </c>
      <c r="G860" s="121" t="str">
        <f t="shared" si="59"/>
        <v>款</v>
      </c>
    </row>
    <row r="861" ht="36" customHeight="1" spans="1:7">
      <c r="A861" s="429" t="s">
        <v>1586</v>
      </c>
      <c r="B861" s="269" t="s">
        <v>1587</v>
      </c>
      <c r="C861" s="432">
        <v>0</v>
      </c>
      <c r="D861" s="432">
        <v>0</v>
      </c>
      <c r="E861" s="340" t="str">
        <f t="shared" si="57"/>
        <v> </v>
      </c>
      <c r="F861" s="233" t="str">
        <f t="shared" si="58"/>
        <v>否</v>
      </c>
      <c r="G861" s="121" t="str">
        <f t="shared" si="59"/>
        <v>项</v>
      </c>
    </row>
    <row r="862" ht="36" customHeight="1" spans="1:7">
      <c r="A862" s="429" t="s">
        <v>1588</v>
      </c>
      <c r="B862" s="269" t="s">
        <v>1589</v>
      </c>
      <c r="C862" s="432">
        <v>7000</v>
      </c>
      <c r="D862" s="432">
        <v>500</v>
      </c>
      <c r="E862" s="340">
        <f t="shared" si="57"/>
        <v>-0.929</v>
      </c>
      <c r="F862" s="233" t="str">
        <f t="shared" si="58"/>
        <v>是</v>
      </c>
      <c r="G862" s="121" t="str">
        <f t="shared" si="59"/>
        <v>项</v>
      </c>
    </row>
    <row r="863" ht="36" customHeight="1" spans="1:7">
      <c r="A863" s="429" t="s">
        <v>1590</v>
      </c>
      <c r="B863" s="269" t="s">
        <v>1591</v>
      </c>
      <c r="C863" s="432">
        <v>0</v>
      </c>
      <c r="D863" s="432">
        <v>200</v>
      </c>
      <c r="E863" s="340" t="str">
        <f t="shared" si="57"/>
        <v> </v>
      </c>
      <c r="F863" s="233" t="str">
        <f t="shared" si="58"/>
        <v>是</v>
      </c>
      <c r="G863" s="121" t="str">
        <f t="shared" si="59"/>
        <v>项</v>
      </c>
    </row>
    <row r="864" ht="36" customHeight="1" spans="1:7">
      <c r="A864" s="429" t="s">
        <v>1592</v>
      </c>
      <c r="B864" s="269" t="s">
        <v>1593</v>
      </c>
      <c r="C864" s="432">
        <v>0</v>
      </c>
      <c r="D864" s="432">
        <v>0</v>
      </c>
      <c r="E864" s="340" t="str">
        <f t="shared" si="57"/>
        <v> </v>
      </c>
      <c r="F864" s="233" t="str">
        <f t="shared" si="58"/>
        <v>否</v>
      </c>
      <c r="G864" s="121" t="str">
        <f t="shared" si="59"/>
        <v>项</v>
      </c>
    </row>
    <row r="865" ht="36" customHeight="1" spans="1:7">
      <c r="A865" s="429" t="s">
        <v>1594</v>
      </c>
      <c r="B865" s="269" t="s">
        <v>1595</v>
      </c>
      <c r="C865" s="432">
        <v>0</v>
      </c>
      <c r="D865" s="432">
        <v>0</v>
      </c>
      <c r="E865" s="340" t="str">
        <f t="shared" si="57"/>
        <v> </v>
      </c>
      <c r="F865" s="233" t="str">
        <f t="shared" si="58"/>
        <v>否</v>
      </c>
      <c r="G865" s="121" t="str">
        <f t="shared" si="59"/>
        <v>项</v>
      </c>
    </row>
    <row r="866" ht="36" customHeight="1" spans="1:7">
      <c r="A866" s="429" t="s">
        <v>1596</v>
      </c>
      <c r="B866" s="269" t="s">
        <v>1597</v>
      </c>
      <c r="C866" s="432">
        <v>0</v>
      </c>
      <c r="D866" s="432">
        <v>0</v>
      </c>
      <c r="E866" s="340" t="str">
        <f t="shared" si="57"/>
        <v> </v>
      </c>
      <c r="F866" s="233" t="str">
        <f t="shared" si="58"/>
        <v>否</v>
      </c>
      <c r="G866" s="121" t="str">
        <f t="shared" si="59"/>
        <v>项</v>
      </c>
    </row>
    <row r="867" ht="36" customHeight="1" spans="1:7">
      <c r="A867" s="429" t="s">
        <v>1598</v>
      </c>
      <c r="B867" s="269" t="s">
        <v>1599</v>
      </c>
      <c r="C867" s="432">
        <v>0</v>
      </c>
      <c r="D867" s="432">
        <v>0</v>
      </c>
      <c r="E867" s="340" t="str">
        <f t="shared" si="57"/>
        <v> </v>
      </c>
      <c r="F867" s="233" t="str">
        <f t="shared" si="58"/>
        <v>否</v>
      </c>
      <c r="G867" s="121" t="str">
        <f t="shared" si="59"/>
        <v>项</v>
      </c>
    </row>
    <row r="868" ht="36" customHeight="1" spans="1:7">
      <c r="A868" s="429" t="s">
        <v>1600</v>
      </c>
      <c r="B868" s="269" t="s">
        <v>1601</v>
      </c>
      <c r="C868" s="432">
        <v>0</v>
      </c>
      <c r="D868" s="432">
        <v>0</v>
      </c>
      <c r="E868" s="340" t="str">
        <f t="shared" si="57"/>
        <v> </v>
      </c>
      <c r="F868" s="233" t="str">
        <f t="shared" si="58"/>
        <v>否</v>
      </c>
      <c r="G868" s="121" t="str">
        <f t="shared" si="59"/>
        <v>项</v>
      </c>
    </row>
    <row r="869" ht="36" customHeight="1" spans="1:7">
      <c r="A869" s="429" t="s">
        <v>1602</v>
      </c>
      <c r="B869" s="269" t="s">
        <v>1603</v>
      </c>
      <c r="C869" s="432">
        <v>167</v>
      </c>
      <c r="D869" s="432">
        <v>6.86</v>
      </c>
      <c r="E869" s="340">
        <f t="shared" si="57"/>
        <v>-0.959</v>
      </c>
      <c r="F869" s="233" t="str">
        <f t="shared" si="58"/>
        <v>是</v>
      </c>
      <c r="G869" s="121" t="str">
        <f t="shared" si="59"/>
        <v>项</v>
      </c>
    </row>
    <row r="870" ht="36" customHeight="1" spans="1:7">
      <c r="A870" s="429" t="s">
        <v>1604</v>
      </c>
      <c r="B870" s="269" t="s">
        <v>1605</v>
      </c>
      <c r="C870" s="432">
        <v>18975</v>
      </c>
      <c r="D870" s="432">
        <v>8842.38</v>
      </c>
      <c r="E870" s="340">
        <f t="shared" si="57"/>
        <v>-0.534</v>
      </c>
      <c r="F870" s="233" t="str">
        <f t="shared" si="58"/>
        <v>是</v>
      </c>
      <c r="G870" s="121" t="str">
        <f t="shared" si="59"/>
        <v>项</v>
      </c>
    </row>
    <row r="871" ht="36" customHeight="1" spans="1:7">
      <c r="A871" s="429" t="s">
        <v>1606</v>
      </c>
      <c r="B871" s="269" t="s">
        <v>1607</v>
      </c>
      <c r="C871" s="432">
        <v>30</v>
      </c>
      <c r="D871" s="432">
        <v>0</v>
      </c>
      <c r="E871" s="340">
        <f t="shared" si="57"/>
        <v>-1</v>
      </c>
      <c r="F871" s="233" t="str">
        <f t="shared" si="58"/>
        <v>是</v>
      </c>
      <c r="G871" s="121" t="str">
        <f t="shared" si="59"/>
        <v>项</v>
      </c>
    </row>
    <row r="872" ht="36" customHeight="1" spans="1:7">
      <c r="A872" s="427" t="s">
        <v>1608</v>
      </c>
      <c r="B872" s="264" t="s">
        <v>1609</v>
      </c>
      <c r="C872" s="428">
        <f>SUM(C873:C896)</f>
        <v>2165</v>
      </c>
      <c r="D872" s="428">
        <f>SUM(D873:D896)</f>
        <v>2016.79</v>
      </c>
      <c r="E872" s="316">
        <f t="shared" si="57"/>
        <v>-0.068</v>
      </c>
      <c r="F872" s="233" t="str">
        <f t="shared" si="58"/>
        <v>是</v>
      </c>
      <c r="G872" s="121" t="str">
        <f t="shared" si="59"/>
        <v>项</v>
      </c>
    </row>
    <row r="873" ht="36" customHeight="1" spans="1:7">
      <c r="A873" s="429" t="s">
        <v>1610</v>
      </c>
      <c r="B873" s="269" t="s">
        <v>145</v>
      </c>
      <c r="C873" s="432">
        <v>1942</v>
      </c>
      <c r="D873" s="432">
        <v>1789.57</v>
      </c>
      <c r="E873" s="340">
        <f t="shared" si="57"/>
        <v>-0.078</v>
      </c>
      <c r="F873" s="233" t="str">
        <f t="shared" si="58"/>
        <v>是</v>
      </c>
      <c r="G873" s="121" t="str">
        <f t="shared" si="59"/>
        <v>项</v>
      </c>
    </row>
    <row r="874" ht="36" customHeight="1" spans="1:7">
      <c r="A874" s="429" t="s">
        <v>1611</v>
      </c>
      <c r="B874" s="269" t="s">
        <v>147</v>
      </c>
      <c r="C874" s="432">
        <v>0</v>
      </c>
      <c r="D874" s="432">
        <v>0</v>
      </c>
      <c r="E874" s="340" t="str">
        <f t="shared" si="57"/>
        <v> </v>
      </c>
      <c r="F874" s="233" t="str">
        <f t="shared" si="58"/>
        <v>否</v>
      </c>
      <c r="G874" s="121" t="str">
        <f t="shared" si="59"/>
        <v>项</v>
      </c>
    </row>
    <row r="875" ht="36" customHeight="1" spans="1:7">
      <c r="A875" s="429" t="s">
        <v>1612</v>
      </c>
      <c r="B875" s="269" t="s">
        <v>149</v>
      </c>
      <c r="C875" s="432">
        <v>0</v>
      </c>
      <c r="D875" s="432">
        <v>0</v>
      </c>
      <c r="E875" s="340" t="str">
        <f t="shared" si="57"/>
        <v> </v>
      </c>
      <c r="F875" s="233" t="str">
        <f t="shared" si="58"/>
        <v>否</v>
      </c>
      <c r="G875" s="121" t="str">
        <f t="shared" si="59"/>
        <v>项</v>
      </c>
    </row>
    <row r="876" ht="36" customHeight="1" spans="1:7">
      <c r="A876" s="429" t="s">
        <v>1613</v>
      </c>
      <c r="B876" s="269" t="s">
        <v>1614</v>
      </c>
      <c r="C876" s="432">
        <v>153</v>
      </c>
      <c r="D876" s="432">
        <v>162.22</v>
      </c>
      <c r="E876" s="340">
        <f t="shared" si="57"/>
        <v>0.06</v>
      </c>
      <c r="F876" s="233" t="str">
        <f t="shared" si="58"/>
        <v>是</v>
      </c>
      <c r="G876" s="121" t="str">
        <f t="shared" si="59"/>
        <v>项</v>
      </c>
    </row>
    <row r="877" ht="36" customHeight="1" spans="1:7">
      <c r="A877" s="429" t="s">
        <v>1615</v>
      </c>
      <c r="B877" s="269" t="s">
        <v>1616</v>
      </c>
      <c r="C877" s="432">
        <v>0</v>
      </c>
      <c r="D877" s="446">
        <v>0</v>
      </c>
      <c r="E877" s="340" t="str">
        <f t="shared" si="57"/>
        <v> </v>
      </c>
      <c r="F877" s="233" t="str">
        <f t="shared" si="58"/>
        <v>否</v>
      </c>
      <c r="G877" s="121" t="str">
        <f t="shared" si="59"/>
        <v>项</v>
      </c>
    </row>
    <row r="878" ht="36" customHeight="1" spans="1:7">
      <c r="A878" s="429" t="s">
        <v>1617</v>
      </c>
      <c r="B878" s="269" t="s">
        <v>1618</v>
      </c>
      <c r="C878" s="432">
        <v>0</v>
      </c>
      <c r="D878" s="446">
        <v>0</v>
      </c>
      <c r="E878" s="340" t="str">
        <f t="shared" si="57"/>
        <v> </v>
      </c>
      <c r="F878" s="233" t="str">
        <f t="shared" si="58"/>
        <v>否</v>
      </c>
      <c r="G878" s="121" t="str">
        <f t="shared" si="59"/>
        <v>项</v>
      </c>
    </row>
    <row r="879" ht="36" customHeight="1" spans="1:7">
      <c r="A879" s="429" t="s">
        <v>1619</v>
      </c>
      <c r="B879" s="269" t="s">
        <v>1620</v>
      </c>
      <c r="C879" s="432">
        <v>0</v>
      </c>
      <c r="D879" s="446">
        <v>0</v>
      </c>
      <c r="E879" s="340" t="str">
        <f t="shared" si="57"/>
        <v> </v>
      </c>
      <c r="F879" s="233" t="str">
        <f t="shared" si="58"/>
        <v>否</v>
      </c>
      <c r="G879" s="121" t="str">
        <f t="shared" si="59"/>
        <v>项</v>
      </c>
    </row>
    <row r="880" ht="36" customHeight="1" spans="1:7">
      <c r="A880" s="429" t="s">
        <v>1621</v>
      </c>
      <c r="B880" s="269" t="s">
        <v>1622</v>
      </c>
      <c r="C880" s="432">
        <v>0</v>
      </c>
      <c r="D880" s="446">
        <v>0</v>
      </c>
      <c r="E880" s="340" t="str">
        <f t="shared" si="57"/>
        <v> </v>
      </c>
      <c r="F880" s="233" t="str">
        <f t="shared" si="58"/>
        <v>否</v>
      </c>
      <c r="G880" s="121" t="str">
        <f t="shared" si="59"/>
        <v>项</v>
      </c>
    </row>
    <row r="881" ht="36" customHeight="1" spans="1:7">
      <c r="A881" s="429" t="s">
        <v>1623</v>
      </c>
      <c r="B881" s="269" t="s">
        <v>1624</v>
      </c>
      <c r="C881" s="432">
        <v>0</v>
      </c>
      <c r="D881" s="446">
        <v>0</v>
      </c>
      <c r="E881" s="340" t="str">
        <f t="shared" si="57"/>
        <v> </v>
      </c>
      <c r="F881" s="233" t="str">
        <f t="shared" si="58"/>
        <v>否</v>
      </c>
      <c r="G881" s="121" t="str">
        <f t="shared" si="59"/>
        <v>项</v>
      </c>
    </row>
    <row r="882" ht="36" customHeight="1" spans="1:7">
      <c r="A882" s="429" t="s">
        <v>1625</v>
      </c>
      <c r="B882" s="269" t="s">
        <v>1626</v>
      </c>
      <c r="C882" s="432">
        <v>0</v>
      </c>
      <c r="D882" s="446">
        <v>0</v>
      </c>
      <c r="E882" s="340" t="str">
        <f t="shared" si="57"/>
        <v> </v>
      </c>
      <c r="F882" s="233" t="str">
        <f t="shared" si="58"/>
        <v>否</v>
      </c>
      <c r="G882" s="121" t="str">
        <f t="shared" si="59"/>
        <v>项</v>
      </c>
    </row>
    <row r="883" ht="36" customHeight="1" spans="1:7">
      <c r="A883" s="429" t="s">
        <v>1627</v>
      </c>
      <c r="B883" s="269" t="s">
        <v>1628</v>
      </c>
      <c r="C883" s="432">
        <v>0</v>
      </c>
      <c r="D883" s="446">
        <v>0</v>
      </c>
      <c r="E883" s="340" t="str">
        <f t="shared" si="57"/>
        <v> </v>
      </c>
      <c r="F883" s="233" t="str">
        <f t="shared" si="58"/>
        <v>否</v>
      </c>
      <c r="G883" s="121" t="str">
        <f t="shared" si="59"/>
        <v>项</v>
      </c>
    </row>
    <row r="884" ht="36" customHeight="1" spans="1:7">
      <c r="A884" s="429" t="s">
        <v>1629</v>
      </c>
      <c r="B884" s="269" t="s">
        <v>1630</v>
      </c>
      <c r="C884" s="432">
        <v>0</v>
      </c>
      <c r="D884" s="446">
        <v>0</v>
      </c>
      <c r="E884" s="340" t="str">
        <f t="shared" si="57"/>
        <v> </v>
      </c>
      <c r="F884" s="233" t="str">
        <f t="shared" si="58"/>
        <v>否</v>
      </c>
      <c r="G884" s="121" t="str">
        <f t="shared" si="59"/>
        <v>项</v>
      </c>
    </row>
    <row r="885" ht="36" customHeight="1" spans="1:7">
      <c r="A885" s="429" t="s">
        <v>1631</v>
      </c>
      <c r="B885" s="269" t="s">
        <v>1632</v>
      </c>
      <c r="C885" s="432">
        <v>0</v>
      </c>
      <c r="D885" s="446">
        <v>0</v>
      </c>
      <c r="E885" s="340" t="str">
        <f t="shared" si="57"/>
        <v> </v>
      </c>
      <c r="F885" s="233" t="str">
        <f t="shared" si="58"/>
        <v>否</v>
      </c>
      <c r="G885" s="121" t="str">
        <f t="shared" si="59"/>
        <v>项</v>
      </c>
    </row>
    <row r="886" ht="36" customHeight="1" spans="1:7">
      <c r="A886" s="429" t="s">
        <v>1633</v>
      </c>
      <c r="B886" s="269" t="s">
        <v>1634</v>
      </c>
      <c r="C886" s="432">
        <v>0</v>
      </c>
      <c r="D886" s="446">
        <v>0</v>
      </c>
      <c r="E886" s="340" t="str">
        <f t="shared" si="57"/>
        <v> </v>
      </c>
      <c r="F886" s="233" t="str">
        <f t="shared" si="58"/>
        <v>否</v>
      </c>
      <c r="G886" s="121" t="str">
        <f t="shared" si="59"/>
        <v>款</v>
      </c>
    </row>
    <row r="887" ht="36" customHeight="1" spans="1:7">
      <c r="A887" s="429" t="s">
        <v>1635</v>
      </c>
      <c r="B887" s="269" t="s">
        <v>1636</v>
      </c>
      <c r="C887" s="432">
        <v>0</v>
      </c>
      <c r="D887" s="446">
        <v>0</v>
      </c>
      <c r="E887" s="340" t="str">
        <f t="shared" si="57"/>
        <v> </v>
      </c>
      <c r="F887" s="233" t="str">
        <f t="shared" si="58"/>
        <v>否</v>
      </c>
      <c r="G887" s="121" t="str">
        <f t="shared" si="59"/>
        <v>项</v>
      </c>
    </row>
    <row r="888" ht="36" customHeight="1" spans="1:7">
      <c r="A888" s="429" t="s">
        <v>1637</v>
      </c>
      <c r="B888" s="269" t="s">
        <v>1638</v>
      </c>
      <c r="C888" s="432">
        <v>0</v>
      </c>
      <c r="D888" s="446">
        <v>0</v>
      </c>
      <c r="E888" s="340" t="str">
        <f t="shared" si="57"/>
        <v> </v>
      </c>
      <c r="F888" s="233" t="str">
        <f t="shared" si="58"/>
        <v>否</v>
      </c>
      <c r="G888" s="121" t="str">
        <f t="shared" si="59"/>
        <v>项</v>
      </c>
    </row>
    <row r="889" ht="36" customHeight="1" spans="1:7">
      <c r="A889" s="429" t="s">
        <v>1639</v>
      </c>
      <c r="B889" s="269" t="s">
        <v>1640</v>
      </c>
      <c r="C889" s="432">
        <v>0</v>
      </c>
      <c r="D889" s="446">
        <v>0</v>
      </c>
      <c r="E889" s="340" t="str">
        <f t="shared" si="57"/>
        <v> </v>
      </c>
      <c r="F889" s="233" t="str">
        <f t="shared" si="58"/>
        <v>否</v>
      </c>
      <c r="G889" s="121" t="str">
        <f t="shared" si="59"/>
        <v>项</v>
      </c>
    </row>
    <row r="890" ht="36" customHeight="1" spans="1:7">
      <c r="A890" s="429" t="s">
        <v>1641</v>
      </c>
      <c r="B890" s="269" t="s">
        <v>1642</v>
      </c>
      <c r="C890" s="432"/>
      <c r="D890" s="446"/>
      <c r="E890" s="340" t="str">
        <f t="shared" si="57"/>
        <v> </v>
      </c>
      <c r="F890" s="233" t="str">
        <f t="shared" si="58"/>
        <v>否</v>
      </c>
      <c r="G890" s="121" t="str">
        <f t="shared" si="59"/>
        <v>项</v>
      </c>
    </row>
    <row r="891" ht="36" customHeight="1" spans="1:7">
      <c r="A891" s="429" t="s">
        <v>1643</v>
      </c>
      <c r="B891" s="269" t="s">
        <v>1644</v>
      </c>
      <c r="C891" s="432">
        <v>0</v>
      </c>
      <c r="D891" s="446">
        <v>0</v>
      </c>
      <c r="E891" s="340" t="str">
        <f t="shared" si="57"/>
        <v> </v>
      </c>
      <c r="F891" s="233" t="str">
        <f t="shared" si="58"/>
        <v>否</v>
      </c>
      <c r="G891" s="121" t="str">
        <f t="shared" si="59"/>
        <v>项</v>
      </c>
    </row>
    <row r="892" ht="36" customHeight="1" spans="1:7">
      <c r="A892" s="429" t="s">
        <v>1645</v>
      </c>
      <c r="B892" s="269" t="s">
        <v>1646</v>
      </c>
      <c r="C892" s="432">
        <v>70</v>
      </c>
      <c r="D892" s="432">
        <v>65</v>
      </c>
      <c r="E892" s="340">
        <f t="shared" si="57"/>
        <v>-0.071</v>
      </c>
      <c r="F892" s="233" t="str">
        <f t="shared" si="58"/>
        <v>是</v>
      </c>
      <c r="G892" s="121" t="str">
        <f t="shared" si="59"/>
        <v>项</v>
      </c>
    </row>
    <row r="893" ht="36" customHeight="1" spans="1:7">
      <c r="A893" s="429" t="s">
        <v>1647</v>
      </c>
      <c r="B893" s="269" t="s">
        <v>1648</v>
      </c>
      <c r="C893" s="432">
        <v>0</v>
      </c>
      <c r="D893" s="446">
        <v>0</v>
      </c>
      <c r="E893" s="340" t="str">
        <f t="shared" si="57"/>
        <v> </v>
      </c>
      <c r="F893" s="233" t="str">
        <f t="shared" si="58"/>
        <v>否</v>
      </c>
      <c r="G893" s="121" t="str">
        <f t="shared" si="59"/>
        <v>项</v>
      </c>
    </row>
    <row r="894" ht="36" customHeight="1" spans="1:7">
      <c r="A894" s="429" t="s">
        <v>1649</v>
      </c>
      <c r="B894" s="269" t="s">
        <v>1650</v>
      </c>
      <c r="C894" s="432">
        <v>0</v>
      </c>
      <c r="D894" s="446">
        <v>0</v>
      </c>
      <c r="E894" s="340" t="str">
        <f t="shared" si="57"/>
        <v> </v>
      </c>
      <c r="F894" s="233" t="str">
        <f t="shared" si="58"/>
        <v>否</v>
      </c>
      <c r="G894" s="121" t="str">
        <f t="shared" si="59"/>
        <v>项</v>
      </c>
    </row>
    <row r="895" ht="36" customHeight="1" spans="1:7">
      <c r="A895" s="429" t="s">
        <v>1651</v>
      </c>
      <c r="B895" s="269" t="s">
        <v>1579</v>
      </c>
      <c r="C895" s="432"/>
      <c r="D895" s="432"/>
      <c r="E895" s="340" t="str">
        <f t="shared" si="57"/>
        <v> </v>
      </c>
      <c r="F895" s="233" t="str">
        <f t="shared" si="58"/>
        <v>否</v>
      </c>
      <c r="G895" s="121" t="str">
        <f t="shared" si="59"/>
        <v>项</v>
      </c>
    </row>
    <row r="896" ht="36" customHeight="1" spans="1:7">
      <c r="A896" s="429" t="s">
        <v>1652</v>
      </c>
      <c r="B896" s="269" t="s">
        <v>1653</v>
      </c>
      <c r="C896" s="432"/>
      <c r="D896" s="432"/>
      <c r="E896" s="340" t="str">
        <f t="shared" si="57"/>
        <v> </v>
      </c>
      <c r="F896" s="233" t="str">
        <f t="shared" si="58"/>
        <v>否</v>
      </c>
      <c r="G896" s="121" t="str">
        <f t="shared" si="59"/>
        <v>项</v>
      </c>
    </row>
    <row r="897" ht="36" customHeight="1" spans="1:7">
      <c r="A897" s="427" t="s">
        <v>1654</v>
      </c>
      <c r="B897" s="264" t="s">
        <v>1655</v>
      </c>
      <c r="C897" s="428">
        <f>SUM(C898:C924)</f>
        <v>4077</v>
      </c>
      <c r="D897" s="428">
        <f>SUM(D898:D924)</f>
        <v>1753.35</v>
      </c>
      <c r="E897" s="316">
        <f t="shared" si="57"/>
        <v>-0.57</v>
      </c>
      <c r="F897" s="233" t="str">
        <f t="shared" si="58"/>
        <v>是</v>
      </c>
      <c r="G897" s="121" t="str">
        <f t="shared" si="59"/>
        <v>项</v>
      </c>
    </row>
    <row r="898" ht="36" customHeight="1" spans="1:7">
      <c r="A898" s="429" t="s">
        <v>1656</v>
      </c>
      <c r="B898" s="269" t="s">
        <v>145</v>
      </c>
      <c r="C898" s="432">
        <v>1536</v>
      </c>
      <c r="D898" s="432">
        <v>1506.11</v>
      </c>
      <c r="E898" s="340">
        <f t="shared" si="57"/>
        <v>-0.019</v>
      </c>
      <c r="F898" s="233" t="str">
        <f t="shared" si="58"/>
        <v>是</v>
      </c>
      <c r="G898" s="121" t="str">
        <f t="shared" si="59"/>
        <v>项</v>
      </c>
    </row>
    <row r="899" ht="36" customHeight="1" spans="1:7">
      <c r="A899" s="429" t="s">
        <v>1657</v>
      </c>
      <c r="B899" s="269" t="s">
        <v>147</v>
      </c>
      <c r="C899" s="432">
        <v>0</v>
      </c>
      <c r="D899" s="432">
        <v>0</v>
      </c>
      <c r="E899" s="340" t="str">
        <f t="shared" si="57"/>
        <v> </v>
      </c>
      <c r="F899" s="233" t="str">
        <f t="shared" si="58"/>
        <v>否</v>
      </c>
      <c r="G899" s="121" t="str">
        <f t="shared" si="59"/>
        <v>项</v>
      </c>
    </row>
    <row r="900" ht="36" customHeight="1" spans="1:7">
      <c r="A900" s="429" t="s">
        <v>1658</v>
      </c>
      <c r="B900" s="269" t="s">
        <v>149</v>
      </c>
      <c r="C900" s="432">
        <v>0</v>
      </c>
      <c r="D900" s="432">
        <v>0</v>
      </c>
      <c r="E900" s="340" t="str">
        <f t="shared" si="57"/>
        <v> </v>
      </c>
      <c r="F900" s="233" t="str">
        <f t="shared" si="58"/>
        <v>否</v>
      </c>
      <c r="G900" s="121" t="str">
        <f t="shared" si="59"/>
        <v>项</v>
      </c>
    </row>
    <row r="901" ht="36" customHeight="1" spans="1:7">
      <c r="A901" s="429" t="s">
        <v>1659</v>
      </c>
      <c r="B901" s="269" t="s">
        <v>1660</v>
      </c>
      <c r="C901" s="432">
        <v>0</v>
      </c>
      <c r="D901" s="432">
        <v>0</v>
      </c>
      <c r="E901" s="340" t="str">
        <f t="shared" si="57"/>
        <v> </v>
      </c>
      <c r="F901" s="233" t="str">
        <f t="shared" si="58"/>
        <v>否</v>
      </c>
      <c r="G901" s="121" t="str">
        <f t="shared" si="59"/>
        <v>项</v>
      </c>
    </row>
    <row r="902" ht="36" customHeight="1" spans="1:7">
      <c r="A902" s="429" t="s">
        <v>1661</v>
      </c>
      <c r="B902" s="269" t="s">
        <v>1662</v>
      </c>
      <c r="C902" s="432">
        <v>2250</v>
      </c>
      <c r="D902" s="432">
        <v>0</v>
      </c>
      <c r="E902" s="340">
        <f t="shared" si="57"/>
        <v>-1</v>
      </c>
      <c r="F902" s="233" t="str">
        <f t="shared" si="58"/>
        <v>是</v>
      </c>
      <c r="G902" s="121" t="str">
        <f t="shared" si="59"/>
        <v>项</v>
      </c>
    </row>
    <row r="903" ht="36" customHeight="1" spans="1:7">
      <c r="A903" s="429" t="s">
        <v>1663</v>
      </c>
      <c r="B903" s="269" t="s">
        <v>1664</v>
      </c>
      <c r="C903" s="432">
        <v>204</v>
      </c>
      <c r="D903" s="432">
        <v>190.04</v>
      </c>
      <c r="E903" s="340">
        <f t="shared" si="57"/>
        <v>-0.068</v>
      </c>
      <c r="F903" s="233" t="str">
        <f t="shared" si="58"/>
        <v>是</v>
      </c>
      <c r="G903" s="121" t="str">
        <f t="shared" si="59"/>
        <v>项</v>
      </c>
    </row>
    <row r="904" ht="36" customHeight="1" spans="1:7">
      <c r="A904" s="429" t="s">
        <v>1665</v>
      </c>
      <c r="B904" s="269" t="s">
        <v>1666</v>
      </c>
      <c r="C904" s="432">
        <v>0</v>
      </c>
      <c r="D904" s="432">
        <v>0</v>
      </c>
      <c r="E904" s="340" t="str">
        <f t="shared" si="57"/>
        <v> </v>
      </c>
      <c r="F904" s="233" t="str">
        <f t="shared" si="58"/>
        <v>否</v>
      </c>
      <c r="G904" s="121" t="str">
        <f t="shared" si="59"/>
        <v>项</v>
      </c>
    </row>
    <row r="905" ht="36" customHeight="1" spans="1:7">
      <c r="A905" s="429" t="s">
        <v>1667</v>
      </c>
      <c r="B905" s="269" t="s">
        <v>1668</v>
      </c>
      <c r="C905" s="432">
        <v>0</v>
      </c>
      <c r="D905" s="432">
        <v>0</v>
      </c>
      <c r="E905" s="340" t="str">
        <f t="shared" si="57"/>
        <v> </v>
      </c>
      <c r="F905" s="233" t="str">
        <f t="shared" si="58"/>
        <v>否</v>
      </c>
      <c r="G905" s="121" t="str">
        <f t="shared" si="59"/>
        <v>项</v>
      </c>
    </row>
    <row r="906" ht="36" customHeight="1" spans="1:7">
      <c r="A906" s="429" t="s">
        <v>1669</v>
      </c>
      <c r="B906" s="269" t="s">
        <v>1670</v>
      </c>
      <c r="C906" s="432">
        <v>0</v>
      </c>
      <c r="D906" s="432">
        <v>0</v>
      </c>
      <c r="E906" s="340" t="str">
        <f t="shared" si="57"/>
        <v> </v>
      </c>
      <c r="F906" s="233" t="str">
        <f t="shared" si="58"/>
        <v>否</v>
      </c>
      <c r="G906" s="121" t="str">
        <f t="shared" si="59"/>
        <v>项</v>
      </c>
    </row>
    <row r="907" ht="36" customHeight="1" spans="1:7">
      <c r="A907" s="429" t="s">
        <v>1671</v>
      </c>
      <c r="B907" s="269" t="s">
        <v>1672</v>
      </c>
      <c r="C907" s="432">
        <v>0</v>
      </c>
      <c r="D907" s="432">
        <v>0</v>
      </c>
      <c r="E907" s="340" t="str">
        <f t="shared" si="57"/>
        <v> </v>
      </c>
      <c r="F907" s="233" t="str">
        <f t="shared" si="58"/>
        <v>否</v>
      </c>
      <c r="G907" s="121" t="str">
        <f t="shared" si="59"/>
        <v>项</v>
      </c>
    </row>
    <row r="908" ht="36" customHeight="1" spans="1:7">
      <c r="A908" s="429" t="s">
        <v>1673</v>
      </c>
      <c r="B908" s="269" t="s">
        <v>1674</v>
      </c>
      <c r="C908" s="432">
        <v>0</v>
      </c>
      <c r="D908" s="432">
        <v>0</v>
      </c>
      <c r="E908" s="340" t="str">
        <f t="shared" si="57"/>
        <v> </v>
      </c>
      <c r="F908" s="233" t="str">
        <f t="shared" si="58"/>
        <v>否</v>
      </c>
      <c r="G908" s="121" t="str">
        <f t="shared" si="59"/>
        <v>项</v>
      </c>
    </row>
    <row r="909" ht="36" customHeight="1" spans="1:7">
      <c r="A909" s="429" t="s">
        <v>1675</v>
      </c>
      <c r="B909" s="269" t="s">
        <v>1676</v>
      </c>
      <c r="C909" s="432">
        <v>0</v>
      </c>
      <c r="D909" s="432">
        <v>0</v>
      </c>
      <c r="E909" s="340" t="str">
        <f t="shared" ref="E909:E972" si="60">IF(C909&gt;0,D909/C909-1," ")</f>
        <v> </v>
      </c>
      <c r="F909" s="233" t="str">
        <f t="shared" si="58"/>
        <v>否</v>
      </c>
      <c r="G909" s="121" t="str">
        <f t="shared" si="59"/>
        <v>项</v>
      </c>
    </row>
    <row r="910" ht="36" customHeight="1" spans="1:7">
      <c r="A910" s="429" t="s">
        <v>1677</v>
      </c>
      <c r="B910" s="269" t="s">
        <v>1678</v>
      </c>
      <c r="C910" s="432">
        <v>0</v>
      </c>
      <c r="D910" s="432">
        <v>0</v>
      </c>
      <c r="E910" s="340" t="str">
        <f t="shared" si="60"/>
        <v> </v>
      </c>
      <c r="F910" s="233" t="str">
        <f t="shared" si="58"/>
        <v>否</v>
      </c>
      <c r="G910" s="121" t="str">
        <f t="shared" si="59"/>
        <v>项</v>
      </c>
    </row>
    <row r="911" ht="36" customHeight="1" spans="1:7">
      <c r="A911" s="429" t="s">
        <v>1679</v>
      </c>
      <c r="B911" s="269" t="s">
        <v>1680</v>
      </c>
      <c r="C911" s="432">
        <v>80</v>
      </c>
      <c r="D911" s="432">
        <v>50</v>
      </c>
      <c r="E911" s="340">
        <f t="shared" si="60"/>
        <v>-0.375</v>
      </c>
      <c r="F911" s="233" t="str">
        <f t="shared" si="58"/>
        <v>是</v>
      </c>
      <c r="G911" s="121" t="str">
        <f t="shared" si="59"/>
        <v>款</v>
      </c>
    </row>
    <row r="912" ht="36" customHeight="1" spans="1:7">
      <c r="A912" s="429" t="s">
        <v>1681</v>
      </c>
      <c r="B912" s="269" t="s">
        <v>1682</v>
      </c>
      <c r="C912" s="432">
        <v>0</v>
      </c>
      <c r="D912" s="432">
        <v>0</v>
      </c>
      <c r="E912" s="340" t="str">
        <f t="shared" si="60"/>
        <v> </v>
      </c>
      <c r="F912" s="233" t="str">
        <f t="shared" ref="F912:F975" si="61">IF(LEN(A898)=3,"是",IF(B898&lt;&gt;"",IF(SUM(C912:D912)&lt;&gt;0,"是","否"),"是"))</f>
        <v>否</v>
      </c>
      <c r="G912" s="121" t="str">
        <f t="shared" ref="G912:G975" si="62">IF(LEN(A898)=3,"类",IF(LEN(A898)=5,"款","项"))</f>
        <v>项</v>
      </c>
    </row>
    <row r="913" ht="36" customHeight="1" spans="1:7">
      <c r="A913" s="429" t="s">
        <v>1683</v>
      </c>
      <c r="B913" s="269" t="s">
        <v>1684</v>
      </c>
      <c r="C913" s="432">
        <v>0</v>
      </c>
      <c r="D913" s="432">
        <v>0</v>
      </c>
      <c r="E913" s="340" t="str">
        <f t="shared" si="60"/>
        <v> </v>
      </c>
      <c r="F913" s="233" t="str">
        <f t="shared" si="61"/>
        <v>否</v>
      </c>
      <c r="G913" s="121" t="str">
        <f t="shared" si="62"/>
        <v>项</v>
      </c>
    </row>
    <row r="914" ht="36" customHeight="1" spans="1:7">
      <c r="A914" s="429" t="s">
        <v>1685</v>
      </c>
      <c r="B914" s="269" t="s">
        <v>1686</v>
      </c>
      <c r="C914" s="432">
        <v>0</v>
      </c>
      <c r="D914" s="432">
        <v>0</v>
      </c>
      <c r="E914" s="340" t="str">
        <f t="shared" si="60"/>
        <v> </v>
      </c>
      <c r="F914" s="233" t="str">
        <f t="shared" si="61"/>
        <v>否</v>
      </c>
      <c r="G914" s="121" t="str">
        <f t="shared" si="62"/>
        <v>项</v>
      </c>
    </row>
    <row r="915" ht="36" customHeight="1" spans="1:7">
      <c r="A915" s="429" t="s">
        <v>1687</v>
      </c>
      <c r="B915" s="269" t="s">
        <v>1688</v>
      </c>
      <c r="C915" s="432">
        <v>0</v>
      </c>
      <c r="D915" s="432">
        <v>0</v>
      </c>
      <c r="E915" s="340" t="str">
        <f t="shared" si="60"/>
        <v> </v>
      </c>
      <c r="F915" s="233" t="str">
        <f t="shared" si="61"/>
        <v>否</v>
      </c>
      <c r="G915" s="121" t="str">
        <f t="shared" si="62"/>
        <v>项</v>
      </c>
    </row>
    <row r="916" ht="36" customHeight="1" spans="1:7">
      <c r="A916" s="429" t="s">
        <v>1689</v>
      </c>
      <c r="B916" s="269" t="s">
        <v>1690</v>
      </c>
      <c r="C916" s="432">
        <v>0</v>
      </c>
      <c r="D916" s="432">
        <v>0</v>
      </c>
      <c r="E916" s="340" t="str">
        <f t="shared" si="60"/>
        <v> </v>
      </c>
      <c r="F916" s="233" t="str">
        <f t="shared" si="61"/>
        <v>否</v>
      </c>
      <c r="G916" s="121" t="str">
        <f t="shared" si="62"/>
        <v>项</v>
      </c>
    </row>
    <row r="917" ht="36" customHeight="1" spans="1:7">
      <c r="A917" s="429" t="s">
        <v>1691</v>
      </c>
      <c r="B917" s="269" t="s">
        <v>1692</v>
      </c>
      <c r="C917" s="432">
        <v>0</v>
      </c>
      <c r="D917" s="432">
        <v>0</v>
      </c>
      <c r="E917" s="340" t="str">
        <f t="shared" si="60"/>
        <v> </v>
      </c>
      <c r="F917" s="233" t="str">
        <f t="shared" si="61"/>
        <v>否</v>
      </c>
      <c r="G917" s="121" t="str">
        <f t="shared" si="62"/>
        <v>项</v>
      </c>
    </row>
    <row r="918" ht="36" customHeight="1" spans="1:7">
      <c r="A918" s="429" t="s">
        <v>1693</v>
      </c>
      <c r="B918" s="269" t="s">
        <v>1694</v>
      </c>
      <c r="C918" s="432">
        <v>7</v>
      </c>
      <c r="D918" s="432">
        <v>7.2</v>
      </c>
      <c r="E918" s="340">
        <f t="shared" si="60"/>
        <v>0.029</v>
      </c>
      <c r="F918" s="233" t="str">
        <f t="shared" si="61"/>
        <v>是</v>
      </c>
      <c r="G918" s="121" t="str">
        <f t="shared" si="62"/>
        <v>项</v>
      </c>
    </row>
    <row r="919" ht="36" customHeight="1" spans="1:7">
      <c r="A919" s="429" t="s">
        <v>1695</v>
      </c>
      <c r="B919" s="269" t="s">
        <v>1638</v>
      </c>
      <c r="C919" s="432">
        <v>0</v>
      </c>
      <c r="D919" s="432">
        <v>0</v>
      </c>
      <c r="E919" s="340" t="str">
        <f t="shared" si="60"/>
        <v> </v>
      </c>
      <c r="F919" s="233" t="str">
        <f t="shared" si="61"/>
        <v>否</v>
      </c>
      <c r="G919" s="121" t="str">
        <f t="shared" si="62"/>
        <v>项</v>
      </c>
    </row>
    <row r="920" ht="36" customHeight="1" spans="1:7">
      <c r="A920" s="429" t="s">
        <v>1696</v>
      </c>
      <c r="B920" s="269" t="s">
        <v>1697</v>
      </c>
      <c r="C920" s="432">
        <v>0</v>
      </c>
      <c r="D920" s="432">
        <v>0</v>
      </c>
      <c r="E920" s="340" t="str">
        <f t="shared" si="60"/>
        <v> </v>
      </c>
      <c r="F920" s="233" t="str">
        <f t="shared" si="61"/>
        <v>否</v>
      </c>
      <c r="G920" s="121" t="str">
        <f t="shared" si="62"/>
        <v>项</v>
      </c>
    </row>
    <row r="921" ht="36" customHeight="1" spans="1:7">
      <c r="A921" s="429" t="s">
        <v>1698</v>
      </c>
      <c r="B921" s="269" t="s">
        <v>1699</v>
      </c>
      <c r="C921" s="432">
        <v>0</v>
      </c>
      <c r="D921" s="432">
        <v>0</v>
      </c>
      <c r="E921" s="340" t="str">
        <f t="shared" si="60"/>
        <v> </v>
      </c>
      <c r="F921" s="233" t="str">
        <f t="shared" si="61"/>
        <v>否</v>
      </c>
      <c r="G921" s="121" t="str">
        <f t="shared" si="62"/>
        <v>项</v>
      </c>
    </row>
    <row r="922" ht="36" customHeight="1" spans="1:7">
      <c r="A922" s="429" t="s">
        <v>1700</v>
      </c>
      <c r="B922" s="269" t="s">
        <v>1701</v>
      </c>
      <c r="C922" s="432">
        <v>0</v>
      </c>
      <c r="D922" s="432">
        <v>0</v>
      </c>
      <c r="E922" s="340" t="str">
        <f t="shared" si="60"/>
        <v> </v>
      </c>
      <c r="F922" s="233" t="str">
        <f t="shared" si="61"/>
        <v>否</v>
      </c>
      <c r="G922" s="121" t="str">
        <f t="shared" si="62"/>
        <v>项</v>
      </c>
    </row>
    <row r="923" ht="36" customHeight="1" spans="1:7">
      <c r="A923" s="429" t="s">
        <v>1702</v>
      </c>
      <c r="B923" s="269" t="s">
        <v>1703</v>
      </c>
      <c r="C923" s="432">
        <v>0</v>
      </c>
      <c r="D923" s="432">
        <v>0</v>
      </c>
      <c r="E923" s="340" t="str">
        <f t="shared" si="60"/>
        <v> </v>
      </c>
      <c r="F923" s="233" t="str">
        <f t="shared" si="61"/>
        <v>否</v>
      </c>
      <c r="G923" s="121" t="str">
        <f t="shared" si="62"/>
        <v>项</v>
      </c>
    </row>
    <row r="924" ht="36" customHeight="1" spans="1:7">
      <c r="A924" s="429" t="s">
        <v>1704</v>
      </c>
      <c r="B924" s="269" t="s">
        <v>1705</v>
      </c>
      <c r="C924" s="432">
        <v>0</v>
      </c>
      <c r="D924" s="432">
        <v>0</v>
      </c>
      <c r="E924" s="340" t="str">
        <f t="shared" si="60"/>
        <v> </v>
      </c>
      <c r="F924" s="233" t="str">
        <f t="shared" si="61"/>
        <v>否</v>
      </c>
      <c r="G924" s="121" t="str">
        <f t="shared" si="62"/>
        <v>项</v>
      </c>
    </row>
    <row r="925" ht="36" customHeight="1" spans="1:7">
      <c r="A925" s="427" t="s">
        <v>1706</v>
      </c>
      <c r="B925" s="264" t="s">
        <v>1707</v>
      </c>
      <c r="C925" s="428">
        <f>SUM(C926:C935)</f>
        <v>14803</v>
      </c>
      <c r="D925" s="428">
        <f>SUM(D926:D935)</f>
        <v>4645</v>
      </c>
      <c r="E925" s="316">
        <f t="shared" si="60"/>
        <v>-0.686</v>
      </c>
      <c r="F925" s="233" t="str">
        <f t="shared" si="61"/>
        <v>是</v>
      </c>
      <c r="G925" s="121" t="str">
        <f t="shared" si="62"/>
        <v>项</v>
      </c>
    </row>
    <row r="926" ht="36" customHeight="1" spans="1:7">
      <c r="A926" s="429" t="s">
        <v>1708</v>
      </c>
      <c r="B926" s="269" t="s">
        <v>145</v>
      </c>
      <c r="C926" s="432">
        <v>253</v>
      </c>
      <c r="D926" s="432"/>
      <c r="E926" s="340">
        <f t="shared" si="60"/>
        <v>-1</v>
      </c>
      <c r="F926" s="233" t="str">
        <f t="shared" si="61"/>
        <v>是</v>
      </c>
      <c r="G926" s="121" t="str">
        <f t="shared" si="62"/>
        <v>项</v>
      </c>
    </row>
    <row r="927" ht="36" customHeight="1" spans="1:7">
      <c r="A927" s="429" t="s">
        <v>1709</v>
      </c>
      <c r="B927" s="269" t="s">
        <v>147</v>
      </c>
      <c r="C927" s="432">
        <v>0</v>
      </c>
      <c r="D927" s="432"/>
      <c r="E927" s="340" t="str">
        <f t="shared" si="60"/>
        <v> </v>
      </c>
      <c r="F927" s="233" t="str">
        <f t="shared" si="61"/>
        <v>否</v>
      </c>
      <c r="G927" s="121" t="str">
        <f t="shared" si="62"/>
        <v>项</v>
      </c>
    </row>
    <row r="928" ht="36" customHeight="1" spans="1:7">
      <c r="A928" s="429" t="s">
        <v>1710</v>
      </c>
      <c r="B928" s="269" t="s">
        <v>149</v>
      </c>
      <c r="C928" s="432">
        <v>0</v>
      </c>
      <c r="D928" s="432">
        <v>0</v>
      </c>
      <c r="E928" s="340" t="str">
        <f t="shared" si="60"/>
        <v> </v>
      </c>
      <c r="F928" s="233" t="str">
        <f t="shared" si="61"/>
        <v>否</v>
      </c>
      <c r="G928" s="121" t="str">
        <f t="shared" si="62"/>
        <v>项</v>
      </c>
    </row>
    <row r="929" ht="36" customHeight="1" spans="1:7">
      <c r="A929" s="429" t="s">
        <v>1711</v>
      </c>
      <c r="B929" s="269" t="s">
        <v>1712</v>
      </c>
      <c r="C929" s="432">
        <v>7020</v>
      </c>
      <c r="D929" s="432">
        <v>4645</v>
      </c>
      <c r="E929" s="340">
        <f t="shared" si="60"/>
        <v>-0.338</v>
      </c>
      <c r="F929" s="233" t="str">
        <f t="shared" si="61"/>
        <v>是</v>
      </c>
      <c r="G929" s="121" t="str">
        <f t="shared" si="62"/>
        <v>项</v>
      </c>
    </row>
    <row r="930" ht="36" customHeight="1" spans="1:7">
      <c r="A930" s="429" t="s">
        <v>1713</v>
      </c>
      <c r="B930" s="269" t="s">
        <v>1714</v>
      </c>
      <c r="C930" s="432">
        <v>0</v>
      </c>
      <c r="D930" s="432">
        <v>0</v>
      </c>
      <c r="E930" s="340" t="str">
        <f t="shared" si="60"/>
        <v> </v>
      </c>
      <c r="F930" s="233" t="str">
        <f t="shared" si="61"/>
        <v>否</v>
      </c>
      <c r="G930" s="121" t="str">
        <f t="shared" si="62"/>
        <v>项</v>
      </c>
    </row>
    <row r="931" ht="36" customHeight="1" spans="1:7">
      <c r="A931" s="429" t="s">
        <v>1715</v>
      </c>
      <c r="B931" s="269" t="s">
        <v>1716</v>
      </c>
      <c r="C931" s="432">
        <v>0</v>
      </c>
      <c r="D931" s="432">
        <v>0</v>
      </c>
      <c r="E931" s="340" t="str">
        <f t="shared" si="60"/>
        <v> </v>
      </c>
      <c r="F931" s="233" t="str">
        <f t="shared" si="61"/>
        <v>否</v>
      </c>
      <c r="G931" s="121" t="str">
        <f t="shared" si="62"/>
        <v>项</v>
      </c>
    </row>
    <row r="932" ht="36" customHeight="1" spans="1:7">
      <c r="A932" s="429" t="s">
        <v>1717</v>
      </c>
      <c r="B932" s="269" t="s">
        <v>1718</v>
      </c>
      <c r="C932" s="432">
        <v>0</v>
      </c>
      <c r="D932" s="432">
        <v>0</v>
      </c>
      <c r="E932" s="340" t="str">
        <f t="shared" si="60"/>
        <v> </v>
      </c>
      <c r="F932" s="233" t="str">
        <f t="shared" si="61"/>
        <v>否</v>
      </c>
      <c r="G932" s="121" t="str">
        <f t="shared" si="62"/>
        <v>项</v>
      </c>
    </row>
    <row r="933" ht="36" customHeight="1" spans="1:7">
      <c r="A933" s="429" t="s">
        <v>1719</v>
      </c>
      <c r="B933" s="269" t="s">
        <v>1720</v>
      </c>
      <c r="C933" s="432">
        <v>0</v>
      </c>
      <c r="D933" s="432">
        <v>0</v>
      </c>
      <c r="E933" s="340" t="str">
        <f t="shared" si="60"/>
        <v> </v>
      </c>
      <c r="F933" s="233" t="str">
        <f t="shared" si="61"/>
        <v>否</v>
      </c>
      <c r="G933" s="121" t="str">
        <f t="shared" si="62"/>
        <v>项</v>
      </c>
    </row>
    <row r="934" ht="36" customHeight="1" spans="1:7">
      <c r="A934" s="429" t="s">
        <v>1721</v>
      </c>
      <c r="B934" s="269" t="s">
        <v>163</v>
      </c>
      <c r="C934" s="432">
        <v>0</v>
      </c>
      <c r="D934" s="432"/>
      <c r="E934" s="340" t="str">
        <f t="shared" si="60"/>
        <v> </v>
      </c>
      <c r="F934" s="233" t="str">
        <f t="shared" si="61"/>
        <v>否</v>
      </c>
      <c r="G934" s="121" t="str">
        <f t="shared" si="62"/>
        <v>项</v>
      </c>
    </row>
    <row r="935" ht="36" customHeight="1" spans="1:7">
      <c r="A935" s="429" t="s">
        <v>1722</v>
      </c>
      <c r="B935" s="269" t="s">
        <v>1723</v>
      </c>
      <c r="C935" s="432">
        <v>7530</v>
      </c>
      <c r="D935" s="432"/>
      <c r="E935" s="340">
        <f t="shared" si="60"/>
        <v>-1</v>
      </c>
      <c r="F935" s="233" t="str">
        <f t="shared" si="61"/>
        <v>是</v>
      </c>
      <c r="G935" s="121" t="str">
        <f t="shared" si="62"/>
        <v>项</v>
      </c>
    </row>
    <row r="936" ht="36" customHeight="1" spans="1:7">
      <c r="A936" s="427" t="s">
        <v>1724</v>
      </c>
      <c r="B936" s="264" t="s">
        <v>1725</v>
      </c>
      <c r="C936" s="428">
        <f>SUM(C937:C942)</f>
        <v>7504</v>
      </c>
      <c r="D936" s="428">
        <f>SUM(D937:D942)</f>
        <v>8366.98</v>
      </c>
      <c r="E936" s="316">
        <f t="shared" si="60"/>
        <v>0.115</v>
      </c>
      <c r="F936" s="233" t="str">
        <f t="shared" si="61"/>
        <v>是</v>
      </c>
      <c r="G936" s="121" t="str">
        <f t="shared" si="62"/>
        <v>项</v>
      </c>
    </row>
    <row r="937" ht="36" customHeight="1" spans="1:7">
      <c r="A937" s="429" t="s">
        <v>1726</v>
      </c>
      <c r="B937" s="269" t="s">
        <v>1727</v>
      </c>
      <c r="C937" s="432">
        <v>0</v>
      </c>
      <c r="D937" s="432">
        <v>1009</v>
      </c>
      <c r="E937" s="340" t="str">
        <f t="shared" si="60"/>
        <v> </v>
      </c>
      <c r="F937" s="233" t="str">
        <f t="shared" si="61"/>
        <v>是</v>
      </c>
      <c r="G937" s="121" t="str">
        <f t="shared" si="62"/>
        <v>项</v>
      </c>
    </row>
    <row r="938" ht="36" customHeight="1" spans="1:7">
      <c r="A938" s="429" t="s">
        <v>1728</v>
      </c>
      <c r="B938" s="269" t="s">
        <v>1729</v>
      </c>
      <c r="C938" s="432">
        <v>0</v>
      </c>
      <c r="D938" s="432"/>
      <c r="E938" s="340" t="str">
        <f t="shared" si="60"/>
        <v> </v>
      </c>
      <c r="F938" s="233" t="str">
        <f t="shared" si="61"/>
        <v>否</v>
      </c>
      <c r="G938" s="121" t="str">
        <f t="shared" si="62"/>
        <v>项</v>
      </c>
    </row>
    <row r="939" ht="36" customHeight="1" spans="1:7">
      <c r="A939" s="429" t="s">
        <v>1730</v>
      </c>
      <c r="B939" s="269" t="s">
        <v>1731</v>
      </c>
      <c r="C939" s="432">
        <v>7501</v>
      </c>
      <c r="D939" s="432">
        <v>7357.98</v>
      </c>
      <c r="E939" s="340">
        <f t="shared" si="60"/>
        <v>-0.019</v>
      </c>
      <c r="F939" s="233" t="str">
        <f t="shared" si="61"/>
        <v>是</v>
      </c>
      <c r="G939" s="121" t="str">
        <f t="shared" si="62"/>
        <v>款</v>
      </c>
    </row>
    <row r="940" ht="36" customHeight="1" spans="1:7">
      <c r="A940" s="429" t="s">
        <v>1732</v>
      </c>
      <c r="B940" s="269" t="s">
        <v>1733</v>
      </c>
      <c r="C940" s="432">
        <v>3</v>
      </c>
      <c r="D940" s="432"/>
      <c r="E940" s="340">
        <f t="shared" si="60"/>
        <v>-1</v>
      </c>
      <c r="F940" s="233" t="str">
        <f t="shared" si="61"/>
        <v>是</v>
      </c>
      <c r="G940" s="121" t="str">
        <f t="shared" si="62"/>
        <v>项</v>
      </c>
    </row>
    <row r="941" ht="36" customHeight="1" spans="1:7">
      <c r="A941" s="429" t="s">
        <v>1734</v>
      </c>
      <c r="B941" s="269" t="s">
        <v>1735</v>
      </c>
      <c r="C941" s="432">
        <v>0</v>
      </c>
      <c r="D941" s="432">
        <v>0</v>
      </c>
      <c r="E941" s="340" t="str">
        <f t="shared" si="60"/>
        <v> </v>
      </c>
      <c r="F941" s="233" t="str">
        <f t="shared" si="61"/>
        <v>否</v>
      </c>
      <c r="G941" s="121" t="str">
        <f t="shared" si="62"/>
        <v>项</v>
      </c>
    </row>
    <row r="942" ht="36" customHeight="1" spans="1:7">
      <c r="A942" s="429" t="s">
        <v>1736</v>
      </c>
      <c r="B942" s="269" t="s">
        <v>1737</v>
      </c>
      <c r="C942" s="432"/>
      <c r="D942" s="432">
        <v>0</v>
      </c>
      <c r="E942" s="340" t="str">
        <f t="shared" si="60"/>
        <v> </v>
      </c>
      <c r="F942" s="233" t="str">
        <f t="shared" si="61"/>
        <v>否</v>
      </c>
      <c r="G942" s="121" t="str">
        <f t="shared" si="62"/>
        <v>项</v>
      </c>
    </row>
    <row r="943" ht="36" customHeight="1" spans="1:7">
      <c r="A943" s="427" t="s">
        <v>1738</v>
      </c>
      <c r="B943" s="264" t="s">
        <v>1739</v>
      </c>
      <c r="C943" s="428">
        <f>SUM(C944:C949)</f>
        <v>1695</v>
      </c>
      <c r="D943" s="428">
        <f>SUM(D944:D949)</f>
        <v>0</v>
      </c>
      <c r="E943" s="316">
        <f t="shared" si="60"/>
        <v>-1</v>
      </c>
      <c r="F943" s="233" t="str">
        <f t="shared" si="61"/>
        <v>是</v>
      </c>
      <c r="G943" s="121" t="str">
        <f t="shared" si="62"/>
        <v>项</v>
      </c>
    </row>
    <row r="944" ht="36" customHeight="1" spans="1:7">
      <c r="A944" s="429" t="s">
        <v>1740</v>
      </c>
      <c r="B944" s="269" t="s">
        <v>1741</v>
      </c>
      <c r="C944" s="432">
        <v>0</v>
      </c>
      <c r="D944" s="432">
        <v>0</v>
      </c>
      <c r="E944" s="340" t="str">
        <f t="shared" si="60"/>
        <v> </v>
      </c>
      <c r="F944" s="233" t="str">
        <f t="shared" si="61"/>
        <v>否</v>
      </c>
      <c r="G944" s="121" t="str">
        <f t="shared" si="62"/>
        <v>项</v>
      </c>
    </row>
    <row r="945" ht="36" customHeight="1" spans="1:7">
      <c r="A945" s="429" t="s">
        <v>1742</v>
      </c>
      <c r="B945" s="269" t="s">
        <v>1743</v>
      </c>
      <c r="C945" s="432">
        <v>0</v>
      </c>
      <c r="D945" s="432">
        <v>0</v>
      </c>
      <c r="E945" s="340" t="str">
        <f t="shared" si="60"/>
        <v> </v>
      </c>
      <c r="F945" s="233" t="str">
        <f t="shared" si="61"/>
        <v>否</v>
      </c>
      <c r="G945" s="121" t="str">
        <f t="shared" si="62"/>
        <v>项</v>
      </c>
    </row>
    <row r="946" ht="36" customHeight="1" spans="1:7">
      <c r="A946" s="429" t="s">
        <v>1744</v>
      </c>
      <c r="B946" s="269" t="s">
        <v>1745</v>
      </c>
      <c r="C946" s="432">
        <v>297</v>
      </c>
      <c r="D946" s="432"/>
      <c r="E946" s="340">
        <f t="shared" si="60"/>
        <v>-1</v>
      </c>
      <c r="F946" s="233" t="str">
        <f t="shared" si="61"/>
        <v>是</v>
      </c>
      <c r="G946" s="121" t="str">
        <f t="shared" si="62"/>
        <v>项</v>
      </c>
    </row>
    <row r="947" ht="36" customHeight="1" spans="1:7">
      <c r="A947" s="429" t="s">
        <v>1746</v>
      </c>
      <c r="B947" s="269" t="s">
        <v>1747</v>
      </c>
      <c r="C947" s="432">
        <v>1398</v>
      </c>
      <c r="D947" s="432"/>
      <c r="E947" s="340">
        <f t="shared" si="60"/>
        <v>-1</v>
      </c>
      <c r="F947" s="233" t="str">
        <f t="shared" si="61"/>
        <v>是</v>
      </c>
      <c r="G947" s="121" t="str">
        <f t="shared" si="62"/>
        <v>项</v>
      </c>
    </row>
    <row r="948" ht="36" customHeight="1" spans="1:7">
      <c r="A948" s="429" t="s">
        <v>1748</v>
      </c>
      <c r="B948" s="269" t="s">
        <v>1749</v>
      </c>
      <c r="C948" s="432">
        <v>0</v>
      </c>
      <c r="D948" s="432"/>
      <c r="E948" s="340" t="str">
        <f t="shared" si="60"/>
        <v> </v>
      </c>
      <c r="F948" s="233" t="str">
        <f t="shared" si="61"/>
        <v>否</v>
      </c>
      <c r="G948" s="121" t="str">
        <f t="shared" si="62"/>
        <v>项</v>
      </c>
    </row>
    <row r="949" ht="36" customHeight="1" spans="1:7">
      <c r="A949" s="429" t="s">
        <v>1750</v>
      </c>
      <c r="B949" s="269" t="s">
        <v>1751</v>
      </c>
      <c r="C949" s="432">
        <v>0</v>
      </c>
      <c r="D949" s="432"/>
      <c r="E949" s="340" t="str">
        <f t="shared" si="60"/>
        <v> </v>
      </c>
      <c r="F949" s="233" t="str">
        <f t="shared" si="61"/>
        <v>否</v>
      </c>
      <c r="G949" s="121" t="str">
        <f t="shared" si="62"/>
        <v>项</v>
      </c>
    </row>
    <row r="950" ht="36" customHeight="1" spans="1:7">
      <c r="A950" s="427" t="s">
        <v>1752</v>
      </c>
      <c r="B950" s="264" t="s">
        <v>1753</v>
      </c>
      <c r="C950" s="428">
        <f>SUM(C951:C952)</f>
        <v>0</v>
      </c>
      <c r="D950" s="428"/>
      <c r="E950" s="316" t="str">
        <f t="shared" si="60"/>
        <v> </v>
      </c>
      <c r="F950" s="233" t="str">
        <f t="shared" si="61"/>
        <v>否</v>
      </c>
      <c r="G950" s="121" t="str">
        <f t="shared" si="62"/>
        <v>款</v>
      </c>
    </row>
    <row r="951" ht="36" customHeight="1" spans="1:7">
      <c r="A951" s="429" t="s">
        <v>1754</v>
      </c>
      <c r="B951" s="269" t="s">
        <v>1755</v>
      </c>
      <c r="C951" s="432">
        <v>0</v>
      </c>
      <c r="D951" s="432">
        <v>0</v>
      </c>
      <c r="E951" s="340" t="str">
        <f t="shared" si="60"/>
        <v> </v>
      </c>
      <c r="F951" s="233" t="str">
        <f t="shared" si="61"/>
        <v>否</v>
      </c>
      <c r="G951" s="121" t="str">
        <f t="shared" si="62"/>
        <v>项</v>
      </c>
    </row>
    <row r="952" ht="36" customHeight="1" spans="1:7">
      <c r="A952" s="429" t="s">
        <v>1756</v>
      </c>
      <c r="B952" s="269" t="s">
        <v>1757</v>
      </c>
      <c r="C952" s="432">
        <v>0</v>
      </c>
      <c r="D952" s="432">
        <v>0</v>
      </c>
      <c r="E952" s="340" t="str">
        <f t="shared" si="60"/>
        <v> </v>
      </c>
      <c r="F952" s="233" t="str">
        <f t="shared" si="61"/>
        <v>否</v>
      </c>
      <c r="G952" s="121" t="str">
        <f t="shared" si="62"/>
        <v>项</v>
      </c>
    </row>
    <row r="953" ht="36" customHeight="1" spans="1:7">
      <c r="A953" s="427" t="s">
        <v>1758</v>
      </c>
      <c r="B953" s="264" t="s">
        <v>1759</v>
      </c>
      <c r="C953" s="428"/>
      <c r="D953" s="428">
        <f>SUM(D954:D955)</f>
        <v>292</v>
      </c>
      <c r="E953" s="316" t="str">
        <f t="shared" si="60"/>
        <v> </v>
      </c>
      <c r="F953" s="233" t="str">
        <f t="shared" si="61"/>
        <v>是</v>
      </c>
      <c r="G953" s="121" t="str">
        <f t="shared" si="62"/>
        <v>项</v>
      </c>
    </row>
    <row r="954" ht="36" customHeight="1" spans="1:7">
      <c r="A954" s="429" t="s">
        <v>1760</v>
      </c>
      <c r="B954" s="269" t="s">
        <v>1761</v>
      </c>
      <c r="C954" s="432">
        <v>0</v>
      </c>
      <c r="D954" s="432"/>
      <c r="E954" s="340" t="str">
        <f t="shared" si="60"/>
        <v> </v>
      </c>
      <c r="F954" s="233" t="str">
        <f t="shared" si="61"/>
        <v>否</v>
      </c>
      <c r="G954" s="121" t="str">
        <f t="shared" si="62"/>
        <v>项</v>
      </c>
    </row>
    <row r="955" ht="36" customHeight="1" spans="1:7">
      <c r="A955" s="429" t="s">
        <v>1762</v>
      </c>
      <c r="B955" s="269" t="s">
        <v>1763</v>
      </c>
      <c r="C955" s="432"/>
      <c r="D955" s="432">
        <v>292</v>
      </c>
      <c r="E955" s="340" t="str">
        <f t="shared" si="60"/>
        <v> </v>
      </c>
      <c r="F955" s="233" t="str">
        <f t="shared" si="61"/>
        <v>是</v>
      </c>
      <c r="G955" s="121" t="str">
        <f t="shared" si="62"/>
        <v>项</v>
      </c>
    </row>
    <row r="956" s="403" customFormat="1" ht="36" customHeight="1" spans="1:16383">
      <c r="A956" s="427" t="s">
        <v>94</v>
      </c>
      <c r="B956" s="275" t="s">
        <v>95</v>
      </c>
      <c r="C956" s="435">
        <f>C957+C980+C990+C1000+C1005+C1012+C1017</f>
        <v>3943</v>
      </c>
      <c r="D956" s="435">
        <f>D957+D980+D990+D1000+D1005+D1012+D1017</f>
        <v>3620.52</v>
      </c>
      <c r="E956" s="436">
        <f t="shared" si="60"/>
        <v>-0.082</v>
      </c>
      <c r="F956" s="437" t="str">
        <f t="shared" si="61"/>
        <v>是</v>
      </c>
      <c r="G956" s="438" t="str">
        <f t="shared" si="62"/>
        <v>项</v>
      </c>
      <c r="H956" s="438"/>
      <c r="I956" s="438"/>
      <c r="J956" s="438"/>
      <c r="K956" s="438"/>
      <c r="L956" s="438"/>
      <c r="M956" s="438"/>
      <c r="N956" s="438"/>
      <c r="O956" s="438"/>
      <c r="P956" s="438"/>
      <c r="Q956" s="438"/>
      <c r="R956" s="438"/>
      <c r="S956" s="438"/>
      <c r="T956" s="438"/>
      <c r="U956" s="438"/>
      <c r="V956" s="438"/>
      <c r="W956" s="438"/>
      <c r="X956" s="438"/>
      <c r="Y956" s="438"/>
      <c r="Z956" s="438"/>
      <c r="AA956" s="438"/>
      <c r="AB956" s="438"/>
      <c r="AC956" s="438"/>
      <c r="AD956" s="438"/>
      <c r="AE956" s="438"/>
      <c r="AF956" s="438"/>
      <c r="AG956" s="438"/>
      <c r="AH956" s="438"/>
      <c r="AI956" s="438"/>
      <c r="AJ956" s="438"/>
      <c r="AK956" s="438"/>
      <c r="AL956" s="438"/>
      <c r="AM956" s="438"/>
      <c r="AN956" s="438"/>
      <c r="AO956" s="438"/>
      <c r="AP956" s="438"/>
      <c r="AQ956" s="438"/>
      <c r="AR956" s="438"/>
      <c r="AS956" s="438"/>
      <c r="AT956" s="438"/>
      <c r="AU956" s="438"/>
      <c r="AV956" s="438"/>
      <c r="AW956" s="438"/>
      <c r="AX956" s="438"/>
      <c r="AY956" s="438"/>
      <c r="AZ956" s="438"/>
      <c r="BA956" s="438"/>
      <c r="BB956" s="438"/>
      <c r="BC956" s="438"/>
      <c r="BD956" s="438"/>
      <c r="BE956" s="438"/>
      <c r="BF956" s="438"/>
      <c r="BG956" s="438"/>
      <c r="BH956" s="438"/>
      <c r="BI956" s="438"/>
      <c r="BJ956" s="438"/>
      <c r="BK956" s="438"/>
      <c r="BL956" s="438"/>
      <c r="BM956" s="438"/>
      <c r="BN956" s="438"/>
      <c r="BO956" s="438"/>
      <c r="BP956" s="438"/>
      <c r="BQ956" s="438"/>
      <c r="BR956" s="438"/>
      <c r="BS956" s="438"/>
      <c r="BT956" s="438"/>
      <c r="BU956" s="438"/>
      <c r="BV956" s="438"/>
      <c r="BW956" s="438"/>
      <c r="BX956" s="438"/>
      <c r="BY956" s="438"/>
      <c r="BZ956" s="438"/>
      <c r="CA956" s="438"/>
      <c r="CB956" s="438"/>
      <c r="CC956" s="438"/>
      <c r="CD956" s="438"/>
      <c r="CE956" s="438"/>
      <c r="CF956" s="438"/>
      <c r="CG956" s="438"/>
      <c r="CH956" s="438"/>
      <c r="CI956" s="438"/>
      <c r="CJ956" s="438"/>
      <c r="CK956" s="438"/>
      <c r="CL956" s="438"/>
      <c r="CM956" s="438"/>
      <c r="CN956" s="438"/>
      <c r="CO956" s="438"/>
      <c r="CP956" s="438"/>
      <c r="CQ956" s="438"/>
      <c r="CR956" s="438"/>
      <c r="CS956" s="438"/>
      <c r="CT956" s="438"/>
      <c r="CU956" s="438"/>
      <c r="CV956" s="438"/>
      <c r="CW956" s="438"/>
      <c r="CX956" s="438"/>
      <c r="CY956" s="438"/>
      <c r="CZ956" s="438"/>
      <c r="DA956" s="438"/>
      <c r="DB956" s="438"/>
      <c r="DC956" s="438"/>
      <c r="DD956" s="438"/>
      <c r="DE956" s="438"/>
      <c r="DF956" s="438"/>
      <c r="DG956" s="438"/>
      <c r="DH956" s="438"/>
      <c r="DI956" s="438"/>
      <c r="DJ956" s="438"/>
      <c r="DK956" s="438"/>
      <c r="DL956" s="438"/>
      <c r="DM956" s="438"/>
      <c r="DN956" s="438"/>
      <c r="DO956" s="438"/>
      <c r="DP956" s="438"/>
      <c r="DQ956" s="438"/>
      <c r="DR956" s="438"/>
      <c r="DS956" s="438"/>
      <c r="DT956" s="438"/>
      <c r="DU956" s="438"/>
      <c r="DV956" s="438"/>
      <c r="DW956" s="438"/>
      <c r="DX956" s="438"/>
      <c r="DY956" s="438"/>
      <c r="DZ956" s="438"/>
      <c r="EA956" s="438"/>
      <c r="EB956" s="438"/>
      <c r="EC956" s="438"/>
      <c r="ED956" s="438"/>
      <c r="EE956" s="438"/>
      <c r="EF956" s="438"/>
      <c r="EG956" s="438"/>
      <c r="EH956" s="438"/>
      <c r="EI956" s="438"/>
      <c r="EJ956" s="438"/>
      <c r="EK956" s="438"/>
      <c r="EL956" s="438"/>
      <c r="EM956" s="438"/>
      <c r="EN956" s="438"/>
      <c r="EO956" s="438"/>
      <c r="EP956" s="438"/>
      <c r="EQ956" s="438"/>
      <c r="ER956" s="438"/>
      <c r="ES956" s="438"/>
      <c r="ET956" s="438"/>
      <c r="EU956" s="438"/>
      <c r="EV956" s="438"/>
      <c r="EW956" s="438"/>
      <c r="EX956" s="438"/>
      <c r="EY956" s="438"/>
      <c r="EZ956" s="438"/>
      <c r="FA956" s="438"/>
      <c r="FB956" s="438"/>
      <c r="FC956" s="438"/>
      <c r="FD956" s="438"/>
      <c r="FE956" s="438"/>
      <c r="FF956" s="438"/>
      <c r="FG956" s="438"/>
      <c r="FH956" s="438"/>
      <c r="FI956" s="438"/>
      <c r="FJ956" s="438"/>
      <c r="FK956" s="438"/>
      <c r="FL956" s="438"/>
      <c r="FM956" s="438"/>
      <c r="FN956" s="438"/>
      <c r="FO956" s="438"/>
      <c r="FP956" s="438"/>
      <c r="FQ956" s="438"/>
      <c r="FR956" s="438"/>
      <c r="FS956" s="438"/>
      <c r="FT956" s="438"/>
      <c r="FU956" s="438"/>
      <c r="FV956" s="438"/>
      <c r="FW956" s="438"/>
      <c r="FX956" s="438"/>
      <c r="FY956" s="438"/>
      <c r="FZ956" s="438"/>
      <c r="GA956" s="438"/>
      <c r="GB956" s="438"/>
      <c r="GC956" s="438"/>
      <c r="GD956" s="438"/>
      <c r="GE956" s="438"/>
      <c r="GF956" s="438"/>
      <c r="GG956" s="438"/>
      <c r="GH956" s="438"/>
      <c r="GI956" s="438"/>
      <c r="GJ956" s="438"/>
      <c r="GK956" s="438"/>
      <c r="GL956" s="438"/>
      <c r="GM956" s="438"/>
      <c r="GN956" s="438"/>
      <c r="GO956" s="438"/>
      <c r="GP956" s="438"/>
      <c r="GQ956" s="438"/>
      <c r="GR956" s="438"/>
      <c r="GS956" s="438"/>
      <c r="GT956" s="438"/>
      <c r="GU956" s="438"/>
      <c r="GV956" s="438"/>
      <c r="GW956" s="438"/>
      <c r="GX956" s="438"/>
      <c r="GY956" s="438"/>
      <c r="GZ956" s="438"/>
      <c r="HA956" s="438"/>
      <c r="HB956" s="438"/>
      <c r="HC956" s="438"/>
      <c r="HD956" s="438"/>
      <c r="HE956" s="438"/>
      <c r="HF956" s="438"/>
      <c r="HG956" s="438"/>
      <c r="HH956" s="438"/>
      <c r="HI956" s="438"/>
      <c r="HJ956" s="438"/>
      <c r="HK956" s="438"/>
      <c r="HL956" s="438"/>
      <c r="HM956" s="438"/>
      <c r="HN956" s="438"/>
      <c r="HO956" s="438"/>
      <c r="HP956" s="438"/>
      <c r="HQ956" s="438"/>
      <c r="HR956" s="438"/>
      <c r="HS956" s="438"/>
      <c r="HT956" s="438"/>
      <c r="HU956" s="438"/>
      <c r="HV956" s="438"/>
      <c r="HW956" s="438"/>
      <c r="HX956" s="438"/>
      <c r="HY956" s="438"/>
      <c r="HZ956" s="438"/>
      <c r="IA956" s="438"/>
      <c r="IB956" s="438"/>
      <c r="IC956" s="438"/>
      <c r="ID956" s="438"/>
      <c r="IE956" s="438"/>
      <c r="IF956" s="438"/>
      <c r="IG956" s="438"/>
      <c r="IH956" s="438"/>
      <c r="II956" s="438"/>
      <c r="IJ956" s="438"/>
      <c r="IK956" s="438"/>
      <c r="IL956" s="438"/>
      <c r="IM956" s="438"/>
      <c r="IN956" s="438"/>
      <c r="IO956" s="438"/>
      <c r="IP956" s="438"/>
      <c r="IQ956" s="438"/>
      <c r="IR956" s="438"/>
      <c r="IS956" s="438"/>
      <c r="IT956" s="438"/>
      <c r="IU956" s="438"/>
      <c r="IV956" s="438"/>
      <c r="IW956" s="438"/>
      <c r="IX956" s="438"/>
      <c r="IY956" s="438"/>
      <c r="IZ956" s="438"/>
      <c r="JA956" s="438"/>
      <c r="JB956" s="438"/>
      <c r="JC956" s="438"/>
      <c r="JD956" s="438"/>
      <c r="JE956" s="438"/>
      <c r="JF956" s="438"/>
      <c r="JG956" s="438"/>
      <c r="JH956" s="438"/>
      <c r="JI956" s="438"/>
      <c r="JJ956" s="438"/>
      <c r="JK956" s="438"/>
      <c r="JL956" s="438"/>
      <c r="JM956" s="438"/>
      <c r="JN956" s="438"/>
      <c r="JO956" s="438"/>
      <c r="JP956" s="438"/>
      <c r="JQ956" s="438"/>
      <c r="JR956" s="438"/>
      <c r="JS956" s="438"/>
      <c r="JT956" s="438"/>
      <c r="JU956" s="438"/>
      <c r="JV956" s="438"/>
      <c r="JW956" s="438"/>
      <c r="JX956" s="438"/>
      <c r="JY956" s="438"/>
      <c r="JZ956" s="438"/>
      <c r="KA956" s="438"/>
      <c r="KB956" s="438"/>
      <c r="KC956" s="438"/>
      <c r="KD956" s="438"/>
      <c r="KE956" s="438"/>
      <c r="KF956" s="438"/>
      <c r="KG956" s="438"/>
      <c r="KH956" s="438"/>
      <c r="KI956" s="438"/>
      <c r="KJ956" s="438"/>
      <c r="KK956" s="438"/>
      <c r="KL956" s="438"/>
      <c r="KM956" s="438"/>
      <c r="KN956" s="438"/>
      <c r="KO956" s="438"/>
      <c r="KP956" s="438"/>
      <c r="KQ956" s="438"/>
      <c r="KR956" s="438"/>
      <c r="KS956" s="438"/>
      <c r="KT956" s="438"/>
      <c r="KU956" s="438"/>
      <c r="KV956" s="438"/>
      <c r="KW956" s="438"/>
      <c r="KX956" s="438"/>
      <c r="KY956" s="438"/>
      <c r="KZ956" s="438"/>
      <c r="LA956" s="438"/>
      <c r="LB956" s="438"/>
      <c r="LC956" s="438"/>
      <c r="LD956" s="438"/>
      <c r="LE956" s="438"/>
      <c r="LF956" s="438"/>
      <c r="LG956" s="438"/>
      <c r="LH956" s="438"/>
      <c r="LI956" s="438"/>
      <c r="LJ956" s="438"/>
      <c r="LK956" s="438"/>
      <c r="LL956" s="438"/>
      <c r="LM956" s="438"/>
      <c r="LN956" s="438"/>
      <c r="LO956" s="438"/>
      <c r="LP956" s="438"/>
      <c r="LQ956" s="438"/>
      <c r="LR956" s="438"/>
      <c r="LS956" s="438"/>
      <c r="LT956" s="438"/>
      <c r="LU956" s="438"/>
      <c r="LV956" s="438"/>
      <c r="LW956" s="438"/>
      <c r="LX956" s="438"/>
      <c r="LY956" s="438"/>
      <c r="LZ956" s="438"/>
      <c r="MA956" s="438"/>
      <c r="MB956" s="438"/>
      <c r="MC956" s="438"/>
      <c r="MD956" s="438"/>
      <c r="ME956" s="438"/>
      <c r="MF956" s="438"/>
      <c r="MG956" s="438"/>
      <c r="MH956" s="438"/>
      <c r="MI956" s="438"/>
      <c r="MJ956" s="438"/>
      <c r="MK956" s="438"/>
      <c r="ML956" s="438"/>
      <c r="MM956" s="438"/>
      <c r="MN956" s="438"/>
      <c r="MO956" s="438"/>
      <c r="MP956" s="438"/>
      <c r="MQ956" s="438"/>
      <c r="MR956" s="438"/>
      <c r="MS956" s="438"/>
      <c r="MT956" s="438"/>
      <c r="MU956" s="438"/>
      <c r="MV956" s="438"/>
      <c r="MW956" s="438"/>
      <c r="MX956" s="438"/>
      <c r="MY956" s="438"/>
      <c r="MZ956" s="438"/>
      <c r="NA956" s="438"/>
      <c r="NB956" s="438"/>
      <c r="NC956" s="438"/>
      <c r="ND956" s="438"/>
      <c r="NE956" s="438"/>
      <c r="NF956" s="438"/>
      <c r="NG956" s="438"/>
      <c r="NH956" s="438"/>
      <c r="NI956" s="438"/>
      <c r="NJ956" s="438"/>
      <c r="NK956" s="438"/>
      <c r="NL956" s="438"/>
      <c r="NM956" s="438"/>
      <c r="NN956" s="438"/>
      <c r="NO956" s="438"/>
      <c r="NP956" s="438"/>
      <c r="NQ956" s="438"/>
      <c r="NR956" s="438"/>
      <c r="NS956" s="438"/>
      <c r="NT956" s="438"/>
      <c r="NU956" s="438"/>
      <c r="NV956" s="438"/>
      <c r="NW956" s="438"/>
      <c r="NX956" s="438"/>
      <c r="NY956" s="438"/>
      <c r="NZ956" s="438"/>
      <c r="OA956" s="438"/>
      <c r="OB956" s="438"/>
      <c r="OC956" s="438"/>
      <c r="OD956" s="438"/>
      <c r="OE956" s="438"/>
      <c r="OF956" s="438"/>
      <c r="OG956" s="438"/>
      <c r="OH956" s="438"/>
      <c r="OI956" s="438"/>
      <c r="OJ956" s="438"/>
      <c r="OK956" s="438"/>
      <c r="OL956" s="438"/>
      <c r="OM956" s="438"/>
      <c r="ON956" s="438"/>
      <c r="OO956" s="438"/>
      <c r="OP956" s="438"/>
      <c r="OQ956" s="438"/>
      <c r="OR956" s="438"/>
      <c r="OS956" s="438"/>
      <c r="OT956" s="438"/>
      <c r="OU956" s="438"/>
      <c r="OV956" s="438"/>
      <c r="OW956" s="438"/>
      <c r="OX956" s="438"/>
      <c r="OY956" s="438"/>
      <c r="OZ956" s="438"/>
      <c r="PA956" s="438"/>
      <c r="PB956" s="438"/>
      <c r="PC956" s="438"/>
      <c r="PD956" s="438"/>
      <c r="PE956" s="438"/>
      <c r="PF956" s="438"/>
      <c r="PG956" s="438"/>
      <c r="PH956" s="438"/>
      <c r="PI956" s="438"/>
      <c r="PJ956" s="438"/>
      <c r="PK956" s="438"/>
      <c r="PL956" s="438"/>
      <c r="PM956" s="438"/>
      <c r="PN956" s="438"/>
      <c r="PO956" s="438"/>
      <c r="PP956" s="438"/>
      <c r="PQ956" s="438"/>
      <c r="PR956" s="438"/>
      <c r="PS956" s="438"/>
      <c r="PT956" s="438"/>
      <c r="PU956" s="438"/>
      <c r="PV956" s="438"/>
      <c r="PW956" s="438"/>
      <c r="PX956" s="438"/>
      <c r="PY956" s="438"/>
      <c r="PZ956" s="438"/>
      <c r="QA956" s="438"/>
      <c r="QB956" s="438"/>
      <c r="QC956" s="438"/>
      <c r="QD956" s="438"/>
      <c r="QE956" s="438"/>
      <c r="QF956" s="438"/>
      <c r="QG956" s="438"/>
      <c r="QH956" s="438"/>
      <c r="QI956" s="438"/>
      <c r="QJ956" s="438"/>
      <c r="QK956" s="438"/>
      <c r="QL956" s="438"/>
      <c r="QM956" s="438"/>
      <c r="QN956" s="438"/>
      <c r="QO956" s="438"/>
      <c r="QP956" s="438"/>
      <c r="QQ956" s="438"/>
      <c r="QR956" s="438"/>
      <c r="QS956" s="438"/>
      <c r="QT956" s="438"/>
      <c r="QU956" s="438"/>
      <c r="QV956" s="438"/>
      <c r="QW956" s="438"/>
      <c r="QX956" s="438"/>
      <c r="QY956" s="438"/>
      <c r="QZ956" s="438"/>
      <c r="RA956" s="438"/>
      <c r="RB956" s="438"/>
      <c r="RC956" s="438"/>
      <c r="RD956" s="438"/>
      <c r="RE956" s="438"/>
      <c r="RF956" s="438"/>
      <c r="RG956" s="438"/>
      <c r="RH956" s="438"/>
      <c r="RI956" s="438"/>
      <c r="RJ956" s="438"/>
      <c r="RK956" s="438"/>
      <c r="RL956" s="438"/>
      <c r="RM956" s="438"/>
      <c r="RN956" s="438"/>
      <c r="RO956" s="438"/>
      <c r="RP956" s="438"/>
      <c r="RQ956" s="438"/>
      <c r="RR956" s="438"/>
      <c r="RS956" s="438"/>
      <c r="RT956" s="438"/>
      <c r="RU956" s="438"/>
      <c r="RV956" s="438"/>
      <c r="RW956" s="438"/>
      <c r="RX956" s="438"/>
      <c r="RY956" s="438"/>
      <c r="RZ956" s="438"/>
      <c r="SA956" s="438"/>
      <c r="SB956" s="438"/>
      <c r="SC956" s="438"/>
      <c r="SD956" s="438"/>
      <c r="SE956" s="438"/>
      <c r="SF956" s="438"/>
      <c r="SG956" s="438"/>
      <c r="SH956" s="438"/>
      <c r="SI956" s="438"/>
      <c r="SJ956" s="438"/>
      <c r="SK956" s="438"/>
      <c r="SL956" s="438"/>
      <c r="SM956" s="438"/>
      <c r="SN956" s="438"/>
      <c r="SO956" s="438"/>
      <c r="SP956" s="438"/>
      <c r="SQ956" s="438"/>
      <c r="SR956" s="438"/>
      <c r="SS956" s="438"/>
      <c r="ST956" s="438"/>
      <c r="SU956" s="438"/>
      <c r="SV956" s="438"/>
      <c r="SW956" s="438"/>
      <c r="SX956" s="438"/>
      <c r="SY956" s="438"/>
      <c r="SZ956" s="438"/>
      <c r="TA956" s="438"/>
      <c r="TB956" s="438"/>
      <c r="TC956" s="438"/>
      <c r="TD956" s="438"/>
      <c r="TE956" s="438"/>
      <c r="TF956" s="438"/>
      <c r="TG956" s="438"/>
      <c r="TH956" s="438"/>
      <c r="TI956" s="438"/>
      <c r="TJ956" s="438"/>
      <c r="TK956" s="438"/>
      <c r="TL956" s="438"/>
      <c r="TM956" s="438"/>
      <c r="TN956" s="438"/>
      <c r="TO956" s="438"/>
      <c r="TP956" s="438"/>
      <c r="TQ956" s="438"/>
      <c r="TR956" s="438"/>
      <c r="TS956" s="438"/>
      <c r="TT956" s="438"/>
      <c r="TU956" s="438"/>
      <c r="TV956" s="438"/>
      <c r="TW956" s="438"/>
      <c r="TX956" s="438"/>
      <c r="TY956" s="438"/>
      <c r="TZ956" s="438"/>
      <c r="UA956" s="438"/>
      <c r="UB956" s="438"/>
      <c r="UC956" s="438"/>
      <c r="UD956" s="438"/>
      <c r="UE956" s="438"/>
      <c r="UF956" s="438"/>
      <c r="UG956" s="438"/>
      <c r="UH956" s="438"/>
      <c r="UI956" s="438"/>
      <c r="UJ956" s="438"/>
      <c r="UK956" s="438"/>
      <c r="UL956" s="438"/>
      <c r="UM956" s="438"/>
      <c r="UN956" s="438"/>
      <c r="UO956" s="438"/>
      <c r="UP956" s="438"/>
      <c r="UQ956" s="438"/>
      <c r="UR956" s="438"/>
      <c r="US956" s="438"/>
      <c r="UT956" s="438"/>
      <c r="UU956" s="438"/>
      <c r="UV956" s="438"/>
      <c r="UW956" s="438"/>
      <c r="UX956" s="438"/>
      <c r="UY956" s="438"/>
      <c r="UZ956" s="438"/>
      <c r="VA956" s="438"/>
      <c r="VB956" s="438"/>
      <c r="VC956" s="438"/>
      <c r="VD956" s="438"/>
      <c r="VE956" s="438"/>
      <c r="VF956" s="438"/>
      <c r="VG956" s="438"/>
      <c r="VH956" s="438"/>
      <c r="VI956" s="438"/>
      <c r="VJ956" s="438"/>
      <c r="VK956" s="438"/>
      <c r="VL956" s="438"/>
      <c r="VM956" s="438"/>
      <c r="VN956" s="438"/>
      <c r="VO956" s="438"/>
      <c r="VP956" s="438"/>
      <c r="VQ956" s="438"/>
      <c r="VR956" s="438"/>
      <c r="VS956" s="438"/>
      <c r="VT956" s="438"/>
      <c r="VU956" s="438"/>
      <c r="VV956" s="438"/>
      <c r="VW956" s="438"/>
      <c r="VX956" s="438"/>
      <c r="VY956" s="438"/>
      <c r="VZ956" s="438"/>
      <c r="WA956" s="438"/>
      <c r="WB956" s="438"/>
      <c r="WC956" s="438"/>
      <c r="WD956" s="438"/>
      <c r="WE956" s="438"/>
      <c r="WF956" s="438"/>
      <c r="WG956" s="438"/>
      <c r="WH956" s="438"/>
      <c r="WI956" s="438"/>
      <c r="WJ956" s="438"/>
      <c r="WK956" s="438"/>
      <c r="WL956" s="438"/>
      <c r="WM956" s="438"/>
      <c r="WN956" s="438"/>
      <c r="WO956" s="438"/>
      <c r="WP956" s="438"/>
      <c r="WQ956" s="438"/>
      <c r="WR956" s="438"/>
      <c r="WS956" s="438"/>
      <c r="WT956" s="438"/>
      <c r="WU956" s="438"/>
      <c r="WV956" s="438"/>
      <c r="WW956" s="438"/>
      <c r="WX956" s="438"/>
      <c r="WY956" s="438"/>
      <c r="WZ956" s="438"/>
      <c r="XA956" s="438"/>
      <c r="XB956" s="438"/>
      <c r="XC956" s="438"/>
      <c r="XD956" s="438"/>
      <c r="XE956" s="438"/>
      <c r="XF956" s="438"/>
      <c r="XG956" s="438"/>
      <c r="XH956" s="438"/>
      <c r="XI956" s="438"/>
      <c r="XJ956" s="438"/>
      <c r="XK956" s="438"/>
      <c r="XL956" s="438"/>
      <c r="XM956" s="438"/>
      <c r="XN956" s="438"/>
      <c r="XO956" s="438"/>
      <c r="XP956" s="438"/>
      <c r="XQ956" s="438"/>
      <c r="XR956" s="438"/>
      <c r="XS956" s="438"/>
      <c r="XT956" s="438"/>
      <c r="XU956" s="438"/>
      <c r="XV956" s="438"/>
      <c r="XW956" s="438"/>
      <c r="XX956" s="438"/>
      <c r="XY956" s="438"/>
      <c r="XZ956" s="438"/>
      <c r="YA956" s="438"/>
      <c r="YB956" s="438"/>
      <c r="YC956" s="438"/>
      <c r="YD956" s="438"/>
      <c r="YE956" s="438"/>
      <c r="YF956" s="438"/>
      <c r="YG956" s="438"/>
      <c r="YH956" s="438"/>
      <c r="YI956" s="438"/>
      <c r="YJ956" s="438"/>
      <c r="YK956" s="438"/>
      <c r="YL956" s="438"/>
      <c r="YM956" s="438"/>
      <c r="YN956" s="438"/>
      <c r="YO956" s="438"/>
      <c r="YP956" s="438"/>
      <c r="YQ956" s="438"/>
      <c r="YR956" s="438"/>
      <c r="YS956" s="438"/>
      <c r="YT956" s="438"/>
      <c r="YU956" s="438"/>
      <c r="YV956" s="438"/>
      <c r="YW956" s="438"/>
      <c r="YX956" s="438"/>
      <c r="YY956" s="438"/>
      <c r="YZ956" s="438"/>
      <c r="ZA956" s="438"/>
      <c r="ZB956" s="438"/>
      <c r="ZC956" s="438"/>
      <c r="ZD956" s="438"/>
      <c r="ZE956" s="438"/>
      <c r="ZF956" s="438"/>
      <c r="ZG956" s="438"/>
      <c r="ZH956" s="438"/>
      <c r="ZI956" s="438"/>
      <c r="ZJ956" s="438"/>
      <c r="ZK956" s="438"/>
      <c r="ZL956" s="438"/>
      <c r="ZM956" s="438"/>
      <c r="ZN956" s="438"/>
      <c r="ZO956" s="438"/>
      <c r="ZP956" s="438"/>
      <c r="ZQ956" s="438"/>
      <c r="ZR956" s="438"/>
      <c r="ZS956" s="438"/>
      <c r="ZT956" s="438"/>
      <c r="ZU956" s="438"/>
      <c r="ZV956" s="438"/>
      <c r="ZW956" s="438"/>
      <c r="ZX956" s="438"/>
      <c r="ZY956" s="438"/>
      <c r="ZZ956" s="438"/>
      <c r="AAA956" s="438"/>
      <c r="AAB956" s="438"/>
      <c r="AAC956" s="438"/>
      <c r="AAD956" s="438"/>
      <c r="AAE956" s="438"/>
      <c r="AAF956" s="438"/>
      <c r="AAG956" s="438"/>
      <c r="AAH956" s="438"/>
      <c r="AAI956" s="438"/>
      <c r="AAJ956" s="438"/>
      <c r="AAK956" s="438"/>
      <c r="AAL956" s="438"/>
      <c r="AAM956" s="438"/>
      <c r="AAN956" s="438"/>
      <c r="AAO956" s="438"/>
      <c r="AAP956" s="438"/>
      <c r="AAQ956" s="438"/>
      <c r="AAR956" s="438"/>
      <c r="AAS956" s="438"/>
      <c r="AAT956" s="438"/>
      <c r="AAU956" s="438"/>
      <c r="AAV956" s="438"/>
      <c r="AAW956" s="438"/>
      <c r="AAX956" s="438"/>
      <c r="AAY956" s="438"/>
      <c r="AAZ956" s="438"/>
      <c r="ABA956" s="438"/>
      <c r="ABB956" s="438"/>
      <c r="ABC956" s="438"/>
      <c r="ABD956" s="438"/>
      <c r="ABE956" s="438"/>
      <c r="ABF956" s="438"/>
      <c r="ABG956" s="438"/>
      <c r="ABH956" s="438"/>
      <c r="ABI956" s="438"/>
      <c r="ABJ956" s="438"/>
      <c r="ABK956" s="438"/>
      <c r="ABL956" s="438"/>
      <c r="ABM956" s="438"/>
      <c r="ABN956" s="438"/>
      <c r="ABO956" s="438"/>
      <c r="ABP956" s="438"/>
      <c r="ABQ956" s="438"/>
      <c r="ABR956" s="438"/>
      <c r="ABS956" s="438"/>
      <c r="ABT956" s="438"/>
      <c r="ABU956" s="438"/>
      <c r="ABV956" s="438"/>
      <c r="ABW956" s="438"/>
      <c r="ABX956" s="438"/>
      <c r="ABY956" s="438"/>
      <c r="ABZ956" s="438"/>
      <c r="ACA956" s="438"/>
      <c r="ACB956" s="438"/>
      <c r="ACC956" s="438"/>
      <c r="ACD956" s="438"/>
      <c r="ACE956" s="438"/>
      <c r="ACF956" s="438"/>
      <c r="ACG956" s="438"/>
      <c r="ACH956" s="438"/>
      <c r="ACI956" s="438"/>
      <c r="ACJ956" s="438"/>
      <c r="ACK956" s="438"/>
      <c r="ACL956" s="438"/>
      <c r="ACM956" s="438"/>
      <c r="ACN956" s="438"/>
      <c r="ACO956" s="438"/>
      <c r="ACP956" s="438"/>
      <c r="ACQ956" s="438"/>
      <c r="ACR956" s="438"/>
      <c r="ACS956" s="438"/>
      <c r="ACT956" s="438"/>
      <c r="ACU956" s="438"/>
      <c r="ACV956" s="438"/>
      <c r="ACW956" s="438"/>
      <c r="ACX956" s="438"/>
      <c r="ACY956" s="438"/>
      <c r="ACZ956" s="438"/>
      <c r="ADA956" s="438"/>
      <c r="ADB956" s="438"/>
      <c r="ADC956" s="438"/>
      <c r="ADD956" s="438"/>
      <c r="ADE956" s="438"/>
      <c r="ADF956" s="438"/>
      <c r="ADG956" s="438"/>
      <c r="ADH956" s="438"/>
      <c r="ADI956" s="438"/>
      <c r="ADJ956" s="438"/>
      <c r="ADK956" s="438"/>
      <c r="ADL956" s="438"/>
      <c r="ADM956" s="438"/>
      <c r="ADN956" s="438"/>
      <c r="ADO956" s="438"/>
      <c r="ADP956" s="438"/>
      <c r="ADQ956" s="438"/>
      <c r="ADR956" s="438"/>
      <c r="ADS956" s="438"/>
      <c r="ADT956" s="438"/>
      <c r="ADU956" s="438"/>
      <c r="ADV956" s="438"/>
      <c r="ADW956" s="438"/>
      <c r="ADX956" s="438"/>
      <c r="ADY956" s="438"/>
      <c r="ADZ956" s="438"/>
      <c r="AEA956" s="438"/>
      <c r="AEB956" s="438"/>
      <c r="AEC956" s="438"/>
      <c r="AED956" s="438"/>
      <c r="AEE956" s="438"/>
      <c r="AEF956" s="438"/>
      <c r="AEG956" s="438"/>
      <c r="AEH956" s="438"/>
      <c r="AEI956" s="438"/>
      <c r="AEJ956" s="438"/>
      <c r="AEK956" s="438"/>
      <c r="AEL956" s="438"/>
      <c r="AEM956" s="438"/>
      <c r="AEN956" s="438"/>
      <c r="AEO956" s="438"/>
      <c r="AEP956" s="438"/>
      <c r="AEQ956" s="438"/>
      <c r="AER956" s="438"/>
      <c r="AES956" s="438"/>
      <c r="AET956" s="438"/>
      <c r="AEU956" s="438"/>
      <c r="AEV956" s="438"/>
      <c r="AEW956" s="438"/>
      <c r="AEX956" s="438"/>
      <c r="AEY956" s="438"/>
      <c r="AEZ956" s="438"/>
      <c r="AFA956" s="438"/>
      <c r="AFB956" s="438"/>
      <c r="AFC956" s="438"/>
      <c r="AFD956" s="438"/>
      <c r="AFE956" s="438"/>
      <c r="AFF956" s="438"/>
      <c r="AFG956" s="438"/>
      <c r="AFH956" s="438"/>
      <c r="AFI956" s="438"/>
      <c r="AFJ956" s="438"/>
      <c r="AFK956" s="438"/>
      <c r="AFL956" s="438"/>
      <c r="AFM956" s="438"/>
      <c r="AFN956" s="438"/>
      <c r="AFO956" s="438"/>
      <c r="AFP956" s="438"/>
      <c r="AFQ956" s="438"/>
      <c r="AFR956" s="438"/>
      <c r="AFS956" s="438"/>
      <c r="AFT956" s="438"/>
      <c r="AFU956" s="438"/>
      <c r="AFV956" s="438"/>
      <c r="AFW956" s="438"/>
      <c r="AFX956" s="438"/>
      <c r="AFY956" s="438"/>
      <c r="AFZ956" s="438"/>
      <c r="AGA956" s="438"/>
      <c r="AGB956" s="438"/>
      <c r="AGC956" s="438"/>
      <c r="AGD956" s="438"/>
      <c r="AGE956" s="438"/>
      <c r="AGF956" s="438"/>
      <c r="AGG956" s="438"/>
      <c r="AGH956" s="438"/>
      <c r="AGI956" s="438"/>
      <c r="AGJ956" s="438"/>
      <c r="AGK956" s="438"/>
      <c r="AGL956" s="438"/>
      <c r="AGM956" s="438"/>
      <c r="AGN956" s="438"/>
      <c r="AGO956" s="438"/>
      <c r="AGP956" s="438"/>
      <c r="AGQ956" s="438"/>
      <c r="AGR956" s="438"/>
      <c r="AGS956" s="438"/>
      <c r="AGT956" s="438"/>
      <c r="AGU956" s="438"/>
      <c r="AGV956" s="438"/>
      <c r="AGW956" s="438"/>
      <c r="AGX956" s="438"/>
      <c r="AGY956" s="438"/>
      <c r="AGZ956" s="438"/>
      <c r="AHA956" s="438"/>
      <c r="AHB956" s="438"/>
      <c r="AHC956" s="438"/>
      <c r="AHD956" s="438"/>
      <c r="AHE956" s="438"/>
      <c r="AHF956" s="438"/>
      <c r="AHG956" s="438"/>
      <c r="AHH956" s="438"/>
      <c r="AHI956" s="438"/>
      <c r="AHJ956" s="438"/>
      <c r="AHK956" s="438"/>
      <c r="AHL956" s="438"/>
      <c r="AHM956" s="438"/>
      <c r="AHN956" s="438"/>
      <c r="AHO956" s="438"/>
      <c r="AHP956" s="438"/>
      <c r="AHQ956" s="438"/>
      <c r="AHR956" s="438"/>
      <c r="AHS956" s="438"/>
      <c r="AHT956" s="438"/>
      <c r="AHU956" s="438"/>
      <c r="AHV956" s="438"/>
      <c r="AHW956" s="438"/>
      <c r="AHX956" s="438"/>
      <c r="AHY956" s="438"/>
      <c r="AHZ956" s="438"/>
      <c r="AIA956" s="438"/>
      <c r="AIB956" s="438"/>
      <c r="AIC956" s="438"/>
      <c r="AID956" s="438"/>
      <c r="AIE956" s="438"/>
      <c r="AIF956" s="438"/>
      <c r="AIG956" s="438"/>
      <c r="AIH956" s="438"/>
      <c r="AII956" s="438"/>
      <c r="AIJ956" s="438"/>
      <c r="AIK956" s="438"/>
      <c r="AIL956" s="438"/>
      <c r="AIM956" s="438"/>
      <c r="AIN956" s="438"/>
      <c r="AIO956" s="438"/>
      <c r="AIP956" s="438"/>
      <c r="AIQ956" s="438"/>
      <c r="AIR956" s="438"/>
      <c r="AIS956" s="438"/>
      <c r="AIT956" s="438"/>
      <c r="AIU956" s="438"/>
      <c r="AIV956" s="438"/>
      <c r="AIW956" s="438"/>
      <c r="AIX956" s="438"/>
      <c r="AIY956" s="438"/>
      <c r="AIZ956" s="438"/>
      <c r="AJA956" s="438"/>
      <c r="AJB956" s="438"/>
      <c r="AJC956" s="438"/>
      <c r="AJD956" s="438"/>
      <c r="AJE956" s="438"/>
      <c r="AJF956" s="438"/>
      <c r="AJG956" s="438"/>
      <c r="AJH956" s="438"/>
      <c r="AJI956" s="438"/>
      <c r="AJJ956" s="438"/>
      <c r="AJK956" s="438"/>
      <c r="AJL956" s="438"/>
      <c r="AJM956" s="438"/>
      <c r="AJN956" s="438"/>
      <c r="AJO956" s="438"/>
      <c r="AJP956" s="438"/>
      <c r="AJQ956" s="438"/>
      <c r="AJR956" s="438"/>
      <c r="AJS956" s="438"/>
      <c r="AJT956" s="438"/>
      <c r="AJU956" s="438"/>
      <c r="AJV956" s="438"/>
      <c r="AJW956" s="438"/>
      <c r="AJX956" s="438"/>
      <c r="AJY956" s="438"/>
      <c r="AJZ956" s="438"/>
      <c r="AKA956" s="438"/>
      <c r="AKB956" s="438"/>
      <c r="AKC956" s="438"/>
      <c r="AKD956" s="438"/>
      <c r="AKE956" s="438"/>
      <c r="AKF956" s="438"/>
      <c r="AKG956" s="438"/>
      <c r="AKH956" s="438"/>
      <c r="AKI956" s="438"/>
      <c r="AKJ956" s="438"/>
      <c r="AKK956" s="438"/>
      <c r="AKL956" s="438"/>
      <c r="AKM956" s="438"/>
      <c r="AKN956" s="438"/>
      <c r="AKO956" s="438"/>
      <c r="AKP956" s="438"/>
      <c r="AKQ956" s="438"/>
      <c r="AKR956" s="438"/>
      <c r="AKS956" s="438"/>
      <c r="AKT956" s="438"/>
      <c r="AKU956" s="438"/>
      <c r="AKV956" s="438"/>
      <c r="AKW956" s="438"/>
      <c r="AKX956" s="438"/>
      <c r="AKY956" s="438"/>
      <c r="AKZ956" s="438"/>
      <c r="ALA956" s="438"/>
      <c r="ALB956" s="438"/>
      <c r="ALC956" s="438"/>
      <c r="ALD956" s="438"/>
      <c r="ALE956" s="438"/>
      <c r="ALF956" s="438"/>
      <c r="ALG956" s="438"/>
      <c r="ALH956" s="438"/>
      <c r="ALI956" s="438"/>
      <c r="ALJ956" s="438"/>
      <c r="ALK956" s="438"/>
      <c r="ALL956" s="438"/>
      <c r="ALM956" s="438"/>
      <c r="ALN956" s="438"/>
      <c r="ALO956" s="438"/>
      <c r="ALP956" s="438"/>
      <c r="ALQ956" s="438"/>
      <c r="ALR956" s="438"/>
      <c r="ALS956" s="438"/>
      <c r="ALT956" s="438"/>
      <c r="ALU956" s="438"/>
      <c r="ALV956" s="438"/>
      <c r="ALW956" s="438"/>
      <c r="ALX956" s="438"/>
      <c r="ALY956" s="438"/>
      <c r="ALZ956" s="438"/>
      <c r="AMA956" s="438"/>
      <c r="AMB956" s="438"/>
      <c r="AMC956" s="438"/>
      <c r="AMD956" s="438"/>
      <c r="AME956" s="438"/>
      <c r="AMF956" s="438"/>
      <c r="AMG956" s="438"/>
      <c r="AMH956" s="438"/>
      <c r="AMI956" s="438"/>
      <c r="AMJ956" s="438"/>
      <c r="AMK956" s="438"/>
      <c r="AML956" s="438"/>
      <c r="AMM956" s="438"/>
      <c r="AMN956" s="438"/>
      <c r="AMO956" s="438"/>
      <c r="AMP956" s="438"/>
      <c r="AMQ956" s="438"/>
      <c r="AMR956" s="438"/>
      <c r="AMS956" s="438"/>
      <c r="AMT956" s="438"/>
      <c r="AMU956" s="438"/>
      <c r="AMV956" s="438"/>
      <c r="AMW956" s="438"/>
      <c r="AMX956" s="438"/>
      <c r="AMY956" s="438"/>
      <c r="AMZ956" s="438"/>
      <c r="ANA956" s="438"/>
      <c r="ANB956" s="438"/>
      <c r="ANC956" s="438"/>
      <c r="AND956" s="438"/>
      <c r="ANE956" s="438"/>
      <c r="ANF956" s="438"/>
      <c r="ANG956" s="438"/>
      <c r="ANH956" s="438"/>
      <c r="ANI956" s="438"/>
      <c r="ANJ956" s="438"/>
      <c r="ANK956" s="438"/>
      <c r="ANL956" s="438"/>
      <c r="ANM956" s="438"/>
      <c r="ANN956" s="438"/>
      <c r="ANO956" s="438"/>
      <c r="ANP956" s="438"/>
      <c r="ANQ956" s="438"/>
      <c r="ANR956" s="438"/>
      <c r="ANS956" s="438"/>
      <c r="ANT956" s="438"/>
      <c r="ANU956" s="438"/>
      <c r="ANV956" s="438"/>
      <c r="ANW956" s="438"/>
      <c r="ANX956" s="438"/>
      <c r="ANY956" s="438"/>
      <c r="ANZ956" s="438"/>
      <c r="AOA956" s="438"/>
      <c r="AOB956" s="438"/>
      <c r="AOC956" s="438"/>
      <c r="AOD956" s="438"/>
      <c r="AOE956" s="438"/>
      <c r="AOF956" s="438"/>
      <c r="AOG956" s="438"/>
      <c r="AOH956" s="438"/>
      <c r="AOI956" s="438"/>
      <c r="AOJ956" s="438"/>
      <c r="AOK956" s="438"/>
      <c r="AOL956" s="438"/>
      <c r="AOM956" s="438"/>
      <c r="AON956" s="438"/>
      <c r="AOO956" s="438"/>
      <c r="AOP956" s="438"/>
      <c r="AOQ956" s="438"/>
      <c r="AOR956" s="438"/>
      <c r="AOS956" s="438"/>
      <c r="AOT956" s="438"/>
      <c r="AOU956" s="438"/>
      <c r="AOV956" s="438"/>
      <c r="AOW956" s="438"/>
      <c r="AOX956" s="438"/>
      <c r="AOY956" s="438"/>
      <c r="AOZ956" s="438"/>
      <c r="APA956" s="438"/>
      <c r="APB956" s="438"/>
      <c r="APC956" s="438"/>
      <c r="APD956" s="438"/>
      <c r="APE956" s="438"/>
      <c r="APF956" s="438"/>
      <c r="APG956" s="438"/>
      <c r="APH956" s="438"/>
      <c r="API956" s="438"/>
      <c r="APJ956" s="438"/>
      <c r="APK956" s="438"/>
      <c r="APL956" s="438"/>
      <c r="APM956" s="438"/>
      <c r="APN956" s="438"/>
      <c r="APO956" s="438"/>
      <c r="APP956" s="438"/>
      <c r="APQ956" s="438"/>
      <c r="APR956" s="438"/>
      <c r="APS956" s="438"/>
      <c r="APT956" s="438"/>
      <c r="APU956" s="438"/>
      <c r="APV956" s="438"/>
      <c r="APW956" s="438"/>
      <c r="APX956" s="438"/>
      <c r="APY956" s="438"/>
      <c r="APZ956" s="438"/>
      <c r="AQA956" s="438"/>
      <c r="AQB956" s="438"/>
      <c r="AQC956" s="438"/>
      <c r="AQD956" s="438"/>
      <c r="AQE956" s="438"/>
      <c r="AQF956" s="438"/>
      <c r="AQG956" s="438"/>
      <c r="AQH956" s="438"/>
      <c r="AQI956" s="438"/>
      <c r="AQJ956" s="438"/>
      <c r="AQK956" s="438"/>
      <c r="AQL956" s="438"/>
      <c r="AQM956" s="438"/>
      <c r="AQN956" s="438"/>
      <c r="AQO956" s="438"/>
      <c r="AQP956" s="438"/>
      <c r="AQQ956" s="438"/>
      <c r="AQR956" s="438"/>
      <c r="AQS956" s="438"/>
      <c r="AQT956" s="438"/>
      <c r="AQU956" s="438"/>
      <c r="AQV956" s="438"/>
      <c r="AQW956" s="438"/>
      <c r="AQX956" s="438"/>
      <c r="AQY956" s="438"/>
      <c r="AQZ956" s="438"/>
      <c r="ARA956" s="438"/>
      <c r="ARB956" s="438"/>
      <c r="ARC956" s="438"/>
      <c r="ARD956" s="438"/>
      <c r="ARE956" s="438"/>
      <c r="ARF956" s="438"/>
      <c r="ARG956" s="438"/>
      <c r="ARH956" s="438"/>
      <c r="ARI956" s="438"/>
      <c r="ARJ956" s="438"/>
      <c r="ARK956" s="438"/>
      <c r="ARL956" s="438"/>
      <c r="ARM956" s="438"/>
      <c r="ARN956" s="438"/>
      <c r="ARO956" s="438"/>
      <c r="ARP956" s="438"/>
      <c r="ARQ956" s="438"/>
      <c r="ARR956" s="438"/>
      <c r="ARS956" s="438"/>
      <c r="ART956" s="438"/>
      <c r="ARU956" s="438"/>
      <c r="ARV956" s="438"/>
      <c r="ARW956" s="438"/>
      <c r="ARX956" s="438"/>
      <c r="ARY956" s="438"/>
      <c r="ARZ956" s="438"/>
      <c r="ASA956" s="438"/>
      <c r="ASB956" s="438"/>
      <c r="ASC956" s="438"/>
      <c r="ASD956" s="438"/>
      <c r="ASE956" s="438"/>
      <c r="ASF956" s="438"/>
      <c r="ASG956" s="438"/>
      <c r="ASH956" s="438"/>
      <c r="ASI956" s="438"/>
      <c r="ASJ956" s="438"/>
      <c r="ASK956" s="438"/>
      <c r="ASL956" s="438"/>
      <c r="ASM956" s="438"/>
      <c r="ASN956" s="438"/>
      <c r="ASO956" s="438"/>
      <c r="ASP956" s="438"/>
      <c r="ASQ956" s="438"/>
      <c r="ASR956" s="438"/>
      <c r="ASS956" s="438"/>
      <c r="AST956" s="438"/>
      <c r="ASU956" s="438"/>
      <c r="ASV956" s="438"/>
      <c r="ASW956" s="438"/>
      <c r="ASX956" s="438"/>
      <c r="ASY956" s="438"/>
      <c r="ASZ956" s="438"/>
      <c r="ATA956" s="438"/>
      <c r="ATB956" s="438"/>
      <c r="ATC956" s="438"/>
      <c r="ATD956" s="438"/>
      <c r="ATE956" s="438"/>
      <c r="ATF956" s="438"/>
      <c r="ATG956" s="438"/>
      <c r="ATH956" s="438"/>
      <c r="ATI956" s="438"/>
      <c r="ATJ956" s="438"/>
      <c r="ATK956" s="438"/>
      <c r="ATL956" s="438"/>
      <c r="ATM956" s="438"/>
      <c r="ATN956" s="438"/>
      <c r="ATO956" s="438"/>
      <c r="ATP956" s="438"/>
      <c r="ATQ956" s="438"/>
      <c r="ATR956" s="438"/>
      <c r="ATS956" s="438"/>
      <c r="ATT956" s="438"/>
      <c r="ATU956" s="438"/>
      <c r="ATV956" s="438"/>
      <c r="ATW956" s="438"/>
      <c r="ATX956" s="438"/>
      <c r="ATY956" s="438"/>
      <c r="ATZ956" s="438"/>
      <c r="AUA956" s="438"/>
      <c r="AUB956" s="438"/>
      <c r="AUC956" s="438"/>
      <c r="AUD956" s="438"/>
      <c r="AUE956" s="438"/>
      <c r="AUF956" s="438"/>
      <c r="AUG956" s="438"/>
      <c r="AUH956" s="438"/>
      <c r="AUI956" s="438"/>
      <c r="AUJ956" s="438"/>
      <c r="AUK956" s="438"/>
      <c r="AUL956" s="438"/>
      <c r="AUM956" s="438"/>
      <c r="AUN956" s="438"/>
      <c r="AUO956" s="438"/>
      <c r="AUP956" s="438"/>
      <c r="AUQ956" s="438"/>
      <c r="AUR956" s="438"/>
      <c r="AUS956" s="438"/>
      <c r="AUT956" s="438"/>
      <c r="AUU956" s="438"/>
      <c r="AUV956" s="438"/>
      <c r="AUW956" s="438"/>
      <c r="AUX956" s="438"/>
      <c r="AUY956" s="438"/>
      <c r="AUZ956" s="438"/>
      <c r="AVA956" s="438"/>
      <c r="AVB956" s="438"/>
      <c r="AVC956" s="438"/>
      <c r="AVD956" s="438"/>
      <c r="AVE956" s="438"/>
      <c r="AVF956" s="438"/>
      <c r="AVG956" s="438"/>
      <c r="AVH956" s="438"/>
      <c r="AVI956" s="438"/>
      <c r="AVJ956" s="438"/>
      <c r="AVK956" s="438"/>
      <c r="AVL956" s="438"/>
      <c r="AVM956" s="438"/>
      <c r="AVN956" s="438"/>
      <c r="AVO956" s="438"/>
      <c r="AVP956" s="438"/>
      <c r="AVQ956" s="438"/>
      <c r="AVR956" s="438"/>
      <c r="AVS956" s="438"/>
      <c r="AVT956" s="438"/>
      <c r="AVU956" s="438"/>
      <c r="AVV956" s="438"/>
      <c r="AVW956" s="438"/>
      <c r="AVX956" s="438"/>
      <c r="AVY956" s="438"/>
      <c r="AVZ956" s="438"/>
      <c r="AWA956" s="438"/>
      <c r="AWB956" s="438"/>
      <c r="AWC956" s="438"/>
      <c r="AWD956" s="438"/>
      <c r="AWE956" s="438"/>
      <c r="AWF956" s="438"/>
      <c r="AWG956" s="438"/>
      <c r="AWH956" s="438"/>
      <c r="AWI956" s="438"/>
      <c r="AWJ956" s="438"/>
      <c r="AWK956" s="438"/>
      <c r="AWL956" s="438"/>
      <c r="AWM956" s="438"/>
      <c r="AWN956" s="438"/>
      <c r="AWO956" s="438"/>
      <c r="AWP956" s="438"/>
      <c r="AWQ956" s="438"/>
      <c r="AWR956" s="438"/>
      <c r="AWS956" s="438"/>
      <c r="AWT956" s="438"/>
      <c r="AWU956" s="438"/>
      <c r="AWV956" s="438"/>
      <c r="AWW956" s="438"/>
      <c r="AWX956" s="438"/>
      <c r="AWY956" s="438"/>
      <c r="AWZ956" s="438"/>
      <c r="AXA956" s="438"/>
      <c r="AXB956" s="438"/>
      <c r="AXC956" s="438"/>
      <c r="AXD956" s="438"/>
      <c r="AXE956" s="438"/>
      <c r="AXF956" s="438"/>
      <c r="AXG956" s="438"/>
      <c r="AXH956" s="438"/>
      <c r="AXI956" s="438"/>
      <c r="AXJ956" s="438"/>
      <c r="AXK956" s="438"/>
      <c r="AXL956" s="438"/>
      <c r="AXM956" s="438"/>
      <c r="AXN956" s="438"/>
      <c r="AXO956" s="438"/>
      <c r="AXP956" s="438"/>
      <c r="AXQ956" s="438"/>
      <c r="AXR956" s="438"/>
      <c r="AXS956" s="438"/>
      <c r="AXT956" s="438"/>
      <c r="AXU956" s="438"/>
      <c r="AXV956" s="438"/>
      <c r="AXW956" s="438"/>
      <c r="AXX956" s="438"/>
      <c r="AXY956" s="438"/>
      <c r="AXZ956" s="438"/>
      <c r="AYA956" s="438"/>
      <c r="AYB956" s="438"/>
      <c r="AYC956" s="438"/>
      <c r="AYD956" s="438"/>
      <c r="AYE956" s="438"/>
      <c r="AYF956" s="438"/>
      <c r="AYG956" s="438"/>
      <c r="AYH956" s="438"/>
      <c r="AYI956" s="438"/>
      <c r="AYJ956" s="438"/>
      <c r="AYK956" s="438"/>
      <c r="AYL956" s="438"/>
      <c r="AYM956" s="438"/>
      <c r="AYN956" s="438"/>
      <c r="AYO956" s="438"/>
      <c r="AYP956" s="438"/>
      <c r="AYQ956" s="438"/>
      <c r="AYR956" s="438"/>
      <c r="AYS956" s="438"/>
      <c r="AYT956" s="438"/>
      <c r="AYU956" s="438"/>
      <c r="AYV956" s="438"/>
      <c r="AYW956" s="438"/>
      <c r="AYX956" s="438"/>
      <c r="AYY956" s="438"/>
      <c r="AYZ956" s="438"/>
      <c r="AZA956" s="438"/>
      <c r="AZB956" s="438"/>
      <c r="AZC956" s="438"/>
      <c r="AZD956" s="438"/>
      <c r="AZE956" s="438"/>
      <c r="AZF956" s="438"/>
      <c r="AZG956" s="438"/>
      <c r="AZH956" s="438"/>
      <c r="AZI956" s="438"/>
      <c r="AZJ956" s="438"/>
      <c r="AZK956" s="438"/>
      <c r="AZL956" s="438"/>
      <c r="AZM956" s="438"/>
      <c r="AZN956" s="438"/>
      <c r="AZO956" s="438"/>
      <c r="AZP956" s="438"/>
      <c r="AZQ956" s="438"/>
      <c r="AZR956" s="438"/>
      <c r="AZS956" s="438"/>
      <c r="AZT956" s="438"/>
      <c r="AZU956" s="438"/>
      <c r="AZV956" s="438"/>
      <c r="AZW956" s="438"/>
      <c r="AZX956" s="438"/>
      <c r="AZY956" s="438"/>
      <c r="AZZ956" s="438"/>
      <c r="BAA956" s="438"/>
      <c r="BAB956" s="438"/>
      <c r="BAC956" s="438"/>
      <c r="BAD956" s="438"/>
      <c r="BAE956" s="438"/>
      <c r="BAF956" s="438"/>
      <c r="BAG956" s="438"/>
      <c r="BAH956" s="438"/>
      <c r="BAI956" s="438"/>
      <c r="BAJ956" s="438"/>
      <c r="BAK956" s="438"/>
      <c r="BAL956" s="438"/>
      <c r="BAM956" s="438"/>
      <c r="BAN956" s="438"/>
      <c r="BAO956" s="438"/>
      <c r="BAP956" s="438"/>
      <c r="BAQ956" s="438"/>
      <c r="BAR956" s="438"/>
      <c r="BAS956" s="438"/>
      <c r="BAT956" s="438"/>
      <c r="BAU956" s="438"/>
      <c r="BAV956" s="438"/>
      <c r="BAW956" s="438"/>
      <c r="BAX956" s="438"/>
      <c r="BAY956" s="438"/>
      <c r="BAZ956" s="438"/>
      <c r="BBA956" s="438"/>
      <c r="BBB956" s="438"/>
      <c r="BBC956" s="438"/>
      <c r="BBD956" s="438"/>
      <c r="BBE956" s="438"/>
      <c r="BBF956" s="438"/>
      <c r="BBG956" s="438"/>
      <c r="BBH956" s="438"/>
      <c r="BBI956" s="438"/>
      <c r="BBJ956" s="438"/>
      <c r="BBK956" s="438"/>
      <c r="BBL956" s="438"/>
      <c r="BBM956" s="438"/>
      <c r="BBN956" s="438"/>
      <c r="BBO956" s="438"/>
      <c r="BBP956" s="438"/>
      <c r="BBQ956" s="438"/>
      <c r="BBR956" s="438"/>
      <c r="BBS956" s="438"/>
      <c r="BBT956" s="438"/>
      <c r="BBU956" s="438"/>
      <c r="BBV956" s="438"/>
      <c r="BBW956" s="438"/>
      <c r="BBX956" s="438"/>
      <c r="BBY956" s="438"/>
      <c r="BBZ956" s="438"/>
      <c r="BCA956" s="438"/>
      <c r="BCB956" s="438"/>
      <c r="BCC956" s="438"/>
      <c r="BCD956" s="438"/>
      <c r="BCE956" s="438"/>
      <c r="BCF956" s="438"/>
      <c r="BCG956" s="438"/>
      <c r="BCH956" s="438"/>
      <c r="BCI956" s="438"/>
      <c r="BCJ956" s="438"/>
      <c r="BCK956" s="438"/>
      <c r="BCL956" s="438"/>
      <c r="BCM956" s="438"/>
      <c r="BCN956" s="438"/>
      <c r="BCO956" s="438"/>
      <c r="BCP956" s="438"/>
      <c r="BCQ956" s="438"/>
      <c r="BCR956" s="438"/>
      <c r="BCS956" s="438"/>
      <c r="BCT956" s="438"/>
      <c r="BCU956" s="438"/>
      <c r="BCV956" s="438"/>
      <c r="BCW956" s="438"/>
      <c r="BCX956" s="438"/>
      <c r="BCY956" s="438"/>
      <c r="BCZ956" s="438"/>
      <c r="BDA956" s="438"/>
      <c r="BDB956" s="438"/>
      <c r="BDC956" s="438"/>
      <c r="BDD956" s="438"/>
      <c r="BDE956" s="438"/>
      <c r="BDF956" s="438"/>
      <c r="BDG956" s="438"/>
      <c r="BDH956" s="438"/>
      <c r="BDI956" s="438"/>
      <c r="BDJ956" s="438"/>
      <c r="BDK956" s="438"/>
      <c r="BDL956" s="438"/>
      <c r="BDM956" s="438"/>
      <c r="BDN956" s="438"/>
      <c r="BDO956" s="438"/>
      <c r="BDP956" s="438"/>
      <c r="BDQ956" s="438"/>
      <c r="BDR956" s="438"/>
      <c r="BDS956" s="438"/>
      <c r="BDT956" s="438"/>
      <c r="BDU956" s="438"/>
      <c r="BDV956" s="438"/>
      <c r="BDW956" s="438"/>
      <c r="BDX956" s="438"/>
      <c r="BDY956" s="438"/>
      <c r="BDZ956" s="438"/>
      <c r="BEA956" s="438"/>
      <c r="BEB956" s="438"/>
      <c r="BEC956" s="438"/>
      <c r="BED956" s="438"/>
      <c r="BEE956" s="438"/>
      <c r="BEF956" s="438"/>
      <c r="BEG956" s="438"/>
      <c r="BEH956" s="438"/>
      <c r="BEI956" s="438"/>
      <c r="BEJ956" s="438"/>
      <c r="BEK956" s="438"/>
      <c r="BEL956" s="438"/>
      <c r="BEM956" s="438"/>
      <c r="BEN956" s="438"/>
      <c r="BEO956" s="438"/>
      <c r="BEP956" s="438"/>
      <c r="BEQ956" s="438"/>
      <c r="BER956" s="438"/>
      <c r="BES956" s="438"/>
      <c r="BET956" s="438"/>
      <c r="BEU956" s="438"/>
      <c r="BEV956" s="438"/>
      <c r="BEW956" s="438"/>
      <c r="BEX956" s="438"/>
      <c r="BEY956" s="438"/>
      <c r="BEZ956" s="438"/>
      <c r="BFA956" s="438"/>
      <c r="BFB956" s="438"/>
      <c r="BFC956" s="438"/>
      <c r="BFD956" s="438"/>
      <c r="BFE956" s="438"/>
      <c r="BFF956" s="438"/>
      <c r="BFG956" s="438"/>
      <c r="BFH956" s="438"/>
      <c r="BFI956" s="438"/>
      <c r="BFJ956" s="438"/>
      <c r="BFK956" s="438"/>
      <c r="BFL956" s="438"/>
      <c r="BFM956" s="438"/>
      <c r="BFN956" s="438"/>
      <c r="BFO956" s="438"/>
      <c r="BFP956" s="438"/>
      <c r="BFQ956" s="438"/>
      <c r="BFR956" s="438"/>
      <c r="BFS956" s="438"/>
      <c r="BFT956" s="438"/>
      <c r="BFU956" s="438"/>
      <c r="BFV956" s="438"/>
      <c r="BFW956" s="438"/>
      <c r="BFX956" s="438"/>
      <c r="BFY956" s="438"/>
      <c r="BFZ956" s="438"/>
      <c r="BGA956" s="438"/>
      <c r="BGB956" s="438"/>
      <c r="BGC956" s="438"/>
      <c r="BGD956" s="438"/>
      <c r="BGE956" s="438"/>
      <c r="BGF956" s="438"/>
      <c r="BGG956" s="438"/>
      <c r="BGH956" s="438"/>
      <c r="BGI956" s="438"/>
      <c r="BGJ956" s="438"/>
      <c r="BGK956" s="438"/>
      <c r="BGL956" s="438"/>
      <c r="BGM956" s="438"/>
      <c r="BGN956" s="438"/>
      <c r="BGO956" s="438"/>
      <c r="BGP956" s="438"/>
      <c r="BGQ956" s="438"/>
      <c r="BGR956" s="438"/>
      <c r="BGS956" s="438"/>
      <c r="BGT956" s="438"/>
      <c r="BGU956" s="438"/>
      <c r="BGV956" s="438"/>
      <c r="BGW956" s="438"/>
      <c r="BGX956" s="438"/>
      <c r="BGY956" s="438"/>
      <c r="BGZ956" s="438"/>
      <c r="BHA956" s="438"/>
      <c r="BHB956" s="438"/>
      <c r="BHC956" s="438"/>
      <c r="BHD956" s="438"/>
      <c r="BHE956" s="438"/>
      <c r="BHF956" s="438"/>
      <c r="BHG956" s="438"/>
      <c r="BHH956" s="438"/>
      <c r="BHI956" s="438"/>
      <c r="BHJ956" s="438"/>
      <c r="BHK956" s="438"/>
      <c r="BHL956" s="438"/>
      <c r="BHM956" s="438"/>
      <c r="BHN956" s="438"/>
      <c r="BHO956" s="438"/>
      <c r="BHP956" s="438"/>
      <c r="BHQ956" s="438"/>
      <c r="BHR956" s="438"/>
      <c r="BHS956" s="438"/>
      <c r="BHT956" s="438"/>
      <c r="BHU956" s="438"/>
      <c r="BHV956" s="438"/>
      <c r="BHW956" s="438"/>
      <c r="BHX956" s="438"/>
      <c r="BHY956" s="438"/>
      <c r="BHZ956" s="438"/>
      <c r="BIA956" s="438"/>
      <c r="BIB956" s="438"/>
      <c r="BIC956" s="438"/>
      <c r="BID956" s="438"/>
      <c r="BIE956" s="438"/>
      <c r="BIF956" s="438"/>
      <c r="BIG956" s="438"/>
      <c r="BIH956" s="438"/>
      <c r="BII956" s="438"/>
      <c r="BIJ956" s="438"/>
      <c r="BIK956" s="438"/>
      <c r="BIL956" s="438"/>
      <c r="BIM956" s="438"/>
      <c r="BIN956" s="438"/>
      <c r="BIO956" s="438"/>
      <c r="BIP956" s="438"/>
      <c r="BIQ956" s="438"/>
      <c r="BIR956" s="438"/>
      <c r="BIS956" s="438"/>
      <c r="BIT956" s="438"/>
      <c r="BIU956" s="438"/>
      <c r="BIV956" s="438"/>
      <c r="BIW956" s="438"/>
      <c r="BIX956" s="438"/>
      <c r="BIY956" s="438"/>
      <c r="BIZ956" s="438"/>
      <c r="BJA956" s="438"/>
      <c r="BJB956" s="438"/>
      <c r="BJC956" s="438"/>
      <c r="BJD956" s="438"/>
      <c r="BJE956" s="438"/>
      <c r="BJF956" s="438"/>
      <c r="BJG956" s="438"/>
      <c r="BJH956" s="438"/>
      <c r="BJI956" s="438"/>
      <c r="BJJ956" s="438"/>
      <c r="BJK956" s="438"/>
      <c r="BJL956" s="438"/>
      <c r="BJM956" s="438"/>
      <c r="BJN956" s="438"/>
      <c r="BJO956" s="438"/>
      <c r="BJP956" s="438"/>
      <c r="BJQ956" s="438"/>
      <c r="BJR956" s="438"/>
      <c r="BJS956" s="438"/>
      <c r="BJT956" s="438"/>
      <c r="BJU956" s="438"/>
      <c r="BJV956" s="438"/>
      <c r="BJW956" s="438"/>
      <c r="BJX956" s="438"/>
      <c r="BJY956" s="438"/>
      <c r="BJZ956" s="438"/>
      <c r="BKA956" s="438"/>
      <c r="BKB956" s="438"/>
      <c r="BKC956" s="438"/>
      <c r="BKD956" s="438"/>
      <c r="BKE956" s="438"/>
      <c r="BKF956" s="438"/>
      <c r="BKG956" s="438"/>
      <c r="BKH956" s="438"/>
      <c r="BKI956" s="438"/>
      <c r="BKJ956" s="438"/>
      <c r="BKK956" s="438"/>
      <c r="BKL956" s="438"/>
      <c r="BKM956" s="438"/>
      <c r="BKN956" s="438"/>
      <c r="BKO956" s="438"/>
      <c r="BKP956" s="438"/>
      <c r="BKQ956" s="438"/>
      <c r="BKR956" s="438"/>
      <c r="BKS956" s="438"/>
      <c r="BKT956" s="438"/>
      <c r="BKU956" s="438"/>
      <c r="BKV956" s="438"/>
      <c r="BKW956" s="438"/>
      <c r="BKX956" s="438"/>
      <c r="BKY956" s="438"/>
      <c r="BKZ956" s="438"/>
      <c r="BLA956" s="438"/>
      <c r="BLB956" s="438"/>
      <c r="BLC956" s="438"/>
      <c r="BLD956" s="438"/>
      <c r="BLE956" s="438"/>
      <c r="BLF956" s="438"/>
      <c r="BLG956" s="438"/>
      <c r="BLH956" s="438"/>
      <c r="BLI956" s="438"/>
      <c r="BLJ956" s="438"/>
      <c r="BLK956" s="438"/>
      <c r="BLL956" s="438"/>
      <c r="BLM956" s="438"/>
      <c r="BLN956" s="438"/>
      <c r="BLO956" s="438"/>
      <c r="BLP956" s="438"/>
      <c r="BLQ956" s="438"/>
      <c r="BLR956" s="438"/>
      <c r="BLS956" s="438"/>
      <c r="BLT956" s="438"/>
      <c r="BLU956" s="438"/>
      <c r="BLV956" s="438"/>
      <c r="BLW956" s="438"/>
      <c r="BLX956" s="438"/>
      <c r="BLY956" s="438"/>
      <c r="BLZ956" s="438"/>
      <c r="BMA956" s="438"/>
      <c r="BMB956" s="438"/>
      <c r="BMC956" s="438"/>
      <c r="BMD956" s="438"/>
      <c r="BME956" s="438"/>
      <c r="BMF956" s="438"/>
      <c r="BMG956" s="438"/>
      <c r="BMH956" s="438"/>
      <c r="BMI956" s="438"/>
      <c r="BMJ956" s="438"/>
      <c r="BMK956" s="438"/>
      <c r="BML956" s="438"/>
      <c r="BMM956" s="438"/>
      <c r="BMN956" s="438"/>
      <c r="BMO956" s="438"/>
      <c r="BMP956" s="438"/>
      <c r="BMQ956" s="438"/>
      <c r="BMR956" s="438"/>
      <c r="BMS956" s="438"/>
      <c r="BMT956" s="438"/>
      <c r="BMU956" s="438"/>
      <c r="BMV956" s="438"/>
      <c r="BMW956" s="438"/>
      <c r="BMX956" s="438"/>
      <c r="BMY956" s="438"/>
      <c r="BMZ956" s="438"/>
      <c r="BNA956" s="438"/>
      <c r="BNB956" s="438"/>
      <c r="BNC956" s="438"/>
      <c r="BND956" s="438"/>
      <c r="BNE956" s="438"/>
      <c r="BNF956" s="438"/>
      <c r="BNG956" s="438"/>
      <c r="BNH956" s="438"/>
      <c r="BNI956" s="438"/>
      <c r="BNJ956" s="438"/>
      <c r="BNK956" s="438"/>
      <c r="BNL956" s="438"/>
      <c r="BNM956" s="438"/>
      <c r="BNN956" s="438"/>
      <c r="BNO956" s="438"/>
      <c r="BNP956" s="438"/>
      <c r="BNQ956" s="438"/>
      <c r="BNR956" s="438"/>
      <c r="BNS956" s="438"/>
      <c r="BNT956" s="438"/>
      <c r="BNU956" s="438"/>
      <c r="BNV956" s="438"/>
      <c r="BNW956" s="438"/>
      <c r="BNX956" s="438"/>
      <c r="BNY956" s="438"/>
      <c r="BNZ956" s="438"/>
      <c r="BOA956" s="438"/>
      <c r="BOB956" s="438"/>
      <c r="BOC956" s="438"/>
      <c r="BOD956" s="438"/>
      <c r="BOE956" s="438"/>
      <c r="BOF956" s="438"/>
      <c r="BOG956" s="438"/>
      <c r="BOH956" s="438"/>
      <c r="BOI956" s="438"/>
      <c r="BOJ956" s="438"/>
      <c r="BOK956" s="438"/>
      <c r="BOL956" s="438"/>
      <c r="BOM956" s="438"/>
      <c r="BON956" s="438"/>
      <c r="BOO956" s="438"/>
      <c r="BOP956" s="438"/>
      <c r="BOQ956" s="438"/>
      <c r="BOR956" s="438"/>
      <c r="BOS956" s="438"/>
      <c r="BOT956" s="438"/>
      <c r="BOU956" s="438"/>
      <c r="BOV956" s="438"/>
      <c r="BOW956" s="438"/>
      <c r="BOX956" s="438"/>
      <c r="BOY956" s="438"/>
      <c r="BOZ956" s="438"/>
      <c r="BPA956" s="438"/>
      <c r="BPB956" s="438"/>
      <c r="BPC956" s="438"/>
      <c r="BPD956" s="438"/>
      <c r="BPE956" s="438"/>
      <c r="BPF956" s="438"/>
      <c r="BPG956" s="438"/>
      <c r="BPH956" s="438"/>
      <c r="BPI956" s="438"/>
      <c r="BPJ956" s="438"/>
      <c r="BPK956" s="438"/>
      <c r="BPL956" s="438"/>
      <c r="BPM956" s="438"/>
      <c r="BPN956" s="438"/>
      <c r="BPO956" s="438"/>
      <c r="BPP956" s="438"/>
      <c r="BPQ956" s="438"/>
      <c r="BPR956" s="438"/>
      <c r="BPS956" s="438"/>
      <c r="BPT956" s="438"/>
      <c r="BPU956" s="438"/>
      <c r="BPV956" s="438"/>
      <c r="BPW956" s="438"/>
      <c r="BPX956" s="438"/>
      <c r="BPY956" s="438"/>
      <c r="BPZ956" s="438"/>
      <c r="BQA956" s="438"/>
      <c r="BQB956" s="438"/>
      <c r="BQC956" s="438"/>
      <c r="BQD956" s="438"/>
      <c r="BQE956" s="438"/>
      <c r="BQF956" s="438"/>
      <c r="BQG956" s="438"/>
      <c r="BQH956" s="438"/>
      <c r="BQI956" s="438"/>
      <c r="BQJ956" s="438"/>
      <c r="BQK956" s="438"/>
      <c r="BQL956" s="438"/>
      <c r="BQM956" s="438"/>
      <c r="BQN956" s="438"/>
      <c r="BQO956" s="438"/>
      <c r="BQP956" s="438"/>
      <c r="BQQ956" s="438"/>
      <c r="BQR956" s="438"/>
      <c r="BQS956" s="438"/>
      <c r="BQT956" s="438"/>
      <c r="BQU956" s="438"/>
      <c r="BQV956" s="438"/>
      <c r="BQW956" s="438"/>
      <c r="BQX956" s="438"/>
      <c r="BQY956" s="438"/>
      <c r="BQZ956" s="438"/>
      <c r="BRA956" s="438"/>
      <c r="BRB956" s="438"/>
      <c r="BRC956" s="438"/>
      <c r="BRD956" s="438"/>
      <c r="BRE956" s="438"/>
      <c r="BRF956" s="438"/>
      <c r="BRG956" s="438"/>
      <c r="BRH956" s="438"/>
      <c r="BRI956" s="438"/>
      <c r="BRJ956" s="438"/>
      <c r="BRK956" s="438"/>
      <c r="BRL956" s="438"/>
      <c r="BRM956" s="438"/>
      <c r="BRN956" s="438"/>
      <c r="BRO956" s="438"/>
      <c r="BRP956" s="438"/>
      <c r="BRQ956" s="438"/>
      <c r="BRR956" s="438"/>
      <c r="BRS956" s="438"/>
      <c r="BRT956" s="438"/>
      <c r="BRU956" s="438"/>
      <c r="BRV956" s="438"/>
      <c r="BRW956" s="438"/>
      <c r="BRX956" s="438"/>
      <c r="BRY956" s="438"/>
      <c r="BRZ956" s="438"/>
      <c r="BSA956" s="438"/>
      <c r="BSB956" s="438"/>
      <c r="BSC956" s="438"/>
      <c r="BSD956" s="438"/>
      <c r="BSE956" s="438"/>
      <c r="BSF956" s="438"/>
      <c r="BSG956" s="438"/>
      <c r="BSH956" s="438"/>
      <c r="BSI956" s="438"/>
      <c r="BSJ956" s="438"/>
      <c r="BSK956" s="438"/>
      <c r="BSL956" s="438"/>
      <c r="BSM956" s="438"/>
      <c r="BSN956" s="438"/>
      <c r="BSO956" s="438"/>
      <c r="BSP956" s="438"/>
      <c r="BSQ956" s="438"/>
      <c r="BSR956" s="438"/>
      <c r="BSS956" s="438"/>
      <c r="BST956" s="438"/>
      <c r="BSU956" s="438"/>
      <c r="BSV956" s="438"/>
      <c r="BSW956" s="438"/>
      <c r="BSX956" s="438"/>
      <c r="BSY956" s="438"/>
      <c r="BSZ956" s="438"/>
      <c r="BTA956" s="438"/>
      <c r="BTB956" s="438"/>
      <c r="BTC956" s="438"/>
      <c r="BTD956" s="438"/>
      <c r="BTE956" s="438"/>
      <c r="BTF956" s="438"/>
      <c r="BTG956" s="438"/>
      <c r="BTH956" s="438"/>
      <c r="BTI956" s="438"/>
      <c r="BTJ956" s="438"/>
      <c r="BTK956" s="438"/>
      <c r="BTL956" s="438"/>
      <c r="BTM956" s="438"/>
      <c r="BTN956" s="438"/>
      <c r="BTO956" s="438"/>
      <c r="BTP956" s="438"/>
      <c r="BTQ956" s="438"/>
      <c r="BTR956" s="438"/>
      <c r="BTS956" s="438"/>
      <c r="BTT956" s="438"/>
      <c r="BTU956" s="438"/>
      <c r="BTV956" s="438"/>
      <c r="BTW956" s="438"/>
      <c r="BTX956" s="438"/>
      <c r="BTY956" s="438"/>
      <c r="BTZ956" s="438"/>
      <c r="BUA956" s="438"/>
      <c r="BUB956" s="438"/>
      <c r="BUC956" s="438"/>
      <c r="BUD956" s="438"/>
      <c r="BUE956" s="438"/>
      <c r="BUF956" s="438"/>
      <c r="BUG956" s="438"/>
      <c r="BUH956" s="438"/>
      <c r="BUI956" s="438"/>
      <c r="BUJ956" s="438"/>
      <c r="BUK956" s="438"/>
      <c r="BUL956" s="438"/>
      <c r="BUM956" s="438"/>
      <c r="BUN956" s="438"/>
      <c r="BUO956" s="438"/>
      <c r="BUP956" s="438"/>
      <c r="BUQ956" s="438"/>
      <c r="BUR956" s="438"/>
      <c r="BUS956" s="438"/>
      <c r="BUT956" s="438"/>
      <c r="BUU956" s="438"/>
      <c r="BUV956" s="438"/>
      <c r="BUW956" s="438"/>
      <c r="BUX956" s="438"/>
      <c r="BUY956" s="438"/>
      <c r="BUZ956" s="438"/>
      <c r="BVA956" s="438"/>
      <c r="BVB956" s="438"/>
      <c r="BVC956" s="438"/>
      <c r="BVD956" s="438"/>
      <c r="BVE956" s="438"/>
      <c r="BVF956" s="438"/>
      <c r="BVG956" s="438"/>
      <c r="BVH956" s="438"/>
      <c r="BVI956" s="438"/>
      <c r="BVJ956" s="438"/>
      <c r="BVK956" s="438"/>
      <c r="BVL956" s="438"/>
      <c r="BVM956" s="438"/>
      <c r="BVN956" s="438"/>
      <c r="BVO956" s="438"/>
      <c r="BVP956" s="438"/>
      <c r="BVQ956" s="438"/>
      <c r="BVR956" s="438"/>
      <c r="BVS956" s="438"/>
      <c r="BVT956" s="438"/>
      <c r="BVU956" s="438"/>
      <c r="BVV956" s="438"/>
      <c r="BVW956" s="438"/>
      <c r="BVX956" s="438"/>
      <c r="BVY956" s="438"/>
      <c r="BVZ956" s="438"/>
      <c r="BWA956" s="438"/>
      <c r="BWB956" s="438"/>
      <c r="BWC956" s="438"/>
      <c r="BWD956" s="438"/>
      <c r="BWE956" s="438"/>
      <c r="BWF956" s="438"/>
      <c r="BWG956" s="438"/>
      <c r="BWH956" s="438"/>
      <c r="BWI956" s="438"/>
      <c r="BWJ956" s="438"/>
      <c r="BWK956" s="438"/>
      <c r="BWL956" s="438"/>
      <c r="BWM956" s="438"/>
      <c r="BWN956" s="438"/>
      <c r="BWO956" s="438"/>
      <c r="BWP956" s="438"/>
      <c r="BWQ956" s="438"/>
      <c r="BWR956" s="438"/>
      <c r="BWS956" s="438"/>
      <c r="BWT956" s="438"/>
      <c r="BWU956" s="438"/>
      <c r="BWV956" s="438"/>
      <c r="BWW956" s="438"/>
      <c r="BWX956" s="438"/>
      <c r="BWY956" s="438"/>
      <c r="BWZ956" s="438"/>
      <c r="BXA956" s="438"/>
      <c r="BXB956" s="438"/>
      <c r="BXC956" s="438"/>
      <c r="BXD956" s="438"/>
      <c r="BXE956" s="438"/>
      <c r="BXF956" s="438"/>
      <c r="BXG956" s="438"/>
      <c r="BXH956" s="438"/>
      <c r="BXI956" s="438"/>
      <c r="BXJ956" s="438"/>
      <c r="BXK956" s="438"/>
      <c r="BXL956" s="438"/>
      <c r="BXM956" s="438"/>
      <c r="BXN956" s="438"/>
      <c r="BXO956" s="438"/>
      <c r="BXP956" s="438"/>
      <c r="BXQ956" s="438"/>
      <c r="BXR956" s="438"/>
      <c r="BXS956" s="438"/>
      <c r="BXT956" s="438"/>
      <c r="BXU956" s="438"/>
      <c r="BXV956" s="438"/>
      <c r="BXW956" s="438"/>
      <c r="BXX956" s="438"/>
      <c r="BXY956" s="438"/>
      <c r="BXZ956" s="438"/>
      <c r="BYA956" s="438"/>
      <c r="BYB956" s="438"/>
      <c r="BYC956" s="438"/>
      <c r="BYD956" s="438"/>
      <c r="BYE956" s="438"/>
      <c r="BYF956" s="438"/>
      <c r="BYG956" s="438"/>
      <c r="BYH956" s="438"/>
      <c r="BYI956" s="438"/>
      <c r="BYJ956" s="438"/>
      <c r="BYK956" s="438"/>
      <c r="BYL956" s="438"/>
      <c r="BYM956" s="438"/>
      <c r="BYN956" s="438"/>
      <c r="BYO956" s="438"/>
      <c r="BYP956" s="438"/>
      <c r="BYQ956" s="438"/>
      <c r="BYR956" s="438"/>
      <c r="BYS956" s="438"/>
      <c r="BYT956" s="438"/>
      <c r="BYU956" s="438"/>
      <c r="BYV956" s="438"/>
      <c r="BYW956" s="438"/>
      <c r="BYX956" s="438"/>
      <c r="BYY956" s="438"/>
      <c r="BYZ956" s="438"/>
      <c r="BZA956" s="438"/>
      <c r="BZB956" s="438"/>
      <c r="BZC956" s="438"/>
      <c r="BZD956" s="438"/>
      <c r="BZE956" s="438"/>
      <c r="BZF956" s="438"/>
      <c r="BZG956" s="438"/>
      <c r="BZH956" s="438"/>
      <c r="BZI956" s="438"/>
      <c r="BZJ956" s="438"/>
      <c r="BZK956" s="438"/>
      <c r="BZL956" s="438"/>
      <c r="BZM956" s="438"/>
      <c r="BZN956" s="438"/>
      <c r="BZO956" s="438"/>
      <c r="BZP956" s="438"/>
      <c r="BZQ956" s="438"/>
      <c r="BZR956" s="438"/>
      <c r="BZS956" s="438"/>
      <c r="BZT956" s="438"/>
      <c r="BZU956" s="438"/>
      <c r="BZV956" s="438"/>
      <c r="BZW956" s="438"/>
      <c r="BZX956" s="438"/>
      <c r="BZY956" s="438"/>
      <c r="BZZ956" s="438"/>
      <c r="CAA956" s="438"/>
      <c r="CAB956" s="438"/>
      <c r="CAC956" s="438"/>
      <c r="CAD956" s="438"/>
      <c r="CAE956" s="438"/>
      <c r="CAF956" s="438"/>
      <c r="CAG956" s="438"/>
      <c r="CAH956" s="438"/>
      <c r="CAI956" s="438"/>
      <c r="CAJ956" s="438"/>
      <c r="CAK956" s="438"/>
      <c r="CAL956" s="438"/>
      <c r="CAM956" s="438"/>
      <c r="CAN956" s="438"/>
      <c r="CAO956" s="438"/>
      <c r="CAP956" s="438"/>
      <c r="CAQ956" s="438"/>
      <c r="CAR956" s="438"/>
      <c r="CAS956" s="438"/>
      <c r="CAT956" s="438"/>
      <c r="CAU956" s="438"/>
      <c r="CAV956" s="438"/>
      <c r="CAW956" s="438"/>
      <c r="CAX956" s="438"/>
      <c r="CAY956" s="438"/>
      <c r="CAZ956" s="438"/>
      <c r="CBA956" s="438"/>
      <c r="CBB956" s="438"/>
      <c r="CBC956" s="438"/>
      <c r="CBD956" s="438"/>
      <c r="CBE956" s="438"/>
      <c r="CBF956" s="438"/>
      <c r="CBG956" s="438"/>
      <c r="CBH956" s="438"/>
      <c r="CBI956" s="438"/>
      <c r="CBJ956" s="438"/>
      <c r="CBK956" s="438"/>
      <c r="CBL956" s="438"/>
      <c r="CBM956" s="438"/>
      <c r="CBN956" s="438"/>
      <c r="CBO956" s="438"/>
      <c r="CBP956" s="438"/>
      <c r="CBQ956" s="438"/>
      <c r="CBR956" s="438"/>
      <c r="CBS956" s="438"/>
      <c r="CBT956" s="438"/>
      <c r="CBU956" s="438"/>
      <c r="CBV956" s="438"/>
      <c r="CBW956" s="438"/>
      <c r="CBX956" s="438"/>
      <c r="CBY956" s="438"/>
      <c r="CBZ956" s="438"/>
      <c r="CCA956" s="438"/>
      <c r="CCB956" s="438"/>
      <c r="CCC956" s="438"/>
      <c r="CCD956" s="438"/>
      <c r="CCE956" s="438"/>
      <c r="CCF956" s="438"/>
      <c r="CCG956" s="438"/>
      <c r="CCH956" s="438"/>
      <c r="CCI956" s="438"/>
      <c r="CCJ956" s="438"/>
      <c r="CCK956" s="438"/>
      <c r="CCL956" s="438"/>
      <c r="CCM956" s="438"/>
      <c r="CCN956" s="438"/>
      <c r="CCO956" s="438"/>
      <c r="CCP956" s="438"/>
      <c r="CCQ956" s="438"/>
      <c r="CCR956" s="438"/>
      <c r="CCS956" s="438"/>
      <c r="CCT956" s="438"/>
      <c r="CCU956" s="438"/>
      <c r="CCV956" s="438"/>
      <c r="CCW956" s="438"/>
      <c r="CCX956" s="438"/>
      <c r="CCY956" s="438"/>
      <c r="CCZ956" s="438"/>
      <c r="CDA956" s="438"/>
      <c r="CDB956" s="438"/>
      <c r="CDC956" s="438"/>
      <c r="CDD956" s="438"/>
      <c r="CDE956" s="438"/>
      <c r="CDF956" s="438"/>
      <c r="CDG956" s="438"/>
      <c r="CDH956" s="438"/>
      <c r="CDI956" s="438"/>
      <c r="CDJ956" s="438"/>
      <c r="CDK956" s="438"/>
      <c r="CDL956" s="438"/>
      <c r="CDM956" s="438"/>
      <c r="CDN956" s="438"/>
      <c r="CDO956" s="438"/>
      <c r="CDP956" s="438"/>
      <c r="CDQ956" s="438"/>
      <c r="CDR956" s="438"/>
      <c r="CDS956" s="438"/>
      <c r="CDT956" s="438"/>
      <c r="CDU956" s="438"/>
      <c r="CDV956" s="438"/>
      <c r="CDW956" s="438"/>
      <c r="CDX956" s="438"/>
      <c r="CDY956" s="438"/>
      <c r="CDZ956" s="438"/>
      <c r="CEA956" s="438"/>
      <c r="CEB956" s="438"/>
      <c r="CEC956" s="438"/>
      <c r="CED956" s="438"/>
      <c r="CEE956" s="438"/>
      <c r="CEF956" s="438"/>
      <c r="CEG956" s="438"/>
      <c r="CEH956" s="438"/>
      <c r="CEI956" s="438"/>
      <c r="CEJ956" s="438"/>
      <c r="CEK956" s="438"/>
      <c r="CEL956" s="438"/>
      <c r="CEM956" s="438"/>
      <c r="CEN956" s="438"/>
      <c r="CEO956" s="438"/>
      <c r="CEP956" s="438"/>
      <c r="CEQ956" s="438"/>
      <c r="CER956" s="438"/>
      <c r="CES956" s="438"/>
      <c r="CET956" s="438"/>
      <c r="CEU956" s="438"/>
      <c r="CEV956" s="438"/>
      <c r="CEW956" s="438"/>
      <c r="CEX956" s="438"/>
      <c r="CEY956" s="438"/>
      <c r="CEZ956" s="438"/>
      <c r="CFA956" s="438"/>
      <c r="CFB956" s="438"/>
      <c r="CFC956" s="438"/>
      <c r="CFD956" s="438"/>
      <c r="CFE956" s="438"/>
      <c r="CFF956" s="438"/>
      <c r="CFG956" s="438"/>
      <c r="CFH956" s="438"/>
      <c r="CFI956" s="438"/>
      <c r="CFJ956" s="438"/>
      <c r="CFK956" s="438"/>
      <c r="CFL956" s="438"/>
      <c r="CFM956" s="438"/>
      <c r="CFN956" s="438"/>
      <c r="CFO956" s="438"/>
      <c r="CFP956" s="438"/>
      <c r="CFQ956" s="438"/>
      <c r="CFR956" s="438"/>
      <c r="CFS956" s="438"/>
      <c r="CFT956" s="438"/>
      <c r="CFU956" s="438"/>
      <c r="CFV956" s="438"/>
      <c r="CFW956" s="438"/>
      <c r="CFX956" s="438"/>
      <c r="CFY956" s="438"/>
      <c r="CFZ956" s="438"/>
      <c r="CGA956" s="438"/>
      <c r="CGB956" s="438"/>
      <c r="CGC956" s="438"/>
      <c r="CGD956" s="438"/>
      <c r="CGE956" s="438"/>
      <c r="CGF956" s="438"/>
      <c r="CGG956" s="438"/>
      <c r="CGH956" s="438"/>
      <c r="CGI956" s="438"/>
      <c r="CGJ956" s="438"/>
      <c r="CGK956" s="438"/>
      <c r="CGL956" s="438"/>
      <c r="CGM956" s="438"/>
      <c r="CGN956" s="438"/>
      <c r="CGO956" s="438"/>
      <c r="CGP956" s="438"/>
      <c r="CGQ956" s="438"/>
      <c r="CGR956" s="438"/>
      <c r="CGS956" s="438"/>
      <c r="CGT956" s="438"/>
      <c r="CGU956" s="438"/>
      <c r="CGV956" s="438"/>
      <c r="CGW956" s="438"/>
      <c r="CGX956" s="438"/>
      <c r="CGY956" s="438"/>
      <c r="CGZ956" s="438"/>
      <c r="CHA956" s="438"/>
      <c r="CHB956" s="438"/>
      <c r="CHC956" s="438"/>
      <c r="CHD956" s="438"/>
      <c r="CHE956" s="438"/>
      <c r="CHF956" s="438"/>
      <c r="CHG956" s="438"/>
      <c r="CHH956" s="438"/>
      <c r="CHI956" s="438"/>
      <c r="CHJ956" s="438"/>
      <c r="CHK956" s="438"/>
      <c r="CHL956" s="438"/>
      <c r="CHM956" s="438"/>
      <c r="CHN956" s="438"/>
      <c r="CHO956" s="438"/>
      <c r="CHP956" s="438"/>
      <c r="CHQ956" s="438"/>
      <c r="CHR956" s="438"/>
      <c r="CHS956" s="438"/>
      <c r="CHT956" s="438"/>
      <c r="CHU956" s="438"/>
      <c r="CHV956" s="438"/>
      <c r="CHW956" s="438"/>
      <c r="CHX956" s="438"/>
      <c r="CHY956" s="438"/>
      <c r="CHZ956" s="438"/>
      <c r="CIA956" s="438"/>
      <c r="CIB956" s="438"/>
      <c r="CIC956" s="438"/>
      <c r="CID956" s="438"/>
      <c r="CIE956" s="438"/>
      <c r="CIF956" s="438"/>
      <c r="CIG956" s="438"/>
      <c r="CIH956" s="438"/>
      <c r="CII956" s="438"/>
      <c r="CIJ956" s="438"/>
      <c r="CIK956" s="438"/>
      <c r="CIL956" s="438"/>
      <c r="CIM956" s="438"/>
      <c r="CIN956" s="438"/>
      <c r="CIO956" s="438"/>
      <c r="CIP956" s="438"/>
      <c r="CIQ956" s="438"/>
      <c r="CIR956" s="438"/>
      <c r="CIS956" s="438"/>
      <c r="CIT956" s="438"/>
      <c r="CIU956" s="438"/>
      <c r="CIV956" s="438"/>
      <c r="CIW956" s="438"/>
      <c r="CIX956" s="438"/>
      <c r="CIY956" s="438"/>
      <c r="CIZ956" s="438"/>
      <c r="CJA956" s="438"/>
      <c r="CJB956" s="438"/>
      <c r="CJC956" s="438"/>
      <c r="CJD956" s="438"/>
      <c r="CJE956" s="438"/>
      <c r="CJF956" s="438"/>
      <c r="CJG956" s="438"/>
      <c r="CJH956" s="438"/>
      <c r="CJI956" s="438"/>
      <c r="CJJ956" s="438"/>
      <c r="CJK956" s="438"/>
      <c r="CJL956" s="438"/>
      <c r="CJM956" s="438"/>
      <c r="CJN956" s="438"/>
      <c r="CJO956" s="438"/>
      <c r="CJP956" s="438"/>
      <c r="CJQ956" s="438"/>
      <c r="CJR956" s="438"/>
      <c r="CJS956" s="438"/>
      <c r="CJT956" s="438"/>
      <c r="CJU956" s="438"/>
      <c r="CJV956" s="438"/>
      <c r="CJW956" s="438"/>
      <c r="CJX956" s="438"/>
      <c r="CJY956" s="438"/>
      <c r="CJZ956" s="438"/>
      <c r="CKA956" s="438"/>
      <c r="CKB956" s="438"/>
      <c r="CKC956" s="438"/>
      <c r="CKD956" s="438"/>
      <c r="CKE956" s="438"/>
      <c r="CKF956" s="438"/>
      <c r="CKG956" s="438"/>
      <c r="CKH956" s="438"/>
      <c r="CKI956" s="438"/>
      <c r="CKJ956" s="438"/>
      <c r="CKK956" s="438"/>
      <c r="CKL956" s="438"/>
      <c r="CKM956" s="438"/>
      <c r="CKN956" s="438"/>
      <c r="CKO956" s="438"/>
      <c r="CKP956" s="438"/>
      <c r="CKQ956" s="438"/>
      <c r="CKR956" s="438"/>
      <c r="CKS956" s="438"/>
      <c r="CKT956" s="438"/>
      <c r="CKU956" s="438"/>
      <c r="CKV956" s="438"/>
      <c r="CKW956" s="438"/>
      <c r="CKX956" s="438"/>
      <c r="CKY956" s="438"/>
      <c r="CKZ956" s="438"/>
      <c r="CLA956" s="438"/>
      <c r="CLB956" s="438"/>
      <c r="CLC956" s="438"/>
      <c r="CLD956" s="438"/>
      <c r="CLE956" s="438"/>
      <c r="CLF956" s="438"/>
      <c r="CLG956" s="438"/>
      <c r="CLH956" s="438"/>
      <c r="CLI956" s="438"/>
      <c r="CLJ956" s="438"/>
      <c r="CLK956" s="438"/>
      <c r="CLL956" s="438"/>
      <c r="CLM956" s="438"/>
      <c r="CLN956" s="438"/>
      <c r="CLO956" s="438"/>
      <c r="CLP956" s="438"/>
      <c r="CLQ956" s="438"/>
      <c r="CLR956" s="438"/>
      <c r="CLS956" s="438"/>
      <c r="CLT956" s="438"/>
      <c r="CLU956" s="438"/>
      <c r="CLV956" s="438"/>
      <c r="CLW956" s="438"/>
      <c r="CLX956" s="438"/>
      <c r="CLY956" s="438"/>
      <c r="CLZ956" s="438"/>
      <c r="CMA956" s="438"/>
      <c r="CMB956" s="438"/>
      <c r="CMC956" s="438"/>
      <c r="CMD956" s="438"/>
      <c r="CME956" s="438"/>
      <c r="CMF956" s="438"/>
      <c r="CMG956" s="438"/>
      <c r="CMH956" s="438"/>
      <c r="CMI956" s="438"/>
      <c r="CMJ956" s="438"/>
      <c r="CMK956" s="438"/>
      <c r="CML956" s="438"/>
      <c r="CMM956" s="438"/>
      <c r="CMN956" s="438"/>
      <c r="CMO956" s="438"/>
      <c r="CMP956" s="438"/>
      <c r="CMQ956" s="438"/>
      <c r="CMR956" s="438"/>
      <c r="CMS956" s="438"/>
      <c r="CMT956" s="438"/>
      <c r="CMU956" s="438"/>
      <c r="CMV956" s="438"/>
      <c r="CMW956" s="438"/>
      <c r="CMX956" s="438"/>
      <c r="CMY956" s="438"/>
      <c r="CMZ956" s="438"/>
      <c r="CNA956" s="438"/>
      <c r="CNB956" s="438"/>
      <c r="CNC956" s="438"/>
      <c r="CND956" s="438"/>
      <c r="CNE956" s="438"/>
      <c r="CNF956" s="438"/>
      <c r="CNG956" s="438"/>
      <c r="CNH956" s="438"/>
      <c r="CNI956" s="438"/>
      <c r="CNJ956" s="438"/>
      <c r="CNK956" s="438"/>
      <c r="CNL956" s="438"/>
      <c r="CNM956" s="438"/>
      <c r="CNN956" s="438"/>
      <c r="CNO956" s="438"/>
      <c r="CNP956" s="438"/>
      <c r="CNQ956" s="438"/>
      <c r="CNR956" s="438"/>
      <c r="CNS956" s="438"/>
      <c r="CNT956" s="438"/>
      <c r="CNU956" s="438"/>
      <c r="CNV956" s="438"/>
      <c r="CNW956" s="438"/>
      <c r="CNX956" s="438"/>
      <c r="CNY956" s="438"/>
      <c r="CNZ956" s="438"/>
      <c r="COA956" s="438"/>
      <c r="COB956" s="438"/>
      <c r="COC956" s="438"/>
      <c r="COD956" s="438"/>
      <c r="COE956" s="438"/>
      <c r="COF956" s="438"/>
      <c r="COG956" s="438"/>
      <c r="COH956" s="438"/>
      <c r="COI956" s="438"/>
      <c r="COJ956" s="438"/>
      <c r="COK956" s="438"/>
      <c r="COL956" s="438"/>
      <c r="COM956" s="438"/>
      <c r="CON956" s="438"/>
      <c r="COO956" s="438"/>
      <c r="COP956" s="438"/>
      <c r="COQ956" s="438"/>
      <c r="COR956" s="438"/>
      <c r="COS956" s="438"/>
      <c r="COT956" s="438"/>
      <c r="COU956" s="438"/>
      <c r="COV956" s="438"/>
      <c r="COW956" s="438"/>
      <c r="COX956" s="438"/>
      <c r="COY956" s="438"/>
      <c r="COZ956" s="438"/>
      <c r="CPA956" s="438"/>
      <c r="CPB956" s="438"/>
      <c r="CPC956" s="438"/>
      <c r="CPD956" s="438"/>
      <c r="CPE956" s="438"/>
      <c r="CPF956" s="438"/>
      <c r="CPG956" s="438"/>
      <c r="CPH956" s="438"/>
      <c r="CPI956" s="438"/>
      <c r="CPJ956" s="438"/>
      <c r="CPK956" s="438"/>
      <c r="CPL956" s="438"/>
      <c r="CPM956" s="438"/>
      <c r="CPN956" s="438"/>
      <c r="CPO956" s="438"/>
      <c r="CPP956" s="438"/>
      <c r="CPQ956" s="438"/>
      <c r="CPR956" s="438"/>
      <c r="CPS956" s="438"/>
      <c r="CPT956" s="438"/>
      <c r="CPU956" s="438"/>
      <c r="CPV956" s="438"/>
      <c r="CPW956" s="438"/>
      <c r="CPX956" s="438"/>
      <c r="CPY956" s="438"/>
      <c r="CPZ956" s="438"/>
      <c r="CQA956" s="438"/>
      <c r="CQB956" s="438"/>
      <c r="CQC956" s="438"/>
      <c r="CQD956" s="438"/>
      <c r="CQE956" s="438"/>
      <c r="CQF956" s="438"/>
      <c r="CQG956" s="438"/>
      <c r="CQH956" s="438"/>
      <c r="CQI956" s="438"/>
      <c r="CQJ956" s="438"/>
      <c r="CQK956" s="438"/>
      <c r="CQL956" s="438"/>
      <c r="CQM956" s="438"/>
      <c r="CQN956" s="438"/>
      <c r="CQO956" s="438"/>
      <c r="CQP956" s="438"/>
      <c r="CQQ956" s="438"/>
      <c r="CQR956" s="438"/>
      <c r="CQS956" s="438"/>
      <c r="CQT956" s="438"/>
      <c r="CQU956" s="438"/>
      <c r="CQV956" s="438"/>
      <c r="CQW956" s="438"/>
      <c r="CQX956" s="438"/>
      <c r="CQY956" s="438"/>
      <c r="CQZ956" s="438"/>
      <c r="CRA956" s="438"/>
      <c r="CRB956" s="438"/>
      <c r="CRC956" s="438"/>
      <c r="CRD956" s="438"/>
      <c r="CRE956" s="438"/>
      <c r="CRF956" s="438"/>
      <c r="CRG956" s="438"/>
      <c r="CRH956" s="438"/>
      <c r="CRI956" s="438"/>
      <c r="CRJ956" s="438"/>
      <c r="CRK956" s="438"/>
      <c r="CRL956" s="438"/>
      <c r="CRM956" s="438"/>
      <c r="CRN956" s="438"/>
      <c r="CRO956" s="438"/>
      <c r="CRP956" s="438"/>
      <c r="CRQ956" s="438"/>
      <c r="CRR956" s="438"/>
      <c r="CRS956" s="438"/>
      <c r="CRT956" s="438"/>
      <c r="CRU956" s="438"/>
      <c r="CRV956" s="438"/>
      <c r="CRW956" s="438"/>
      <c r="CRX956" s="438"/>
      <c r="CRY956" s="438"/>
      <c r="CRZ956" s="438"/>
      <c r="CSA956" s="438"/>
      <c r="CSB956" s="438"/>
      <c r="CSC956" s="438"/>
      <c r="CSD956" s="438"/>
      <c r="CSE956" s="438"/>
      <c r="CSF956" s="438"/>
      <c r="CSG956" s="438"/>
      <c r="CSH956" s="438"/>
      <c r="CSI956" s="438"/>
      <c r="CSJ956" s="438"/>
      <c r="CSK956" s="438"/>
      <c r="CSL956" s="438"/>
      <c r="CSM956" s="438"/>
      <c r="CSN956" s="438"/>
      <c r="CSO956" s="438"/>
      <c r="CSP956" s="438"/>
      <c r="CSQ956" s="438"/>
      <c r="CSR956" s="438"/>
      <c r="CSS956" s="438"/>
      <c r="CST956" s="438"/>
      <c r="CSU956" s="438"/>
      <c r="CSV956" s="438"/>
      <c r="CSW956" s="438"/>
      <c r="CSX956" s="438"/>
      <c r="CSY956" s="438"/>
      <c r="CSZ956" s="438"/>
      <c r="CTA956" s="438"/>
      <c r="CTB956" s="438"/>
      <c r="CTC956" s="438"/>
      <c r="CTD956" s="438"/>
      <c r="CTE956" s="438"/>
      <c r="CTF956" s="438"/>
      <c r="CTG956" s="438"/>
      <c r="CTH956" s="438"/>
      <c r="CTI956" s="438"/>
      <c r="CTJ956" s="438"/>
      <c r="CTK956" s="438"/>
      <c r="CTL956" s="438"/>
      <c r="CTM956" s="438"/>
      <c r="CTN956" s="438"/>
      <c r="CTO956" s="438"/>
      <c r="CTP956" s="438"/>
      <c r="CTQ956" s="438"/>
      <c r="CTR956" s="438"/>
      <c r="CTS956" s="438"/>
      <c r="CTT956" s="438"/>
      <c r="CTU956" s="438"/>
      <c r="CTV956" s="438"/>
      <c r="CTW956" s="438"/>
      <c r="CTX956" s="438"/>
      <c r="CTY956" s="438"/>
      <c r="CTZ956" s="438"/>
      <c r="CUA956" s="438"/>
      <c r="CUB956" s="438"/>
      <c r="CUC956" s="438"/>
      <c r="CUD956" s="438"/>
      <c r="CUE956" s="438"/>
      <c r="CUF956" s="438"/>
      <c r="CUG956" s="438"/>
      <c r="CUH956" s="438"/>
      <c r="CUI956" s="438"/>
      <c r="CUJ956" s="438"/>
      <c r="CUK956" s="438"/>
      <c r="CUL956" s="438"/>
      <c r="CUM956" s="438"/>
      <c r="CUN956" s="438"/>
      <c r="CUO956" s="438"/>
      <c r="CUP956" s="438"/>
      <c r="CUQ956" s="438"/>
      <c r="CUR956" s="438"/>
      <c r="CUS956" s="438"/>
      <c r="CUT956" s="438"/>
      <c r="CUU956" s="438"/>
      <c r="CUV956" s="438"/>
      <c r="CUW956" s="438"/>
      <c r="CUX956" s="438"/>
      <c r="CUY956" s="438"/>
      <c r="CUZ956" s="438"/>
      <c r="CVA956" s="438"/>
      <c r="CVB956" s="438"/>
      <c r="CVC956" s="438"/>
      <c r="CVD956" s="438"/>
      <c r="CVE956" s="438"/>
      <c r="CVF956" s="438"/>
      <c r="CVG956" s="438"/>
      <c r="CVH956" s="438"/>
      <c r="CVI956" s="438"/>
      <c r="CVJ956" s="438"/>
      <c r="CVK956" s="438"/>
      <c r="CVL956" s="438"/>
      <c r="CVM956" s="438"/>
      <c r="CVN956" s="438"/>
      <c r="CVO956" s="438"/>
      <c r="CVP956" s="438"/>
      <c r="CVQ956" s="438"/>
      <c r="CVR956" s="438"/>
      <c r="CVS956" s="438"/>
      <c r="CVT956" s="438"/>
      <c r="CVU956" s="438"/>
      <c r="CVV956" s="438"/>
      <c r="CVW956" s="438"/>
      <c r="CVX956" s="438"/>
      <c r="CVY956" s="438"/>
      <c r="CVZ956" s="438"/>
      <c r="CWA956" s="438"/>
      <c r="CWB956" s="438"/>
      <c r="CWC956" s="438"/>
      <c r="CWD956" s="438"/>
      <c r="CWE956" s="438"/>
      <c r="CWF956" s="438"/>
      <c r="CWG956" s="438"/>
      <c r="CWH956" s="438"/>
      <c r="CWI956" s="438"/>
      <c r="CWJ956" s="438"/>
      <c r="CWK956" s="438"/>
      <c r="CWL956" s="438"/>
      <c r="CWM956" s="438"/>
      <c r="CWN956" s="438"/>
      <c r="CWO956" s="438"/>
      <c r="CWP956" s="438"/>
      <c r="CWQ956" s="438"/>
      <c r="CWR956" s="438"/>
      <c r="CWS956" s="438"/>
      <c r="CWT956" s="438"/>
      <c r="CWU956" s="438"/>
      <c r="CWV956" s="438"/>
      <c r="CWW956" s="438"/>
      <c r="CWX956" s="438"/>
      <c r="CWY956" s="438"/>
      <c r="CWZ956" s="438"/>
      <c r="CXA956" s="438"/>
      <c r="CXB956" s="438"/>
      <c r="CXC956" s="438"/>
      <c r="CXD956" s="438"/>
      <c r="CXE956" s="438"/>
      <c r="CXF956" s="438"/>
      <c r="CXG956" s="438"/>
      <c r="CXH956" s="438"/>
      <c r="CXI956" s="438"/>
      <c r="CXJ956" s="438"/>
      <c r="CXK956" s="438"/>
      <c r="CXL956" s="438"/>
      <c r="CXM956" s="438"/>
      <c r="CXN956" s="438"/>
      <c r="CXO956" s="438"/>
      <c r="CXP956" s="438"/>
      <c r="CXQ956" s="438"/>
      <c r="CXR956" s="438"/>
      <c r="CXS956" s="438"/>
      <c r="CXT956" s="438"/>
      <c r="CXU956" s="438"/>
      <c r="CXV956" s="438"/>
      <c r="CXW956" s="438"/>
      <c r="CXX956" s="438"/>
      <c r="CXY956" s="438"/>
      <c r="CXZ956" s="438"/>
      <c r="CYA956" s="438"/>
      <c r="CYB956" s="438"/>
      <c r="CYC956" s="438"/>
      <c r="CYD956" s="438"/>
      <c r="CYE956" s="438"/>
      <c r="CYF956" s="438"/>
      <c r="CYG956" s="438"/>
      <c r="CYH956" s="438"/>
      <c r="CYI956" s="438"/>
      <c r="CYJ956" s="438"/>
      <c r="CYK956" s="438"/>
      <c r="CYL956" s="438"/>
      <c r="CYM956" s="438"/>
      <c r="CYN956" s="438"/>
      <c r="CYO956" s="438"/>
      <c r="CYP956" s="438"/>
      <c r="CYQ956" s="438"/>
      <c r="CYR956" s="438"/>
      <c r="CYS956" s="438"/>
      <c r="CYT956" s="438"/>
      <c r="CYU956" s="438"/>
      <c r="CYV956" s="438"/>
      <c r="CYW956" s="438"/>
      <c r="CYX956" s="438"/>
      <c r="CYY956" s="438"/>
      <c r="CYZ956" s="438"/>
      <c r="CZA956" s="438"/>
      <c r="CZB956" s="438"/>
      <c r="CZC956" s="438"/>
      <c r="CZD956" s="438"/>
      <c r="CZE956" s="438"/>
      <c r="CZF956" s="438"/>
      <c r="CZG956" s="438"/>
      <c r="CZH956" s="438"/>
      <c r="CZI956" s="438"/>
      <c r="CZJ956" s="438"/>
      <c r="CZK956" s="438"/>
      <c r="CZL956" s="438"/>
      <c r="CZM956" s="438"/>
      <c r="CZN956" s="438"/>
      <c r="CZO956" s="438"/>
      <c r="CZP956" s="438"/>
      <c r="CZQ956" s="438"/>
      <c r="CZR956" s="438"/>
      <c r="CZS956" s="438"/>
      <c r="CZT956" s="438"/>
      <c r="CZU956" s="438"/>
      <c r="CZV956" s="438"/>
      <c r="CZW956" s="438"/>
      <c r="CZX956" s="438"/>
      <c r="CZY956" s="438"/>
      <c r="CZZ956" s="438"/>
      <c r="DAA956" s="438"/>
      <c r="DAB956" s="438"/>
      <c r="DAC956" s="438"/>
      <c r="DAD956" s="438"/>
      <c r="DAE956" s="438"/>
      <c r="DAF956" s="438"/>
      <c r="DAG956" s="438"/>
      <c r="DAH956" s="438"/>
      <c r="DAI956" s="438"/>
      <c r="DAJ956" s="438"/>
      <c r="DAK956" s="438"/>
      <c r="DAL956" s="438"/>
      <c r="DAM956" s="438"/>
      <c r="DAN956" s="438"/>
      <c r="DAO956" s="438"/>
      <c r="DAP956" s="438"/>
      <c r="DAQ956" s="438"/>
      <c r="DAR956" s="438"/>
      <c r="DAS956" s="438"/>
      <c r="DAT956" s="438"/>
      <c r="DAU956" s="438"/>
      <c r="DAV956" s="438"/>
      <c r="DAW956" s="438"/>
      <c r="DAX956" s="438"/>
      <c r="DAY956" s="438"/>
      <c r="DAZ956" s="438"/>
      <c r="DBA956" s="438"/>
      <c r="DBB956" s="438"/>
      <c r="DBC956" s="438"/>
      <c r="DBD956" s="438"/>
      <c r="DBE956" s="438"/>
      <c r="DBF956" s="438"/>
      <c r="DBG956" s="438"/>
      <c r="DBH956" s="438"/>
      <c r="DBI956" s="438"/>
      <c r="DBJ956" s="438"/>
      <c r="DBK956" s="438"/>
      <c r="DBL956" s="438"/>
      <c r="DBM956" s="438"/>
      <c r="DBN956" s="438"/>
      <c r="DBO956" s="438"/>
      <c r="DBP956" s="438"/>
      <c r="DBQ956" s="438"/>
      <c r="DBR956" s="438"/>
      <c r="DBS956" s="438"/>
      <c r="DBT956" s="438"/>
      <c r="DBU956" s="438"/>
      <c r="DBV956" s="438"/>
      <c r="DBW956" s="438"/>
      <c r="DBX956" s="438"/>
      <c r="DBY956" s="438"/>
      <c r="DBZ956" s="438"/>
      <c r="DCA956" s="438"/>
      <c r="DCB956" s="438"/>
      <c r="DCC956" s="438"/>
      <c r="DCD956" s="438"/>
      <c r="DCE956" s="438"/>
      <c r="DCF956" s="438"/>
      <c r="DCG956" s="438"/>
      <c r="DCH956" s="438"/>
      <c r="DCI956" s="438"/>
      <c r="DCJ956" s="438"/>
      <c r="DCK956" s="438"/>
      <c r="DCL956" s="438"/>
      <c r="DCM956" s="438"/>
      <c r="DCN956" s="438"/>
      <c r="DCO956" s="438"/>
      <c r="DCP956" s="438"/>
      <c r="DCQ956" s="438"/>
      <c r="DCR956" s="438"/>
      <c r="DCS956" s="438"/>
      <c r="DCT956" s="438"/>
      <c r="DCU956" s="438"/>
      <c r="DCV956" s="438"/>
      <c r="DCW956" s="438"/>
      <c r="DCX956" s="438"/>
      <c r="DCY956" s="438"/>
      <c r="DCZ956" s="438"/>
      <c r="DDA956" s="438"/>
      <c r="DDB956" s="438"/>
      <c r="DDC956" s="438"/>
      <c r="DDD956" s="438"/>
      <c r="DDE956" s="438"/>
      <c r="DDF956" s="438"/>
      <c r="DDG956" s="438"/>
      <c r="DDH956" s="438"/>
      <c r="DDI956" s="438"/>
      <c r="DDJ956" s="438"/>
      <c r="DDK956" s="438"/>
      <c r="DDL956" s="438"/>
      <c r="DDM956" s="438"/>
      <c r="DDN956" s="438"/>
      <c r="DDO956" s="438"/>
      <c r="DDP956" s="438"/>
      <c r="DDQ956" s="438"/>
      <c r="DDR956" s="438"/>
      <c r="DDS956" s="438"/>
      <c r="DDT956" s="438"/>
      <c r="DDU956" s="438"/>
      <c r="DDV956" s="438"/>
      <c r="DDW956" s="438"/>
      <c r="DDX956" s="438"/>
      <c r="DDY956" s="438"/>
      <c r="DDZ956" s="438"/>
      <c r="DEA956" s="438"/>
      <c r="DEB956" s="438"/>
      <c r="DEC956" s="438"/>
      <c r="DED956" s="438"/>
      <c r="DEE956" s="438"/>
      <c r="DEF956" s="438"/>
      <c r="DEG956" s="438"/>
      <c r="DEH956" s="438"/>
      <c r="DEI956" s="438"/>
      <c r="DEJ956" s="438"/>
      <c r="DEK956" s="438"/>
      <c r="DEL956" s="438"/>
      <c r="DEM956" s="438"/>
      <c r="DEN956" s="438"/>
      <c r="DEO956" s="438"/>
      <c r="DEP956" s="438"/>
      <c r="DEQ956" s="438"/>
      <c r="DER956" s="438"/>
      <c r="DES956" s="438"/>
      <c r="DET956" s="438"/>
      <c r="DEU956" s="438"/>
      <c r="DEV956" s="438"/>
      <c r="DEW956" s="438"/>
      <c r="DEX956" s="438"/>
      <c r="DEY956" s="438"/>
      <c r="DEZ956" s="438"/>
      <c r="DFA956" s="438"/>
      <c r="DFB956" s="438"/>
      <c r="DFC956" s="438"/>
      <c r="DFD956" s="438"/>
      <c r="DFE956" s="438"/>
      <c r="DFF956" s="438"/>
      <c r="DFG956" s="438"/>
      <c r="DFH956" s="438"/>
      <c r="DFI956" s="438"/>
      <c r="DFJ956" s="438"/>
      <c r="DFK956" s="438"/>
      <c r="DFL956" s="438"/>
      <c r="DFM956" s="438"/>
      <c r="DFN956" s="438"/>
      <c r="DFO956" s="438"/>
      <c r="DFP956" s="438"/>
      <c r="DFQ956" s="438"/>
      <c r="DFR956" s="438"/>
      <c r="DFS956" s="438"/>
      <c r="DFT956" s="438"/>
      <c r="DFU956" s="438"/>
      <c r="DFV956" s="438"/>
      <c r="DFW956" s="438"/>
      <c r="DFX956" s="438"/>
      <c r="DFY956" s="438"/>
      <c r="DFZ956" s="438"/>
      <c r="DGA956" s="438"/>
      <c r="DGB956" s="438"/>
      <c r="DGC956" s="438"/>
      <c r="DGD956" s="438"/>
      <c r="DGE956" s="438"/>
      <c r="DGF956" s="438"/>
      <c r="DGG956" s="438"/>
      <c r="DGH956" s="438"/>
      <c r="DGI956" s="438"/>
      <c r="DGJ956" s="438"/>
      <c r="DGK956" s="438"/>
      <c r="DGL956" s="438"/>
      <c r="DGM956" s="438"/>
      <c r="DGN956" s="438"/>
      <c r="DGO956" s="438"/>
      <c r="DGP956" s="438"/>
      <c r="DGQ956" s="438"/>
      <c r="DGR956" s="438"/>
      <c r="DGS956" s="438"/>
      <c r="DGT956" s="438"/>
      <c r="DGU956" s="438"/>
      <c r="DGV956" s="438"/>
      <c r="DGW956" s="438"/>
      <c r="DGX956" s="438"/>
      <c r="DGY956" s="438"/>
      <c r="DGZ956" s="438"/>
      <c r="DHA956" s="438"/>
      <c r="DHB956" s="438"/>
      <c r="DHC956" s="438"/>
      <c r="DHD956" s="438"/>
      <c r="DHE956" s="438"/>
      <c r="DHF956" s="438"/>
      <c r="DHG956" s="438"/>
      <c r="DHH956" s="438"/>
      <c r="DHI956" s="438"/>
      <c r="DHJ956" s="438"/>
      <c r="DHK956" s="438"/>
      <c r="DHL956" s="438"/>
      <c r="DHM956" s="438"/>
      <c r="DHN956" s="438"/>
      <c r="DHO956" s="438"/>
      <c r="DHP956" s="438"/>
      <c r="DHQ956" s="438"/>
      <c r="DHR956" s="438"/>
      <c r="DHS956" s="438"/>
      <c r="DHT956" s="438"/>
      <c r="DHU956" s="438"/>
      <c r="DHV956" s="438"/>
      <c r="DHW956" s="438"/>
      <c r="DHX956" s="438"/>
      <c r="DHY956" s="438"/>
      <c r="DHZ956" s="438"/>
      <c r="DIA956" s="438"/>
      <c r="DIB956" s="438"/>
      <c r="DIC956" s="438"/>
      <c r="DID956" s="438"/>
      <c r="DIE956" s="438"/>
      <c r="DIF956" s="438"/>
      <c r="DIG956" s="438"/>
      <c r="DIH956" s="438"/>
      <c r="DII956" s="438"/>
      <c r="DIJ956" s="438"/>
      <c r="DIK956" s="438"/>
      <c r="DIL956" s="438"/>
      <c r="DIM956" s="438"/>
      <c r="DIN956" s="438"/>
      <c r="DIO956" s="438"/>
      <c r="DIP956" s="438"/>
      <c r="DIQ956" s="438"/>
      <c r="DIR956" s="438"/>
      <c r="DIS956" s="438"/>
      <c r="DIT956" s="438"/>
      <c r="DIU956" s="438"/>
      <c r="DIV956" s="438"/>
      <c r="DIW956" s="438"/>
      <c r="DIX956" s="438"/>
      <c r="DIY956" s="438"/>
      <c r="DIZ956" s="438"/>
      <c r="DJA956" s="438"/>
      <c r="DJB956" s="438"/>
      <c r="DJC956" s="438"/>
      <c r="DJD956" s="438"/>
      <c r="DJE956" s="438"/>
      <c r="DJF956" s="438"/>
      <c r="DJG956" s="438"/>
      <c r="DJH956" s="438"/>
      <c r="DJI956" s="438"/>
      <c r="DJJ956" s="438"/>
      <c r="DJK956" s="438"/>
      <c r="DJL956" s="438"/>
      <c r="DJM956" s="438"/>
      <c r="DJN956" s="438"/>
      <c r="DJO956" s="438"/>
      <c r="DJP956" s="438"/>
      <c r="DJQ956" s="438"/>
      <c r="DJR956" s="438"/>
      <c r="DJS956" s="438"/>
      <c r="DJT956" s="438"/>
      <c r="DJU956" s="438"/>
      <c r="DJV956" s="438"/>
      <c r="DJW956" s="438"/>
      <c r="DJX956" s="438"/>
      <c r="DJY956" s="438"/>
      <c r="DJZ956" s="438"/>
      <c r="DKA956" s="438"/>
      <c r="DKB956" s="438"/>
      <c r="DKC956" s="438"/>
      <c r="DKD956" s="438"/>
      <c r="DKE956" s="438"/>
      <c r="DKF956" s="438"/>
      <c r="DKG956" s="438"/>
      <c r="DKH956" s="438"/>
      <c r="DKI956" s="438"/>
      <c r="DKJ956" s="438"/>
      <c r="DKK956" s="438"/>
      <c r="DKL956" s="438"/>
      <c r="DKM956" s="438"/>
      <c r="DKN956" s="438"/>
      <c r="DKO956" s="438"/>
      <c r="DKP956" s="438"/>
      <c r="DKQ956" s="438"/>
      <c r="DKR956" s="438"/>
      <c r="DKS956" s="438"/>
      <c r="DKT956" s="438"/>
      <c r="DKU956" s="438"/>
      <c r="DKV956" s="438"/>
      <c r="DKW956" s="438"/>
      <c r="DKX956" s="438"/>
      <c r="DKY956" s="438"/>
      <c r="DKZ956" s="438"/>
      <c r="DLA956" s="438"/>
      <c r="DLB956" s="438"/>
      <c r="DLC956" s="438"/>
      <c r="DLD956" s="438"/>
      <c r="DLE956" s="438"/>
      <c r="DLF956" s="438"/>
      <c r="DLG956" s="438"/>
      <c r="DLH956" s="438"/>
      <c r="DLI956" s="438"/>
      <c r="DLJ956" s="438"/>
      <c r="DLK956" s="438"/>
      <c r="DLL956" s="438"/>
      <c r="DLM956" s="438"/>
      <c r="DLN956" s="438"/>
      <c r="DLO956" s="438"/>
      <c r="DLP956" s="438"/>
      <c r="DLQ956" s="438"/>
      <c r="DLR956" s="438"/>
      <c r="DLS956" s="438"/>
      <c r="DLT956" s="438"/>
      <c r="DLU956" s="438"/>
      <c r="DLV956" s="438"/>
      <c r="DLW956" s="438"/>
      <c r="DLX956" s="438"/>
      <c r="DLY956" s="438"/>
      <c r="DLZ956" s="438"/>
      <c r="DMA956" s="438"/>
      <c r="DMB956" s="438"/>
      <c r="DMC956" s="438"/>
      <c r="DMD956" s="438"/>
      <c r="DME956" s="438"/>
      <c r="DMF956" s="438"/>
      <c r="DMG956" s="438"/>
      <c r="DMH956" s="438"/>
      <c r="DMI956" s="438"/>
      <c r="DMJ956" s="438"/>
      <c r="DMK956" s="438"/>
      <c r="DML956" s="438"/>
      <c r="DMM956" s="438"/>
      <c r="DMN956" s="438"/>
      <c r="DMO956" s="438"/>
      <c r="DMP956" s="438"/>
      <c r="DMQ956" s="438"/>
      <c r="DMR956" s="438"/>
      <c r="DMS956" s="438"/>
      <c r="DMT956" s="438"/>
      <c r="DMU956" s="438"/>
      <c r="DMV956" s="438"/>
      <c r="DMW956" s="438"/>
      <c r="DMX956" s="438"/>
      <c r="DMY956" s="438"/>
      <c r="DMZ956" s="438"/>
      <c r="DNA956" s="438"/>
      <c r="DNB956" s="438"/>
      <c r="DNC956" s="438"/>
      <c r="DND956" s="438"/>
      <c r="DNE956" s="438"/>
      <c r="DNF956" s="438"/>
      <c r="DNG956" s="438"/>
      <c r="DNH956" s="438"/>
      <c r="DNI956" s="438"/>
      <c r="DNJ956" s="438"/>
      <c r="DNK956" s="438"/>
      <c r="DNL956" s="438"/>
      <c r="DNM956" s="438"/>
      <c r="DNN956" s="438"/>
      <c r="DNO956" s="438"/>
      <c r="DNP956" s="438"/>
      <c r="DNQ956" s="438"/>
      <c r="DNR956" s="438"/>
      <c r="DNS956" s="438"/>
      <c r="DNT956" s="438"/>
      <c r="DNU956" s="438"/>
      <c r="DNV956" s="438"/>
      <c r="DNW956" s="438"/>
      <c r="DNX956" s="438"/>
      <c r="DNY956" s="438"/>
      <c r="DNZ956" s="438"/>
      <c r="DOA956" s="438"/>
      <c r="DOB956" s="438"/>
      <c r="DOC956" s="438"/>
      <c r="DOD956" s="438"/>
      <c r="DOE956" s="438"/>
      <c r="DOF956" s="438"/>
      <c r="DOG956" s="438"/>
      <c r="DOH956" s="438"/>
      <c r="DOI956" s="438"/>
      <c r="DOJ956" s="438"/>
      <c r="DOK956" s="438"/>
      <c r="DOL956" s="438"/>
      <c r="DOM956" s="438"/>
      <c r="DON956" s="438"/>
      <c r="DOO956" s="438"/>
      <c r="DOP956" s="438"/>
      <c r="DOQ956" s="438"/>
      <c r="DOR956" s="438"/>
      <c r="DOS956" s="438"/>
      <c r="DOT956" s="438"/>
      <c r="DOU956" s="438"/>
      <c r="DOV956" s="438"/>
      <c r="DOW956" s="438"/>
      <c r="DOX956" s="438"/>
      <c r="DOY956" s="438"/>
      <c r="DOZ956" s="438"/>
      <c r="DPA956" s="438"/>
      <c r="DPB956" s="438"/>
      <c r="DPC956" s="438"/>
      <c r="DPD956" s="438"/>
      <c r="DPE956" s="438"/>
      <c r="DPF956" s="438"/>
      <c r="DPG956" s="438"/>
      <c r="DPH956" s="438"/>
      <c r="DPI956" s="438"/>
      <c r="DPJ956" s="438"/>
      <c r="DPK956" s="438"/>
      <c r="DPL956" s="438"/>
      <c r="DPM956" s="438"/>
      <c r="DPN956" s="438"/>
      <c r="DPO956" s="438"/>
      <c r="DPP956" s="438"/>
      <c r="DPQ956" s="438"/>
      <c r="DPR956" s="438"/>
      <c r="DPS956" s="438"/>
      <c r="DPT956" s="438"/>
      <c r="DPU956" s="438"/>
      <c r="DPV956" s="438"/>
      <c r="DPW956" s="438"/>
      <c r="DPX956" s="438"/>
      <c r="DPY956" s="438"/>
      <c r="DPZ956" s="438"/>
      <c r="DQA956" s="438"/>
      <c r="DQB956" s="438"/>
      <c r="DQC956" s="438"/>
      <c r="DQD956" s="438"/>
      <c r="DQE956" s="438"/>
      <c r="DQF956" s="438"/>
      <c r="DQG956" s="438"/>
      <c r="DQH956" s="438"/>
      <c r="DQI956" s="438"/>
      <c r="DQJ956" s="438"/>
      <c r="DQK956" s="438"/>
      <c r="DQL956" s="438"/>
      <c r="DQM956" s="438"/>
      <c r="DQN956" s="438"/>
      <c r="DQO956" s="438"/>
      <c r="DQP956" s="438"/>
      <c r="DQQ956" s="438"/>
      <c r="DQR956" s="438"/>
      <c r="DQS956" s="438"/>
      <c r="DQT956" s="438"/>
      <c r="DQU956" s="438"/>
      <c r="DQV956" s="438"/>
      <c r="DQW956" s="438"/>
      <c r="DQX956" s="438"/>
      <c r="DQY956" s="438"/>
      <c r="DQZ956" s="438"/>
      <c r="DRA956" s="438"/>
      <c r="DRB956" s="438"/>
      <c r="DRC956" s="438"/>
      <c r="DRD956" s="438"/>
      <c r="DRE956" s="438"/>
      <c r="DRF956" s="438"/>
      <c r="DRG956" s="438"/>
      <c r="DRH956" s="438"/>
      <c r="DRI956" s="438"/>
      <c r="DRJ956" s="438"/>
      <c r="DRK956" s="438"/>
      <c r="DRL956" s="438"/>
      <c r="DRM956" s="438"/>
      <c r="DRN956" s="438"/>
      <c r="DRO956" s="438"/>
      <c r="DRP956" s="438"/>
      <c r="DRQ956" s="438"/>
      <c r="DRR956" s="438"/>
      <c r="DRS956" s="438"/>
      <c r="DRT956" s="438"/>
      <c r="DRU956" s="438"/>
      <c r="DRV956" s="438"/>
      <c r="DRW956" s="438"/>
      <c r="DRX956" s="438"/>
      <c r="DRY956" s="438"/>
      <c r="DRZ956" s="438"/>
      <c r="DSA956" s="438"/>
      <c r="DSB956" s="438"/>
      <c r="DSC956" s="438"/>
      <c r="DSD956" s="438"/>
      <c r="DSE956" s="438"/>
      <c r="DSF956" s="438"/>
      <c r="DSG956" s="438"/>
      <c r="DSH956" s="438"/>
      <c r="DSI956" s="438"/>
      <c r="DSJ956" s="438"/>
      <c r="DSK956" s="438"/>
      <c r="DSL956" s="438"/>
      <c r="DSM956" s="438"/>
      <c r="DSN956" s="438"/>
      <c r="DSO956" s="438"/>
      <c r="DSP956" s="438"/>
      <c r="DSQ956" s="438"/>
      <c r="DSR956" s="438"/>
      <c r="DSS956" s="438"/>
      <c r="DST956" s="438"/>
      <c r="DSU956" s="438"/>
      <c r="DSV956" s="438"/>
      <c r="DSW956" s="438"/>
      <c r="DSX956" s="438"/>
      <c r="DSY956" s="438"/>
      <c r="DSZ956" s="438"/>
      <c r="DTA956" s="438"/>
      <c r="DTB956" s="438"/>
      <c r="DTC956" s="438"/>
      <c r="DTD956" s="438"/>
      <c r="DTE956" s="438"/>
      <c r="DTF956" s="438"/>
      <c r="DTG956" s="438"/>
      <c r="DTH956" s="438"/>
      <c r="DTI956" s="438"/>
      <c r="DTJ956" s="438"/>
      <c r="DTK956" s="438"/>
      <c r="DTL956" s="438"/>
      <c r="DTM956" s="438"/>
      <c r="DTN956" s="438"/>
      <c r="DTO956" s="438"/>
      <c r="DTP956" s="438"/>
      <c r="DTQ956" s="438"/>
      <c r="DTR956" s="438"/>
      <c r="DTS956" s="438"/>
      <c r="DTT956" s="438"/>
      <c r="DTU956" s="438"/>
      <c r="DTV956" s="438"/>
      <c r="DTW956" s="438"/>
      <c r="DTX956" s="438"/>
      <c r="DTY956" s="438"/>
      <c r="DTZ956" s="438"/>
      <c r="DUA956" s="438"/>
      <c r="DUB956" s="438"/>
      <c r="DUC956" s="438"/>
      <c r="DUD956" s="438"/>
      <c r="DUE956" s="438"/>
      <c r="DUF956" s="438"/>
      <c r="DUG956" s="438"/>
      <c r="DUH956" s="438"/>
      <c r="DUI956" s="438"/>
      <c r="DUJ956" s="438"/>
      <c r="DUK956" s="438"/>
      <c r="DUL956" s="438"/>
      <c r="DUM956" s="438"/>
      <c r="DUN956" s="438"/>
      <c r="DUO956" s="438"/>
      <c r="DUP956" s="438"/>
      <c r="DUQ956" s="438"/>
      <c r="DUR956" s="438"/>
      <c r="DUS956" s="438"/>
      <c r="DUT956" s="438"/>
      <c r="DUU956" s="438"/>
      <c r="DUV956" s="438"/>
      <c r="DUW956" s="438"/>
      <c r="DUX956" s="438"/>
      <c r="DUY956" s="438"/>
      <c r="DUZ956" s="438"/>
      <c r="DVA956" s="438"/>
      <c r="DVB956" s="438"/>
      <c r="DVC956" s="438"/>
      <c r="DVD956" s="438"/>
      <c r="DVE956" s="438"/>
      <c r="DVF956" s="438"/>
      <c r="DVG956" s="438"/>
      <c r="DVH956" s="438"/>
      <c r="DVI956" s="438"/>
      <c r="DVJ956" s="438"/>
      <c r="DVK956" s="438"/>
      <c r="DVL956" s="438"/>
      <c r="DVM956" s="438"/>
      <c r="DVN956" s="438"/>
      <c r="DVO956" s="438"/>
      <c r="DVP956" s="438"/>
      <c r="DVQ956" s="438"/>
      <c r="DVR956" s="438"/>
      <c r="DVS956" s="438"/>
      <c r="DVT956" s="438"/>
      <c r="DVU956" s="438"/>
      <c r="DVV956" s="438"/>
      <c r="DVW956" s="438"/>
      <c r="DVX956" s="438"/>
      <c r="DVY956" s="438"/>
      <c r="DVZ956" s="438"/>
      <c r="DWA956" s="438"/>
      <c r="DWB956" s="438"/>
      <c r="DWC956" s="438"/>
      <c r="DWD956" s="438"/>
      <c r="DWE956" s="438"/>
      <c r="DWF956" s="438"/>
      <c r="DWG956" s="438"/>
      <c r="DWH956" s="438"/>
      <c r="DWI956" s="438"/>
      <c r="DWJ956" s="438"/>
      <c r="DWK956" s="438"/>
      <c r="DWL956" s="438"/>
      <c r="DWM956" s="438"/>
      <c r="DWN956" s="438"/>
      <c r="DWO956" s="438"/>
      <c r="DWP956" s="438"/>
      <c r="DWQ956" s="438"/>
      <c r="DWR956" s="438"/>
      <c r="DWS956" s="438"/>
      <c r="DWT956" s="438"/>
      <c r="DWU956" s="438"/>
      <c r="DWV956" s="438"/>
      <c r="DWW956" s="438"/>
      <c r="DWX956" s="438"/>
      <c r="DWY956" s="438"/>
      <c r="DWZ956" s="438"/>
      <c r="DXA956" s="438"/>
      <c r="DXB956" s="438"/>
      <c r="DXC956" s="438"/>
      <c r="DXD956" s="438"/>
      <c r="DXE956" s="438"/>
      <c r="DXF956" s="438"/>
      <c r="DXG956" s="438"/>
      <c r="DXH956" s="438"/>
      <c r="DXI956" s="438"/>
      <c r="DXJ956" s="438"/>
      <c r="DXK956" s="438"/>
      <c r="DXL956" s="438"/>
      <c r="DXM956" s="438"/>
      <c r="DXN956" s="438"/>
      <c r="DXO956" s="438"/>
      <c r="DXP956" s="438"/>
      <c r="DXQ956" s="438"/>
      <c r="DXR956" s="438"/>
      <c r="DXS956" s="438"/>
      <c r="DXT956" s="438"/>
      <c r="DXU956" s="438"/>
      <c r="DXV956" s="438"/>
      <c r="DXW956" s="438"/>
      <c r="DXX956" s="438"/>
      <c r="DXY956" s="438"/>
      <c r="DXZ956" s="438"/>
      <c r="DYA956" s="438"/>
      <c r="DYB956" s="438"/>
      <c r="DYC956" s="438"/>
      <c r="DYD956" s="438"/>
      <c r="DYE956" s="438"/>
      <c r="DYF956" s="438"/>
      <c r="DYG956" s="438"/>
      <c r="DYH956" s="438"/>
      <c r="DYI956" s="438"/>
      <c r="DYJ956" s="438"/>
      <c r="DYK956" s="438"/>
      <c r="DYL956" s="438"/>
      <c r="DYM956" s="438"/>
      <c r="DYN956" s="438"/>
      <c r="DYO956" s="438"/>
      <c r="DYP956" s="438"/>
      <c r="DYQ956" s="438"/>
      <c r="DYR956" s="438"/>
      <c r="DYS956" s="438"/>
      <c r="DYT956" s="438"/>
      <c r="DYU956" s="438"/>
      <c r="DYV956" s="438"/>
      <c r="DYW956" s="438"/>
      <c r="DYX956" s="438"/>
      <c r="DYY956" s="438"/>
      <c r="DYZ956" s="438"/>
      <c r="DZA956" s="438"/>
      <c r="DZB956" s="438"/>
      <c r="DZC956" s="438"/>
      <c r="DZD956" s="438"/>
      <c r="DZE956" s="438"/>
      <c r="DZF956" s="438"/>
      <c r="DZG956" s="438"/>
      <c r="DZH956" s="438"/>
      <c r="DZI956" s="438"/>
      <c r="DZJ956" s="438"/>
      <c r="DZK956" s="438"/>
      <c r="DZL956" s="438"/>
      <c r="DZM956" s="438"/>
      <c r="DZN956" s="438"/>
      <c r="DZO956" s="438"/>
      <c r="DZP956" s="438"/>
      <c r="DZQ956" s="438"/>
      <c r="DZR956" s="438"/>
      <c r="DZS956" s="438"/>
      <c r="DZT956" s="438"/>
      <c r="DZU956" s="438"/>
      <c r="DZV956" s="438"/>
      <c r="DZW956" s="438"/>
      <c r="DZX956" s="438"/>
      <c r="DZY956" s="438"/>
      <c r="DZZ956" s="438"/>
      <c r="EAA956" s="438"/>
      <c r="EAB956" s="438"/>
      <c r="EAC956" s="438"/>
      <c r="EAD956" s="438"/>
      <c r="EAE956" s="438"/>
      <c r="EAF956" s="438"/>
      <c r="EAG956" s="438"/>
      <c r="EAH956" s="438"/>
      <c r="EAI956" s="438"/>
      <c r="EAJ956" s="438"/>
      <c r="EAK956" s="438"/>
      <c r="EAL956" s="438"/>
      <c r="EAM956" s="438"/>
      <c r="EAN956" s="438"/>
      <c r="EAO956" s="438"/>
      <c r="EAP956" s="438"/>
      <c r="EAQ956" s="438"/>
      <c r="EAR956" s="438"/>
      <c r="EAS956" s="438"/>
      <c r="EAT956" s="438"/>
      <c r="EAU956" s="438"/>
      <c r="EAV956" s="438"/>
      <c r="EAW956" s="438"/>
      <c r="EAX956" s="438"/>
      <c r="EAY956" s="438"/>
      <c r="EAZ956" s="438"/>
      <c r="EBA956" s="438"/>
      <c r="EBB956" s="438"/>
      <c r="EBC956" s="438"/>
      <c r="EBD956" s="438"/>
      <c r="EBE956" s="438"/>
      <c r="EBF956" s="438"/>
      <c r="EBG956" s="438"/>
      <c r="EBH956" s="438"/>
      <c r="EBI956" s="438"/>
      <c r="EBJ956" s="438"/>
      <c r="EBK956" s="438"/>
      <c r="EBL956" s="438"/>
      <c r="EBM956" s="438"/>
      <c r="EBN956" s="438"/>
      <c r="EBO956" s="438"/>
      <c r="EBP956" s="438"/>
      <c r="EBQ956" s="438"/>
      <c r="EBR956" s="438"/>
      <c r="EBS956" s="438"/>
      <c r="EBT956" s="438"/>
      <c r="EBU956" s="438"/>
      <c r="EBV956" s="438"/>
      <c r="EBW956" s="438"/>
      <c r="EBX956" s="438"/>
      <c r="EBY956" s="438"/>
      <c r="EBZ956" s="438"/>
      <c r="ECA956" s="438"/>
      <c r="ECB956" s="438"/>
      <c r="ECC956" s="438"/>
      <c r="ECD956" s="438"/>
      <c r="ECE956" s="438"/>
      <c r="ECF956" s="438"/>
      <c r="ECG956" s="438"/>
      <c r="ECH956" s="438"/>
      <c r="ECI956" s="438"/>
      <c r="ECJ956" s="438"/>
      <c r="ECK956" s="438"/>
      <c r="ECL956" s="438"/>
      <c r="ECM956" s="438"/>
      <c r="ECN956" s="438"/>
      <c r="ECO956" s="438"/>
      <c r="ECP956" s="438"/>
      <c r="ECQ956" s="438"/>
      <c r="ECR956" s="438"/>
      <c r="ECS956" s="438"/>
      <c r="ECT956" s="438"/>
      <c r="ECU956" s="438"/>
      <c r="ECV956" s="438"/>
      <c r="ECW956" s="438"/>
      <c r="ECX956" s="438"/>
      <c r="ECY956" s="438"/>
      <c r="ECZ956" s="438"/>
      <c r="EDA956" s="438"/>
      <c r="EDB956" s="438"/>
      <c r="EDC956" s="438"/>
      <c r="EDD956" s="438"/>
      <c r="EDE956" s="438"/>
      <c r="EDF956" s="438"/>
      <c r="EDG956" s="438"/>
      <c r="EDH956" s="438"/>
      <c r="EDI956" s="438"/>
      <c r="EDJ956" s="438"/>
      <c r="EDK956" s="438"/>
      <c r="EDL956" s="438"/>
      <c r="EDM956" s="438"/>
      <c r="EDN956" s="438"/>
      <c r="EDO956" s="438"/>
      <c r="EDP956" s="438"/>
      <c r="EDQ956" s="438"/>
      <c r="EDR956" s="438"/>
      <c r="EDS956" s="438"/>
      <c r="EDT956" s="438"/>
      <c r="EDU956" s="438"/>
      <c r="EDV956" s="438"/>
      <c r="EDW956" s="438"/>
      <c r="EDX956" s="438"/>
      <c r="EDY956" s="438"/>
      <c r="EDZ956" s="438"/>
      <c r="EEA956" s="438"/>
      <c r="EEB956" s="438"/>
      <c r="EEC956" s="438"/>
      <c r="EED956" s="438"/>
      <c r="EEE956" s="438"/>
      <c r="EEF956" s="438"/>
      <c r="EEG956" s="438"/>
      <c r="EEH956" s="438"/>
      <c r="EEI956" s="438"/>
      <c r="EEJ956" s="438"/>
      <c r="EEK956" s="438"/>
      <c r="EEL956" s="438"/>
      <c r="EEM956" s="438"/>
      <c r="EEN956" s="438"/>
      <c r="EEO956" s="438"/>
      <c r="EEP956" s="438"/>
      <c r="EEQ956" s="438"/>
      <c r="EER956" s="438"/>
      <c r="EES956" s="438"/>
      <c r="EET956" s="438"/>
      <c r="EEU956" s="438"/>
      <c r="EEV956" s="438"/>
      <c r="EEW956" s="438"/>
      <c r="EEX956" s="438"/>
      <c r="EEY956" s="438"/>
      <c r="EEZ956" s="438"/>
      <c r="EFA956" s="438"/>
      <c r="EFB956" s="438"/>
      <c r="EFC956" s="438"/>
      <c r="EFD956" s="438"/>
      <c r="EFE956" s="438"/>
      <c r="EFF956" s="438"/>
      <c r="EFG956" s="438"/>
      <c r="EFH956" s="438"/>
      <c r="EFI956" s="438"/>
      <c r="EFJ956" s="438"/>
      <c r="EFK956" s="438"/>
      <c r="EFL956" s="438"/>
      <c r="EFM956" s="438"/>
      <c r="EFN956" s="438"/>
      <c r="EFO956" s="438"/>
      <c r="EFP956" s="438"/>
      <c r="EFQ956" s="438"/>
      <c r="EFR956" s="438"/>
      <c r="EFS956" s="438"/>
      <c r="EFT956" s="438"/>
      <c r="EFU956" s="438"/>
      <c r="EFV956" s="438"/>
      <c r="EFW956" s="438"/>
      <c r="EFX956" s="438"/>
      <c r="EFY956" s="438"/>
      <c r="EFZ956" s="438"/>
      <c r="EGA956" s="438"/>
      <c r="EGB956" s="438"/>
      <c r="EGC956" s="438"/>
      <c r="EGD956" s="438"/>
      <c r="EGE956" s="438"/>
      <c r="EGF956" s="438"/>
      <c r="EGG956" s="438"/>
      <c r="EGH956" s="438"/>
      <c r="EGI956" s="438"/>
      <c r="EGJ956" s="438"/>
      <c r="EGK956" s="438"/>
      <c r="EGL956" s="438"/>
      <c r="EGM956" s="438"/>
      <c r="EGN956" s="438"/>
      <c r="EGO956" s="438"/>
      <c r="EGP956" s="438"/>
      <c r="EGQ956" s="438"/>
      <c r="EGR956" s="438"/>
      <c r="EGS956" s="438"/>
      <c r="EGT956" s="438"/>
      <c r="EGU956" s="438"/>
      <c r="EGV956" s="438"/>
      <c r="EGW956" s="438"/>
      <c r="EGX956" s="438"/>
      <c r="EGY956" s="438"/>
      <c r="EGZ956" s="438"/>
      <c r="EHA956" s="438"/>
      <c r="EHB956" s="438"/>
      <c r="EHC956" s="438"/>
      <c r="EHD956" s="438"/>
      <c r="EHE956" s="438"/>
      <c r="EHF956" s="438"/>
      <c r="EHG956" s="438"/>
      <c r="EHH956" s="438"/>
      <c r="EHI956" s="438"/>
      <c r="EHJ956" s="438"/>
      <c r="EHK956" s="438"/>
      <c r="EHL956" s="438"/>
      <c r="EHM956" s="438"/>
      <c r="EHN956" s="438"/>
      <c r="EHO956" s="438"/>
      <c r="EHP956" s="438"/>
      <c r="EHQ956" s="438"/>
      <c r="EHR956" s="438"/>
      <c r="EHS956" s="438"/>
      <c r="EHT956" s="438"/>
      <c r="EHU956" s="438"/>
      <c r="EHV956" s="438"/>
      <c r="EHW956" s="438"/>
      <c r="EHX956" s="438"/>
      <c r="EHY956" s="438"/>
      <c r="EHZ956" s="438"/>
      <c r="EIA956" s="438"/>
      <c r="EIB956" s="438"/>
      <c r="EIC956" s="438"/>
      <c r="EID956" s="438"/>
      <c r="EIE956" s="438"/>
      <c r="EIF956" s="438"/>
      <c r="EIG956" s="438"/>
      <c r="EIH956" s="438"/>
      <c r="EII956" s="438"/>
      <c r="EIJ956" s="438"/>
      <c r="EIK956" s="438"/>
      <c r="EIL956" s="438"/>
      <c r="EIM956" s="438"/>
      <c r="EIN956" s="438"/>
      <c r="EIO956" s="438"/>
      <c r="EIP956" s="438"/>
      <c r="EIQ956" s="438"/>
      <c r="EIR956" s="438"/>
      <c r="EIS956" s="438"/>
      <c r="EIT956" s="438"/>
      <c r="EIU956" s="438"/>
      <c r="EIV956" s="438"/>
      <c r="EIW956" s="438"/>
      <c r="EIX956" s="438"/>
      <c r="EIY956" s="438"/>
      <c r="EIZ956" s="438"/>
      <c r="EJA956" s="438"/>
      <c r="EJB956" s="438"/>
      <c r="EJC956" s="438"/>
      <c r="EJD956" s="438"/>
      <c r="EJE956" s="438"/>
      <c r="EJF956" s="438"/>
      <c r="EJG956" s="438"/>
      <c r="EJH956" s="438"/>
      <c r="EJI956" s="438"/>
      <c r="EJJ956" s="438"/>
      <c r="EJK956" s="438"/>
      <c r="EJL956" s="438"/>
      <c r="EJM956" s="438"/>
      <c r="EJN956" s="438"/>
      <c r="EJO956" s="438"/>
      <c r="EJP956" s="438"/>
      <c r="EJQ956" s="438"/>
      <c r="EJR956" s="438"/>
      <c r="EJS956" s="438"/>
      <c r="EJT956" s="438"/>
      <c r="EJU956" s="438"/>
      <c r="EJV956" s="438"/>
      <c r="EJW956" s="438"/>
      <c r="EJX956" s="438"/>
      <c r="EJY956" s="438"/>
      <c r="EJZ956" s="438"/>
      <c r="EKA956" s="438"/>
      <c r="EKB956" s="438"/>
      <c r="EKC956" s="438"/>
      <c r="EKD956" s="438"/>
      <c r="EKE956" s="438"/>
      <c r="EKF956" s="438"/>
      <c r="EKG956" s="438"/>
      <c r="EKH956" s="438"/>
      <c r="EKI956" s="438"/>
      <c r="EKJ956" s="438"/>
      <c r="EKK956" s="438"/>
      <c r="EKL956" s="438"/>
      <c r="EKM956" s="438"/>
      <c r="EKN956" s="438"/>
      <c r="EKO956" s="438"/>
      <c r="EKP956" s="438"/>
      <c r="EKQ956" s="438"/>
      <c r="EKR956" s="438"/>
      <c r="EKS956" s="438"/>
      <c r="EKT956" s="438"/>
      <c r="EKU956" s="438"/>
      <c r="EKV956" s="438"/>
      <c r="EKW956" s="438"/>
      <c r="EKX956" s="438"/>
      <c r="EKY956" s="438"/>
      <c r="EKZ956" s="438"/>
      <c r="ELA956" s="438"/>
      <c r="ELB956" s="438"/>
      <c r="ELC956" s="438"/>
      <c r="ELD956" s="438"/>
      <c r="ELE956" s="438"/>
      <c r="ELF956" s="438"/>
      <c r="ELG956" s="438"/>
      <c r="ELH956" s="438"/>
      <c r="ELI956" s="438"/>
      <c r="ELJ956" s="438"/>
      <c r="ELK956" s="438"/>
      <c r="ELL956" s="438"/>
      <c r="ELM956" s="438"/>
      <c r="ELN956" s="438"/>
      <c r="ELO956" s="438"/>
      <c r="ELP956" s="438"/>
      <c r="ELQ956" s="438"/>
      <c r="ELR956" s="438"/>
      <c r="ELS956" s="438"/>
      <c r="ELT956" s="438"/>
      <c r="ELU956" s="438"/>
      <c r="ELV956" s="438"/>
      <c r="ELW956" s="438"/>
      <c r="ELX956" s="438"/>
      <c r="ELY956" s="438"/>
      <c r="ELZ956" s="438"/>
      <c r="EMA956" s="438"/>
      <c r="EMB956" s="438"/>
      <c r="EMC956" s="438"/>
      <c r="EMD956" s="438"/>
      <c r="EME956" s="438"/>
      <c r="EMF956" s="438"/>
      <c r="EMG956" s="438"/>
      <c r="EMH956" s="438"/>
      <c r="EMI956" s="438"/>
      <c r="EMJ956" s="438"/>
      <c r="EMK956" s="438"/>
      <c r="EML956" s="438"/>
      <c r="EMM956" s="438"/>
      <c r="EMN956" s="438"/>
      <c r="EMO956" s="438"/>
      <c r="EMP956" s="438"/>
      <c r="EMQ956" s="438"/>
      <c r="EMR956" s="438"/>
      <c r="EMS956" s="438"/>
      <c r="EMT956" s="438"/>
      <c r="EMU956" s="438"/>
      <c r="EMV956" s="438"/>
      <c r="EMW956" s="438"/>
      <c r="EMX956" s="438"/>
      <c r="EMY956" s="438"/>
      <c r="EMZ956" s="438"/>
      <c r="ENA956" s="438"/>
      <c r="ENB956" s="438"/>
      <c r="ENC956" s="438"/>
      <c r="END956" s="438"/>
      <c r="ENE956" s="438"/>
      <c r="ENF956" s="438"/>
      <c r="ENG956" s="438"/>
      <c r="ENH956" s="438"/>
      <c r="ENI956" s="438"/>
      <c r="ENJ956" s="438"/>
      <c r="ENK956" s="438"/>
      <c r="ENL956" s="438"/>
      <c r="ENM956" s="438"/>
      <c r="ENN956" s="438"/>
      <c r="ENO956" s="438"/>
      <c r="ENP956" s="438"/>
      <c r="ENQ956" s="438"/>
      <c r="ENR956" s="438"/>
      <c r="ENS956" s="438"/>
      <c r="ENT956" s="438"/>
      <c r="ENU956" s="438"/>
      <c r="ENV956" s="438"/>
      <c r="ENW956" s="438"/>
      <c r="ENX956" s="438"/>
      <c r="ENY956" s="438"/>
      <c r="ENZ956" s="438"/>
      <c r="EOA956" s="438"/>
      <c r="EOB956" s="438"/>
      <c r="EOC956" s="438"/>
      <c r="EOD956" s="438"/>
      <c r="EOE956" s="438"/>
      <c r="EOF956" s="438"/>
      <c r="EOG956" s="438"/>
      <c r="EOH956" s="438"/>
      <c r="EOI956" s="438"/>
      <c r="EOJ956" s="438"/>
      <c r="EOK956" s="438"/>
      <c r="EOL956" s="438"/>
      <c r="EOM956" s="438"/>
      <c r="EON956" s="438"/>
      <c r="EOO956" s="438"/>
      <c r="EOP956" s="438"/>
      <c r="EOQ956" s="438"/>
      <c r="EOR956" s="438"/>
      <c r="EOS956" s="438"/>
      <c r="EOT956" s="438"/>
      <c r="EOU956" s="438"/>
      <c r="EOV956" s="438"/>
      <c r="EOW956" s="438"/>
      <c r="EOX956" s="438"/>
      <c r="EOY956" s="438"/>
      <c r="EOZ956" s="438"/>
      <c r="EPA956" s="438"/>
      <c r="EPB956" s="438"/>
      <c r="EPC956" s="438"/>
      <c r="EPD956" s="438"/>
      <c r="EPE956" s="438"/>
      <c r="EPF956" s="438"/>
      <c r="EPG956" s="438"/>
      <c r="EPH956" s="438"/>
      <c r="EPI956" s="438"/>
      <c r="EPJ956" s="438"/>
      <c r="EPK956" s="438"/>
      <c r="EPL956" s="438"/>
      <c r="EPM956" s="438"/>
      <c r="EPN956" s="438"/>
      <c r="EPO956" s="438"/>
      <c r="EPP956" s="438"/>
      <c r="EPQ956" s="438"/>
      <c r="EPR956" s="438"/>
      <c r="EPS956" s="438"/>
      <c r="EPT956" s="438"/>
      <c r="EPU956" s="438"/>
      <c r="EPV956" s="438"/>
      <c r="EPW956" s="438"/>
      <c r="EPX956" s="438"/>
      <c r="EPY956" s="438"/>
      <c r="EPZ956" s="438"/>
      <c r="EQA956" s="438"/>
      <c r="EQB956" s="438"/>
      <c r="EQC956" s="438"/>
      <c r="EQD956" s="438"/>
      <c r="EQE956" s="438"/>
      <c r="EQF956" s="438"/>
      <c r="EQG956" s="438"/>
      <c r="EQH956" s="438"/>
      <c r="EQI956" s="438"/>
      <c r="EQJ956" s="438"/>
      <c r="EQK956" s="438"/>
      <c r="EQL956" s="438"/>
      <c r="EQM956" s="438"/>
      <c r="EQN956" s="438"/>
      <c r="EQO956" s="438"/>
      <c r="EQP956" s="438"/>
      <c r="EQQ956" s="438"/>
      <c r="EQR956" s="438"/>
      <c r="EQS956" s="438"/>
      <c r="EQT956" s="438"/>
      <c r="EQU956" s="438"/>
      <c r="EQV956" s="438"/>
      <c r="EQW956" s="438"/>
      <c r="EQX956" s="438"/>
      <c r="EQY956" s="438"/>
      <c r="EQZ956" s="438"/>
      <c r="ERA956" s="438"/>
      <c r="ERB956" s="438"/>
      <c r="ERC956" s="438"/>
      <c r="ERD956" s="438"/>
      <c r="ERE956" s="438"/>
      <c r="ERF956" s="438"/>
      <c r="ERG956" s="438"/>
      <c r="ERH956" s="438"/>
      <c r="ERI956" s="438"/>
      <c r="ERJ956" s="438"/>
      <c r="ERK956" s="438"/>
      <c r="ERL956" s="438"/>
      <c r="ERM956" s="438"/>
      <c r="ERN956" s="438"/>
      <c r="ERO956" s="438"/>
      <c r="ERP956" s="438"/>
      <c r="ERQ956" s="438"/>
      <c r="ERR956" s="438"/>
      <c r="ERS956" s="438"/>
      <c r="ERT956" s="438"/>
      <c r="ERU956" s="438"/>
      <c r="ERV956" s="438"/>
      <c r="ERW956" s="438"/>
      <c r="ERX956" s="438"/>
      <c r="ERY956" s="438"/>
      <c r="ERZ956" s="438"/>
      <c r="ESA956" s="438"/>
      <c r="ESB956" s="438"/>
      <c r="ESC956" s="438"/>
      <c r="ESD956" s="438"/>
      <c r="ESE956" s="438"/>
      <c r="ESF956" s="438"/>
      <c r="ESG956" s="438"/>
      <c r="ESH956" s="438"/>
      <c r="ESI956" s="438"/>
      <c r="ESJ956" s="438"/>
      <c r="ESK956" s="438"/>
      <c r="ESL956" s="438"/>
      <c r="ESM956" s="438"/>
      <c r="ESN956" s="438"/>
      <c r="ESO956" s="438"/>
      <c r="ESP956" s="438"/>
      <c r="ESQ956" s="438"/>
      <c r="ESR956" s="438"/>
      <c r="ESS956" s="438"/>
      <c r="EST956" s="438"/>
      <c r="ESU956" s="438"/>
      <c r="ESV956" s="438"/>
      <c r="ESW956" s="438"/>
      <c r="ESX956" s="438"/>
      <c r="ESY956" s="438"/>
      <c r="ESZ956" s="438"/>
      <c r="ETA956" s="438"/>
      <c r="ETB956" s="438"/>
      <c r="ETC956" s="438"/>
      <c r="ETD956" s="438"/>
      <c r="ETE956" s="438"/>
      <c r="ETF956" s="438"/>
      <c r="ETG956" s="438"/>
      <c r="ETH956" s="438"/>
      <c r="ETI956" s="438"/>
      <c r="ETJ956" s="438"/>
      <c r="ETK956" s="438"/>
      <c r="ETL956" s="438"/>
      <c r="ETM956" s="438"/>
      <c r="ETN956" s="438"/>
      <c r="ETO956" s="438"/>
      <c r="ETP956" s="438"/>
      <c r="ETQ956" s="438"/>
      <c r="ETR956" s="438"/>
      <c r="ETS956" s="438"/>
      <c r="ETT956" s="438"/>
      <c r="ETU956" s="438"/>
      <c r="ETV956" s="438"/>
      <c r="ETW956" s="438"/>
      <c r="ETX956" s="438"/>
      <c r="ETY956" s="438"/>
      <c r="ETZ956" s="438"/>
      <c r="EUA956" s="438"/>
      <c r="EUB956" s="438"/>
      <c r="EUC956" s="438"/>
      <c r="EUD956" s="438"/>
      <c r="EUE956" s="438"/>
      <c r="EUF956" s="438"/>
      <c r="EUG956" s="438"/>
      <c r="EUH956" s="438"/>
      <c r="EUI956" s="438"/>
      <c r="EUJ956" s="438"/>
      <c r="EUK956" s="438"/>
      <c r="EUL956" s="438"/>
      <c r="EUM956" s="438"/>
      <c r="EUN956" s="438"/>
      <c r="EUO956" s="438"/>
      <c r="EUP956" s="438"/>
      <c r="EUQ956" s="438"/>
      <c r="EUR956" s="438"/>
      <c r="EUS956" s="438"/>
      <c r="EUT956" s="438"/>
      <c r="EUU956" s="438"/>
      <c r="EUV956" s="438"/>
      <c r="EUW956" s="438"/>
      <c r="EUX956" s="438"/>
      <c r="EUY956" s="438"/>
      <c r="EUZ956" s="438"/>
      <c r="EVA956" s="438"/>
      <c r="EVB956" s="438"/>
      <c r="EVC956" s="438"/>
      <c r="EVD956" s="438"/>
      <c r="EVE956" s="438"/>
      <c r="EVF956" s="438"/>
      <c r="EVG956" s="438"/>
      <c r="EVH956" s="438"/>
      <c r="EVI956" s="438"/>
      <c r="EVJ956" s="438"/>
      <c r="EVK956" s="438"/>
      <c r="EVL956" s="438"/>
      <c r="EVM956" s="438"/>
      <c r="EVN956" s="438"/>
      <c r="EVO956" s="438"/>
      <c r="EVP956" s="438"/>
      <c r="EVQ956" s="438"/>
      <c r="EVR956" s="438"/>
      <c r="EVS956" s="438"/>
      <c r="EVT956" s="438"/>
      <c r="EVU956" s="438"/>
      <c r="EVV956" s="438"/>
      <c r="EVW956" s="438"/>
      <c r="EVX956" s="438"/>
      <c r="EVY956" s="438"/>
      <c r="EVZ956" s="438"/>
      <c r="EWA956" s="438"/>
      <c r="EWB956" s="438"/>
      <c r="EWC956" s="438"/>
      <c r="EWD956" s="438"/>
      <c r="EWE956" s="438"/>
      <c r="EWF956" s="438"/>
      <c r="EWG956" s="438"/>
      <c r="EWH956" s="438"/>
      <c r="EWI956" s="438"/>
      <c r="EWJ956" s="438"/>
      <c r="EWK956" s="438"/>
      <c r="EWL956" s="438"/>
      <c r="EWM956" s="438"/>
      <c r="EWN956" s="438"/>
      <c r="EWO956" s="438"/>
      <c r="EWP956" s="438"/>
      <c r="EWQ956" s="438"/>
      <c r="EWR956" s="438"/>
      <c r="EWS956" s="438"/>
      <c r="EWT956" s="438"/>
      <c r="EWU956" s="438"/>
      <c r="EWV956" s="438"/>
      <c r="EWW956" s="438"/>
      <c r="EWX956" s="438"/>
      <c r="EWY956" s="438"/>
      <c r="EWZ956" s="438"/>
      <c r="EXA956" s="438"/>
      <c r="EXB956" s="438"/>
      <c r="EXC956" s="438"/>
      <c r="EXD956" s="438"/>
      <c r="EXE956" s="438"/>
      <c r="EXF956" s="438"/>
      <c r="EXG956" s="438"/>
      <c r="EXH956" s="438"/>
      <c r="EXI956" s="438"/>
      <c r="EXJ956" s="438"/>
      <c r="EXK956" s="438"/>
      <c r="EXL956" s="438"/>
      <c r="EXM956" s="438"/>
      <c r="EXN956" s="438"/>
      <c r="EXO956" s="438"/>
      <c r="EXP956" s="438"/>
      <c r="EXQ956" s="438"/>
      <c r="EXR956" s="438"/>
      <c r="EXS956" s="438"/>
      <c r="EXT956" s="438"/>
      <c r="EXU956" s="438"/>
      <c r="EXV956" s="438"/>
      <c r="EXW956" s="438"/>
      <c r="EXX956" s="438"/>
      <c r="EXY956" s="438"/>
      <c r="EXZ956" s="438"/>
      <c r="EYA956" s="438"/>
      <c r="EYB956" s="438"/>
      <c r="EYC956" s="438"/>
      <c r="EYD956" s="438"/>
      <c r="EYE956" s="438"/>
      <c r="EYF956" s="438"/>
      <c r="EYG956" s="438"/>
      <c r="EYH956" s="438"/>
      <c r="EYI956" s="438"/>
      <c r="EYJ956" s="438"/>
      <c r="EYK956" s="438"/>
      <c r="EYL956" s="438"/>
      <c r="EYM956" s="438"/>
      <c r="EYN956" s="438"/>
      <c r="EYO956" s="438"/>
      <c r="EYP956" s="438"/>
      <c r="EYQ956" s="438"/>
      <c r="EYR956" s="438"/>
      <c r="EYS956" s="438"/>
      <c r="EYT956" s="438"/>
      <c r="EYU956" s="438"/>
      <c r="EYV956" s="438"/>
      <c r="EYW956" s="438"/>
      <c r="EYX956" s="438"/>
      <c r="EYY956" s="438"/>
      <c r="EYZ956" s="438"/>
      <c r="EZA956" s="438"/>
      <c r="EZB956" s="438"/>
      <c r="EZC956" s="438"/>
      <c r="EZD956" s="438"/>
      <c r="EZE956" s="438"/>
      <c r="EZF956" s="438"/>
      <c r="EZG956" s="438"/>
      <c r="EZH956" s="438"/>
      <c r="EZI956" s="438"/>
      <c r="EZJ956" s="438"/>
      <c r="EZK956" s="438"/>
      <c r="EZL956" s="438"/>
      <c r="EZM956" s="438"/>
      <c r="EZN956" s="438"/>
      <c r="EZO956" s="438"/>
      <c r="EZP956" s="438"/>
      <c r="EZQ956" s="438"/>
      <c r="EZR956" s="438"/>
      <c r="EZS956" s="438"/>
      <c r="EZT956" s="438"/>
      <c r="EZU956" s="438"/>
      <c r="EZV956" s="438"/>
      <c r="EZW956" s="438"/>
      <c r="EZX956" s="438"/>
      <c r="EZY956" s="438"/>
      <c r="EZZ956" s="438"/>
      <c r="FAA956" s="438"/>
      <c r="FAB956" s="438"/>
      <c r="FAC956" s="438"/>
      <c r="FAD956" s="438"/>
      <c r="FAE956" s="438"/>
      <c r="FAF956" s="438"/>
      <c r="FAG956" s="438"/>
      <c r="FAH956" s="438"/>
      <c r="FAI956" s="438"/>
      <c r="FAJ956" s="438"/>
      <c r="FAK956" s="438"/>
      <c r="FAL956" s="438"/>
      <c r="FAM956" s="438"/>
      <c r="FAN956" s="438"/>
      <c r="FAO956" s="438"/>
      <c r="FAP956" s="438"/>
      <c r="FAQ956" s="438"/>
      <c r="FAR956" s="438"/>
      <c r="FAS956" s="438"/>
      <c r="FAT956" s="438"/>
      <c r="FAU956" s="438"/>
      <c r="FAV956" s="438"/>
      <c r="FAW956" s="438"/>
      <c r="FAX956" s="438"/>
      <c r="FAY956" s="438"/>
      <c r="FAZ956" s="438"/>
      <c r="FBA956" s="438"/>
      <c r="FBB956" s="438"/>
      <c r="FBC956" s="438"/>
      <c r="FBD956" s="438"/>
      <c r="FBE956" s="438"/>
      <c r="FBF956" s="438"/>
      <c r="FBG956" s="438"/>
      <c r="FBH956" s="438"/>
      <c r="FBI956" s="438"/>
      <c r="FBJ956" s="438"/>
      <c r="FBK956" s="438"/>
      <c r="FBL956" s="438"/>
      <c r="FBM956" s="438"/>
      <c r="FBN956" s="438"/>
      <c r="FBO956" s="438"/>
      <c r="FBP956" s="438"/>
      <c r="FBQ956" s="438"/>
      <c r="FBR956" s="438"/>
      <c r="FBS956" s="438"/>
      <c r="FBT956" s="438"/>
      <c r="FBU956" s="438"/>
      <c r="FBV956" s="438"/>
      <c r="FBW956" s="438"/>
      <c r="FBX956" s="438"/>
      <c r="FBY956" s="438"/>
      <c r="FBZ956" s="438"/>
      <c r="FCA956" s="438"/>
      <c r="FCB956" s="438"/>
      <c r="FCC956" s="438"/>
      <c r="FCD956" s="438"/>
      <c r="FCE956" s="438"/>
      <c r="FCF956" s="438"/>
      <c r="FCG956" s="438"/>
      <c r="FCH956" s="438"/>
      <c r="FCI956" s="438"/>
      <c r="FCJ956" s="438"/>
      <c r="FCK956" s="438"/>
      <c r="FCL956" s="438"/>
      <c r="FCM956" s="438"/>
      <c r="FCN956" s="438"/>
      <c r="FCO956" s="438"/>
      <c r="FCP956" s="438"/>
      <c r="FCQ956" s="438"/>
      <c r="FCR956" s="438"/>
      <c r="FCS956" s="438"/>
      <c r="FCT956" s="438"/>
      <c r="FCU956" s="438"/>
      <c r="FCV956" s="438"/>
      <c r="FCW956" s="438"/>
      <c r="FCX956" s="438"/>
      <c r="FCY956" s="438"/>
      <c r="FCZ956" s="438"/>
      <c r="FDA956" s="438"/>
      <c r="FDB956" s="438"/>
      <c r="FDC956" s="438"/>
      <c r="FDD956" s="438"/>
      <c r="FDE956" s="438"/>
      <c r="FDF956" s="438"/>
      <c r="FDG956" s="438"/>
      <c r="FDH956" s="438"/>
      <c r="FDI956" s="438"/>
      <c r="FDJ956" s="438"/>
      <c r="FDK956" s="438"/>
      <c r="FDL956" s="438"/>
      <c r="FDM956" s="438"/>
      <c r="FDN956" s="438"/>
      <c r="FDO956" s="438"/>
      <c r="FDP956" s="438"/>
      <c r="FDQ956" s="438"/>
      <c r="FDR956" s="438"/>
      <c r="FDS956" s="438"/>
      <c r="FDT956" s="438"/>
      <c r="FDU956" s="438"/>
      <c r="FDV956" s="438"/>
      <c r="FDW956" s="438"/>
      <c r="FDX956" s="438"/>
      <c r="FDY956" s="438"/>
      <c r="FDZ956" s="438"/>
      <c r="FEA956" s="438"/>
      <c r="FEB956" s="438"/>
      <c r="FEC956" s="438"/>
      <c r="FED956" s="438"/>
      <c r="FEE956" s="438"/>
      <c r="FEF956" s="438"/>
      <c r="FEG956" s="438"/>
      <c r="FEH956" s="438"/>
      <c r="FEI956" s="438"/>
      <c r="FEJ956" s="438"/>
      <c r="FEK956" s="438"/>
      <c r="FEL956" s="438"/>
      <c r="FEM956" s="438"/>
      <c r="FEN956" s="438"/>
      <c r="FEO956" s="438"/>
      <c r="FEP956" s="438"/>
      <c r="FEQ956" s="438"/>
      <c r="FER956" s="438"/>
      <c r="FES956" s="438"/>
      <c r="FET956" s="438"/>
      <c r="FEU956" s="438"/>
      <c r="FEV956" s="438"/>
      <c r="FEW956" s="438"/>
      <c r="FEX956" s="438"/>
      <c r="FEY956" s="438"/>
      <c r="FEZ956" s="438"/>
      <c r="FFA956" s="438"/>
      <c r="FFB956" s="438"/>
      <c r="FFC956" s="438"/>
      <c r="FFD956" s="438"/>
      <c r="FFE956" s="438"/>
      <c r="FFF956" s="438"/>
      <c r="FFG956" s="438"/>
      <c r="FFH956" s="438"/>
      <c r="FFI956" s="438"/>
      <c r="FFJ956" s="438"/>
      <c r="FFK956" s="438"/>
      <c r="FFL956" s="438"/>
      <c r="FFM956" s="438"/>
      <c r="FFN956" s="438"/>
      <c r="FFO956" s="438"/>
      <c r="FFP956" s="438"/>
      <c r="FFQ956" s="438"/>
      <c r="FFR956" s="438"/>
      <c r="FFS956" s="438"/>
      <c r="FFT956" s="438"/>
      <c r="FFU956" s="438"/>
      <c r="FFV956" s="438"/>
      <c r="FFW956" s="438"/>
      <c r="FFX956" s="438"/>
      <c r="FFY956" s="438"/>
      <c r="FFZ956" s="438"/>
      <c r="FGA956" s="438"/>
      <c r="FGB956" s="438"/>
      <c r="FGC956" s="438"/>
      <c r="FGD956" s="438"/>
      <c r="FGE956" s="438"/>
      <c r="FGF956" s="438"/>
      <c r="FGG956" s="438"/>
      <c r="FGH956" s="438"/>
      <c r="FGI956" s="438"/>
      <c r="FGJ956" s="438"/>
      <c r="FGK956" s="438"/>
      <c r="FGL956" s="438"/>
      <c r="FGM956" s="438"/>
      <c r="FGN956" s="438"/>
      <c r="FGO956" s="438"/>
      <c r="FGP956" s="438"/>
      <c r="FGQ956" s="438"/>
      <c r="FGR956" s="438"/>
      <c r="FGS956" s="438"/>
      <c r="FGT956" s="438"/>
      <c r="FGU956" s="438"/>
      <c r="FGV956" s="438"/>
      <c r="FGW956" s="438"/>
      <c r="FGX956" s="438"/>
      <c r="FGY956" s="438"/>
      <c r="FGZ956" s="438"/>
      <c r="FHA956" s="438"/>
      <c r="FHB956" s="438"/>
      <c r="FHC956" s="438"/>
      <c r="FHD956" s="438"/>
      <c r="FHE956" s="438"/>
      <c r="FHF956" s="438"/>
      <c r="FHG956" s="438"/>
      <c r="FHH956" s="438"/>
      <c r="FHI956" s="438"/>
      <c r="FHJ956" s="438"/>
      <c r="FHK956" s="438"/>
      <c r="FHL956" s="438"/>
      <c r="FHM956" s="438"/>
      <c r="FHN956" s="438"/>
      <c r="FHO956" s="438"/>
      <c r="FHP956" s="438"/>
      <c r="FHQ956" s="438"/>
      <c r="FHR956" s="438"/>
      <c r="FHS956" s="438"/>
      <c r="FHT956" s="438"/>
      <c r="FHU956" s="438"/>
      <c r="FHV956" s="438"/>
      <c r="FHW956" s="438"/>
      <c r="FHX956" s="438"/>
      <c r="FHY956" s="438"/>
      <c r="FHZ956" s="438"/>
      <c r="FIA956" s="438"/>
      <c r="FIB956" s="438"/>
      <c r="FIC956" s="438"/>
      <c r="FID956" s="438"/>
      <c r="FIE956" s="438"/>
      <c r="FIF956" s="438"/>
      <c r="FIG956" s="438"/>
      <c r="FIH956" s="438"/>
      <c r="FII956" s="438"/>
      <c r="FIJ956" s="438"/>
      <c r="FIK956" s="438"/>
      <c r="FIL956" s="438"/>
      <c r="FIM956" s="438"/>
      <c r="FIN956" s="438"/>
      <c r="FIO956" s="438"/>
      <c r="FIP956" s="438"/>
      <c r="FIQ956" s="438"/>
      <c r="FIR956" s="438"/>
      <c r="FIS956" s="438"/>
      <c r="FIT956" s="438"/>
      <c r="FIU956" s="438"/>
      <c r="FIV956" s="438"/>
      <c r="FIW956" s="438"/>
      <c r="FIX956" s="438"/>
      <c r="FIY956" s="438"/>
      <c r="FIZ956" s="438"/>
      <c r="FJA956" s="438"/>
      <c r="FJB956" s="438"/>
      <c r="FJC956" s="438"/>
      <c r="FJD956" s="438"/>
      <c r="FJE956" s="438"/>
      <c r="FJF956" s="438"/>
      <c r="FJG956" s="438"/>
      <c r="FJH956" s="438"/>
      <c r="FJI956" s="438"/>
      <c r="FJJ956" s="438"/>
      <c r="FJK956" s="438"/>
      <c r="FJL956" s="438"/>
      <c r="FJM956" s="438"/>
      <c r="FJN956" s="438"/>
      <c r="FJO956" s="438"/>
      <c r="FJP956" s="438"/>
      <c r="FJQ956" s="438"/>
      <c r="FJR956" s="438"/>
      <c r="FJS956" s="438"/>
      <c r="FJT956" s="438"/>
      <c r="FJU956" s="438"/>
      <c r="FJV956" s="438"/>
      <c r="FJW956" s="438"/>
      <c r="FJX956" s="438"/>
      <c r="FJY956" s="438"/>
      <c r="FJZ956" s="438"/>
      <c r="FKA956" s="438"/>
      <c r="FKB956" s="438"/>
      <c r="FKC956" s="438"/>
      <c r="FKD956" s="438"/>
      <c r="FKE956" s="438"/>
      <c r="FKF956" s="438"/>
      <c r="FKG956" s="438"/>
      <c r="FKH956" s="438"/>
      <c r="FKI956" s="438"/>
      <c r="FKJ956" s="438"/>
      <c r="FKK956" s="438"/>
      <c r="FKL956" s="438"/>
      <c r="FKM956" s="438"/>
      <c r="FKN956" s="438"/>
      <c r="FKO956" s="438"/>
      <c r="FKP956" s="438"/>
      <c r="FKQ956" s="438"/>
      <c r="FKR956" s="438"/>
      <c r="FKS956" s="438"/>
      <c r="FKT956" s="438"/>
      <c r="FKU956" s="438"/>
      <c r="FKV956" s="438"/>
      <c r="FKW956" s="438"/>
      <c r="FKX956" s="438"/>
      <c r="FKY956" s="438"/>
      <c r="FKZ956" s="438"/>
      <c r="FLA956" s="438"/>
      <c r="FLB956" s="438"/>
      <c r="FLC956" s="438"/>
      <c r="FLD956" s="438"/>
      <c r="FLE956" s="438"/>
      <c r="FLF956" s="438"/>
      <c r="FLG956" s="438"/>
      <c r="FLH956" s="438"/>
      <c r="FLI956" s="438"/>
      <c r="FLJ956" s="438"/>
      <c r="FLK956" s="438"/>
      <c r="FLL956" s="438"/>
      <c r="FLM956" s="438"/>
      <c r="FLN956" s="438"/>
      <c r="FLO956" s="438"/>
      <c r="FLP956" s="438"/>
      <c r="FLQ956" s="438"/>
      <c r="FLR956" s="438"/>
      <c r="FLS956" s="438"/>
      <c r="FLT956" s="438"/>
      <c r="FLU956" s="438"/>
      <c r="FLV956" s="438"/>
      <c r="FLW956" s="438"/>
      <c r="FLX956" s="438"/>
      <c r="FLY956" s="438"/>
      <c r="FLZ956" s="438"/>
      <c r="FMA956" s="438"/>
      <c r="FMB956" s="438"/>
      <c r="FMC956" s="438"/>
      <c r="FMD956" s="438"/>
      <c r="FME956" s="438"/>
      <c r="FMF956" s="438"/>
      <c r="FMG956" s="438"/>
      <c r="FMH956" s="438"/>
      <c r="FMI956" s="438"/>
      <c r="FMJ956" s="438"/>
      <c r="FMK956" s="438"/>
      <c r="FML956" s="438"/>
      <c r="FMM956" s="438"/>
      <c r="FMN956" s="438"/>
      <c r="FMO956" s="438"/>
      <c r="FMP956" s="438"/>
      <c r="FMQ956" s="438"/>
      <c r="FMR956" s="438"/>
      <c r="FMS956" s="438"/>
      <c r="FMT956" s="438"/>
      <c r="FMU956" s="438"/>
      <c r="FMV956" s="438"/>
      <c r="FMW956" s="438"/>
      <c r="FMX956" s="438"/>
      <c r="FMY956" s="438"/>
      <c r="FMZ956" s="438"/>
      <c r="FNA956" s="438"/>
      <c r="FNB956" s="438"/>
      <c r="FNC956" s="438"/>
      <c r="FND956" s="438"/>
      <c r="FNE956" s="438"/>
      <c r="FNF956" s="438"/>
      <c r="FNG956" s="438"/>
      <c r="FNH956" s="438"/>
      <c r="FNI956" s="438"/>
      <c r="FNJ956" s="438"/>
      <c r="FNK956" s="438"/>
      <c r="FNL956" s="438"/>
      <c r="FNM956" s="438"/>
      <c r="FNN956" s="438"/>
      <c r="FNO956" s="438"/>
      <c r="FNP956" s="438"/>
      <c r="FNQ956" s="438"/>
      <c r="FNR956" s="438"/>
      <c r="FNS956" s="438"/>
      <c r="FNT956" s="438"/>
      <c r="FNU956" s="438"/>
      <c r="FNV956" s="438"/>
      <c r="FNW956" s="438"/>
      <c r="FNX956" s="438"/>
      <c r="FNY956" s="438"/>
      <c r="FNZ956" s="438"/>
      <c r="FOA956" s="438"/>
      <c r="FOB956" s="438"/>
      <c r="FOC956" s="438"/>
      <c r="FOD956" s="438"/>
      <c r="FOE956" s="438"/>
      <c r="FOF956" s="438"/>
      <c r="FOG956" s="438"/>
      <c r="FOH956" s="438"/>
      <c r="FOI956" s="438"/>
      <c r="FOJ956" s="438"/>
      <c r="FOK956" s="438"/>
      <c r="FOL956" s="438"/>
      <c r="FOM956" s="438"/>
      <c r="FON956" s="438"/>
      <c r="FOO956" s="438"/>
      <c r="FOP956" s="438"/>
      <c r="FOQ956" s="438"/>
      <c r="FOR956" s="438"/>
      <c r="FOS956" s="438"/>
      <c r="FOT956" s="438"/>
      <c r="FOU956" s="438"/>
      <c r="FOV956" s="438"/>
      <c r="FOW956" s="438"/>
      <c r="FOX956" s="438"/>
      <c r="FOY956" s="438"/>
      <c r="FOZ956" s="438"/>
      <c r="FPA956" s="438"/>
      <c r="FPB956" s="438"/>
      <c r="FPC956" s="438"/>
      <c r="FPD956" s="438"/>
      <c r="FPE956" s="438"/>
      <c r="FPF956" s="438"/>
      <c r="FPG956" s="438"/>
      <c r="FPH956" s="438"/>
      <c r="FPI956" s="438"/>
      <c r="FPJ956" s="438"/>
      <c r="FPK956" s="438"/>
      <c r="FPL956" s="438"/>
      <c r="FPM956" s="438"/>
      <c r="FPN956" s="438"/>
      <c r="FPO956" s="438"/>
      <c r="FPP956" s="438"/>
      <c r="FPQ956" s="438"/>
      <c r="FPR956" s="438"/>
      <c r="FPS956" s="438"/>
      <c r="FPT956" s="438"/>
      <c r="FPU956" s="438"/>
      <c r="FPV956" s="438"/>
      <c r="FPW956" s="438"/>
      <c r="FPX956" s="438"/>
      <c r="FPY956" s="438"/>
      <c r="FPZ956" s="438"/>
      <c r="FQA956" s="438"/>
      <c r="FQB956" s="438"/>
      <c r="FQC956" s="438"/>
      <c r="FQD956" s="438"/>
      <c r="FQE956" s="438"/>
      <c r="FQF956" s="438"/>
      <c r="FQG956" s="438"/>
      <c r="FQH956" s="438"/>
      <c r="FQI956" s="438"/>
      <c r="FQJ956" s="438"/>
      <c r="FQK956" s="438"/>
      <c r="FQL956" s="438"/>
      <c r="FQM956" s="438"/>
      <c r="FQN956" s="438"/>
      <c r="FQO956" s="438"/>
      <c r="FQP956" s="438"/>
      <c r="FQQ956" s="438"/>
      <c r="FQR956" s="438"/>
      <c r="FQS956" s="438"/>
      <c r="FQT956" s="438"/>
      <c r="FQU956" s="438"/>
      <c r="FQV956" s="438"/>
      <c r="FQW956" s="438"/>
      <c r="FQX956" s="438"/>
      <c r="FQY956" s="438"/>
      <c r="FQZ956" s="438"/>
      <c r="FRA956" s="438"/>
      <c r="FRB956" s="438"/>
      <c r="FRC956" s="438"/>
      <c r="FRD956" s="438"/>
      <c r="FRE956" s="438"/>
      <c r="FRF956" s="438"/>
      <c r="FRG956" s="438"/>
      <c r="FRH956" s="438"/>
      <c r="FRI956" s="438"/>
      <c r="FRJ956" s="438"/>
      <c r="FRK956" s="438"/>
      <c r="FRL956" s="438"/>
      <c r="FRM956" s="438"/>
      <c r="FRN956" s="438"/>
      <c r="FRO956" s="438"/>
      <c r="FRP956" s="438"/>
      <c r="FRQ956" s="438"/>
      <c r="FRR956" s="438"/>
      <c r="FRS956" s="438"/>
      <c r="FRT956" s="438"/>
      <c r="FRU956" s="438"/>
      <c r="FRV956" s="438"/>
      <c r="FRW956" s="438"/>
      <c r="FRX956" s="438"/>
      <c r="FRY956" s="438"/>
      <c r="FRZ956" s="438"/>
      <c r="FSA956" s="438"/>
      <c r="FSB956" s="438"/>
      <c r="FSC956" s="438"/>
      <c r="FSD956" s="438"/>
      <c r="FSE956" s="438"/>
      <c r="FSF956" s="438"/>
      <c r="FSG956" s="438"/>
      <c r="FSH956" s="438"/>
      <c r="FSI956" s="438"/>
      <c r="FSJ956" s="438"/>
      <c r="FSK956" s="438"/>
      <c r="FSL956" s="438"/>
      <c r="FSM956" s="438"/>
      <c r="FSN956" s="438"/>
      <c r="FSO956" s="438"/>
      <c r="FSP956" s="438"/>
      <c r="FSQ956" s="438"/>
      <c r="FSR956" s="438"/>
      <c r="FSS956" s="438"/>
      <c r="FST956" s="438"/>
      <c r="FSU956" s="438"/>
      <c r="FSV956" s="438"/>
      <c r="FSW956" s="438"/>
      <c r="FSX956" s="438"/>
      <c r="FSY956" s="438"/>
      <c r="FSZ956" s="438"/>
      <c r="FTA956" s="438"/>
      <c r="FTB956" s="438"/>
      <c r="FTC956" s="438"/>
      <c r="FTD956" s="438"/>
      <c r="FTE956" s="438"/>
      <c r="FTF956" s="438"/>
      <c r="FTG956" s="438"/>
      <c r="FTH956" s="438"/>
      <c r="FTI956" s="438"/>
      <c r="FTJ956" s="438"/>
      <c r="FTK956" s="438"/>
      <c r="FTL956" s="438"/>
      <c r="FTM956" s="438"/>
      <c r="FTN956" s="438"/>
      <c r="FTO956" s="438"/>
      <c r="FTP956" s="438"/>
      <c r="FTQ956" s="438"/>
      <c r="FTR956" s="438"/>
      <c r="FTS956" s="438"/>
      <c r="FTT956" s="438"/>
      <c r="FTU956" s="438"/>
      <c r="FTV956" s="438"/>
      <c r="FTW956" s="438"/>
      <c r="FTX956" s="438"/>
      <c r="FTY956" s="438"/>
      <c r="FTZ956" s="438"/>
      <c r="FUA956" s="438"/>
      <c r="FUB956" s="438"/>
      <c r="FUC956" s="438"/>
      <c r="FUD956" s="438"/>
      <c r="FUE956" s="438"/>
      <c r="FUF956" s="438"/>
      <c r="FUG956" s="438"/>
      <c r="FUH956" s="438"/>
      <c r="FUI956" s="438"/>
      <c r="FUJ956" s="438"/>
      <c r="FUK956" s="438"/>
      <c r="FUL956" s="438"/>
      <c r="FUM956" s="438"/>
      <c r="FUN956" s="438"/>
      <c r="FUO956" s="438"/>
      <c r="FUP956" s="438"/>
      <c r="FUQ956" s="438"/>
      <c r="FUR956" s="438"/>
      <c r="FUS956" s="438"/>
      <c r="FUT956" s="438"/>
      <c r="FUU956" s="438"/>
      <c r="FUV956" s="438"/>
      <c r="FUW956" s="438"/>
      <c r="FUX956" s="438"/>
      <c r="FUY956" s="438"/>
      <c r="FUZ956" s="438"/>
      <c r="FVA956" s="438"/>
      <c r="FVB956" s="438"/>
      <c r="FVC956" s="438"/>
      <c r="FVD956" s="438"/>
      <c r="FVE956" s="438"/>
      <c r="FVF956" s="438"/>
      <c r="FVG956" s="438"/>
      <c r="FVH956" s="438"/>
      <c r="FVI956" s="438"/>
      <c r="FVJ956" s="438"/>
      <c r="FVK956" s="438"/>
      <c r="FVL956" s="438"/>
      <c r="FVM956" s="438"/>
      <c r="FVN956" s="438"/>
      <c r="FVO956" s="438"/>
      <c r="FVP956" s="438"/>
      <c r="FVQ956" s="438"/>
      <c r="FVR956" s="438"/>
      <c r="FVS956" s="438"/>
      <c r="FVT956" s="438"/>
      <c r="FVU956" s="438"/>
      <c r="FVV956" s="438"/>
      <c r="FVW956" s="438"/>
      <c r="FVX956" s="438"/>
      <c r="FVY956" s="438"/>
      <c r="FVZ956" s="438"/>
      <c r="FWA956" s="438"/>
      <c r="FWB956" s="438"/>
      <c r="FWC956" s="438"/>
      <c r="FWD956" s="438"/>
      <c r="FWE956" s="438"/>
      <c r="FWF956" s="438"/>
      <c r="FWG956" s="438"/>
      <c r="FWH956" s="438"/>
      <c r="FWI956" s="438"/>
      <c r="FWJ956" s="438"/>
      <c r="FWK956" s="438"/>
      <c r="FWL956" s="438"/>
      <c r="FWM956" s="438"/>
      <c r="FWN956" s="438"/>
      <c r="FWO956" s="438"/>
      <c r="FWP956" s="438"/>
      <c r="FWQ956" s="438"/>
      <c r="FWR956" s="438"/>
      <c r="FWS956" s="438"/>
      <c r="FWT956" s="438"/>
      <c r="FWU956" s="438"/>
      <c r="FWV956" s="438"/>
      <c r="FWW956" s="438"/>
      <c r="FWX956" s="438"/>
      <c r="FWY956" s="438"/>
      <c r="FWZ956" s="438"/>
      <c r="FXA956" s="438"/>
      <c r="FXB956" s="438"/>
      <c r="FXC956" s="438"/>
      <c r="FXD956" s="438"/>
      <c r="FXE956" s="438"/>
      <c r="FXF956" s="438"/>
      <c r="FXG956" s="438"/>
      <c r="FXH956" s="438"/>
      <c r="FXI956" s="438"/>
      <c r="FXJ956" s="438"/>
      <c r="FXK956" s="438"/>
      <c r="FXL956" s="438"/>
      <c r="FXM956" s="438"/>
      <c r="FXN956" s="438"/>
      <c r="FXO956" s="438"/>
      <c r="FXP956" s="438"/>
      <c r="FXQ956" s="438"/>
      <c r="FXR956" s="438"/>
      <c r="FXS956" s="438"/>
      <c r="FXT956" s="438"/>
      <c r="FXU956" s="438"/>
      <c r="FXV956" s="438"/>
      <c r="FXW956" s="438"/>
      <c r="FXX956" s="438"/>
      <c r="FXY956" s="438"/>
      <c r="FXZ956" s="438"/>
      <c r="FYA956" s="438"/>
      <c r="FYB956" s="438"/>
      <c r="FYC956" s="438"/>
      <c r="FYD956" s="438"/>
      <c r="FYE956" s="438"/>
      <c r="FYF956" s="438"/>
      <c r="FYG956" s="438"/>
      <c r="FYH956" s="438"/>
      <c r="FYI956" s="438"/>
      <c r="FYJ956" s="438"/>
      <c r="FYK956" s="438"/>
      <c r="FYL956" s="438"/>
      <c r="FYM956" s="438"/>
      <c r="FYN956" s="438"/>
      <c r="FYO956" s="438"/>
      <c r="FYP956" s="438"/>
      <c r="FYQ956" s="438"/>
      <c r="FYR956" s="438"/>
      <c r="FYS956" s="438"/>
      <c r="FYT956" s="438"/>
      <c r="FYU956" s="438"/>
      <c r="FYV956" s="438"/>
      <c r="FYW956" s="438"/>
      <c r="FYX956" s="438"/>
      <c r="FYY956" s="438"/>
      <c r="FYZ956" s="438"/>
      <c r="FZA956" s="438"/>
      <c r="FZB956" s="438"/>
      <c r="FZC956" s="438"/>
      <c r="FZD956" s="438"/>
      <c r="FZE956" s="438"/>
      <c r="FZF956" s="438"/>
      <c r="FZG956" s="438"/>
      <c r="FZH956" s="438"/>
      <c r="FZI956" s="438"/>
      <c r="FZJ956" s="438"/>
      <c r="FZK956" s="438"/>
      <c r="FZL956" s="438"/>
      <c r="FZM956" s="438"/>
      <c r="FZN956" s="438"/>
      <c r="FZO956" s="438"/>
      <c r="FZP956" s="438"/>
      <c r="FZQ956" s="438"/>
      <c r="FZR956" s="438"/>
      <c r="FZS956" s="438"/>
      <c r="FZT956" s="438"/>
      <c r="FZU956" s="438"/>
      <c r="FZV956" s="438"/>
      <c r="FZW956" s="438"/>
      <c r="FZX956" s="438"/>
      <c r="FZY956" s="438"/>
      <c r="FZZ956" s="438"/>
      <c r="GAA956" s="438"/>
      <c r="GAB956" s="438"/>
      <c r="GAC956" s="438"/>
      <c r="GAD956" s="438"/>
      <c r="GAE956" s="438"/>
      <c r="GAF956" s="438"/>
      <c r="GAG956" s="438"/>
      <c r="GAH956" s="438"/>
      <c r="GAI956" s="438"/>
      <c r="GAJ956" s="438"/>
      <c r="GAK956" s="438"/>
      <c r="GAL956" s="438"/>
      <c r="GAM956" s="438"/>
      <c r="GAN956" s="438"/>
      <c r="GAO956" s="438"/>
      <c r="GAP956" s="438"/>
      <c r="GAQ956" s="438"/>
      <c r="GAR956" s="438"/>
      <c r="GAS956" s="438"/>
      <c r="GAT956" s="438"/>
      <c r="GAU956" s="438"/>
      <c r="GAV956" s="438"/>
      <c r="GAW956" s="438"/>
      <c r="GAX956" s="438"/>
      <c r="GAY956" s="438"/>
      <c r="GAZ956" s="438"/>
      <c r="GBA956" s="438"/>
      <c r="GBB956" s="438"/>
      <c r="GBC956" s="438"/>
      <c r="GBD956" s="438"/>
      <c r="GBE956" s="438"/>
      <c r="GBF956" s="438"/>
      <c r="GBG956" s="438"/>
      <c r="GBH956" s="438"/>
      <c r="GBI956" s="438"/>
      <c r="GBJ956" s="438"/>
      <c r="GBK956" s="438"/>
      <c r="GBL956" s="438"/>
      <c r="GBM956" s="438"/>
      <c r="GBN956" s="438"/>
      <c r="GBO956" s="438"/>
      <c r="GBP956" s="438"/>
      <c r="GBQ956" s="438"/>
      <c r="GBR956" s="438"/>
      <c r="GBS956" s="438"/>
      <c r="GBT956" s="438"/>
      <c r="GBU956" s="438"/>
      <c r="GBV956" s="438"/>
      <c r="GBW956" s="438"/>
      <c r="GBX956" s="438"/>
      <c r="GBY956" s="438"/>
      <c r="GBZ956" s="438"/>
      <c r="GCA956" s="438"/>
      <c r="GCB956" s="438"/>
      <c r="GCC956" s="438"/>
      <c r="GCD956" s="438"/>
      <c r="GCE956" s="438"/>
      <c r="GCF956" s="438"/>
      <c r="GCG956" s="438"/>
      <c r="GCH956" s="438"/>
      <c r="GCI956" s="438"/>
      <c r="GCJ956" s="438"/>
      <c r="GCK956" s="438"/>
      <c r="GCL956" s="438"/>
      <c r="GCM956" s="438"/>
      <c r="GCN956" s="438"/>
      <c r="GCO956" s="438"/>
      <c r="GCP956" s="438"/>
      <c r="GCQ956" s="438"/>
      <c r="GCR956" s="438"/>
      <c r="GCS956" s="438"/>
      <c r="GCT956" s="438"/>
      <c r="GCU956" s="438"/>
      <c r="GCV956" s="438"/>
      <c r="GCW956" s="438"/>
      <c r="GCX956" s="438"/>
      <c r="GCY956" s="438"/>
      <c r="GCZ956" s="438"/>
      <c r="GDA956" s="438"/>
      <c r="GDB956" s="438"/>
      <c r="GDC956" s="438"/>
      <c r="GDD956" s="438"/>
      <c r="GDE956" s="438"/>
      <c r="GDF956" s="438"/>
      <c r="GDG956" s="438"/>
      <c r="GDH956" s="438"/>
      <c r="GDI956" s="438"/>
      <c r="GDJ956" s="438"/>
      <c r="GDK956" s="438"/>
      <c r="GDL956" s="438"/>
      <c r="GDM956" s="438"/>
      <c r="GDN956" s="438"/>
      <c r="GDO956" s="438"/>
      <c r="GDP956" s="438"/>
      <c r="GDQ956" s="438"/>
      <c r="GDR956" s="438"/>
      <c r="GDS956" s="438"/>
      <c r="GDT956" s="438"/>
      <c r="GDU956" s="438"/>
      <c r="GDV956" s="438"/>
      <c r="GDW956" s="438"/>
      <c r="GDX956" s="438"/>
      <c r="GDY956" s="438"/>
      <c r="GDZ956" s="438"/>
      <c r="GEA956" s="438"/>
      <c r="GEB956" s="438"/>
      <c r="GEC956" s="438"/>
      <c r="GED956" s="438"/>
      <c r="GEE956" s="438"/>
      <c r="GEF956" s="438"/>
      <c r="GEG956" s="438"/>
      <c r="GEH956" s="438"/>
      <c r="GEI956" s="438"/>
      <c r="GEJ956" s="438"/>
      <c r="GEK956" s="438"/>
      <c r="GEL956" s="438"/>
      <c r="GEM956" s="438"/>
      <c r="GEN956" s="438"/>
      <c r="GEO956" s="438"/>
      <c r="GEP956" s="438"/>
      <c r="GEQ956" s="438"/>
      <c r="GER956" s="438"/>
      <c r="GES956" s="438"/>
      <c r="GET956" s="438"/>
      <c r="GEU956" s="438"/>
      <c r="GEV956" s="438"/>
      <c r="GEW956" s="438"/>
      <c r="GEX956" s="438"/>
      <c r="GEY956" s="438"/>
      <c r="GEZ956" s="438"/>
      <c r="GFA956" s="438"/>
      <c r="GFB956" s="438"/>
      <c r="GFC956" s="438"/>
      <c r="GFD956" s="438"/>
      <c r="GFE956" s="438"/>
      <c r="GFF956" s="438"/>
      <c r="GFG956" s="438"/>
      <c r="GFH956" s="438"/>
      <c r="GFI956" s="438"/>
      <c r="GFJ956" s="438"/>
      <c r="GFK956" s="438"/>
      <c r="GFL956" s="438"/>
      <c r="GFM956" s="438"/>
      <c r="GFN956" s="438"/>
      <c r="GFO956" s="438"/>
      <c r="GFP956" s="438"/>
      <c r="GFQ956" s="438"/>
      <c r="GFR956" s="438"/>
      <c r="GFS956" s="438"/>
      <c r="GFT956" s="438"/>
      <c r="GFU956" s="438"/>
      <c r="GFV956" s="438"/>
      <c r="GFW956" s="438"/>
      <c r="GFX956" s="438"/>
      <c r="GFY956" s="438"/>
      <c r="GFZ956" s="438"/>
      <c r="GGA956" s="438"/>
      <c r="GGB956" s="438"/>
      <c r="GGC956" s="438"/>
      <c r="GGD956" s="438"/>
      <c r="GGE956" s="438"/>
      <c r="GGF956" s="438"/>
      <c r="GGG956" s="438"/>
      <c r="GGH956" s="438"/>
      <c r="GGI956" s="438"/>
      <c r="GGJ956" s="438"/>
      <c r="GGK956" s="438"/>
      <c r="GGL956" s="438"/>
      <c r="GGM956" s="438"/>
      <c r="GGN956" s="438"/>
      <c r="GGO956" s="438"/>
      <c r="GGP956" s="438"/>
      <c r="GGQ956" s="438"/>
      <c r="GGR956" s="438"/>
      <c r="GGS956" s="438"/>
      <c r="GGT956" s="438"/>
      <c r="GGU956" s="438"/>
      <c r="GGV956" s="438"/>
      <c r="GGW956" s="438"/>
      <c r="GGX956" s="438"/>
      <c r="GGY956" s="438"/>
      <c r="GGZ956" s="438"/>
      <c r="GHA956" s="438"/>
      <c r="GHB956" s="438"/>
      <c r="GHC956" s="438"/>
      <c r="GHD956" s="438"/>
      <c r="GHE956" s="438"/>
      <c r="GHF956" s="438"/>
      <c r="GHG956" s="438"/>
      <c r="GHH956" s="438"/>
      <c r="GHI956" s="438"/>
      <c r="GHJ956" s="438"/>
      <c r="GHK956" s="438"/>
      <c r="GHL956" s="438"/>
      <c r="GHM956" s="438"/>
      <c r="GHN956" s="438"/>
      <c r="GHO956" s="438"/>
      <c r="GHP956" s="438"/>
      <c r="GHQ956" s="438"/>
      <c r="GHR956" s="438"/>
      <c r="GHS956" s="438"/>
      <c r="GHT956" s="438"/>
      <c r="GHU956" s="438"/>
      <c r="GHV956" s="438"/>
      <c r="GHW956" s="438"/>
      <c r="GHX956" s="438"/>
      <c r="GHY956" s="438"/>
      <c r="GHZ956" s="438"/>
      <c r="GIA956" s="438"/>
      <c r="GIB956" s="438"/>
      <c r="GIC956" s="438"/>
      <c r="GID956" s="438"/>
      <c r="GIE956" s="438"/>
      <c r="GIF956" s="438"/>
      <c r="GIG956" s="438"/>
      <c r="GIH956" s="438"/>
      <c r="GII956" s="438"/>
      <c r="GIJ956" s="438"/>
      <c r="GIK956" s="438"/>
      <c r="GIL956" s="438"/>
      <c r="GIM956" s="438"/>
      <c r="GIN956" s="438"/>
      <c r="GIO956" s="438"/>
      <c r="GIP956" s="438"/>
      <c r="GIQ956" s="438"/>
      <c r="GIR956" s="438"/>
      <c r="GIS956" s="438"/>
      <c r="GIT956" s="438"/>
      <c r="GIU956" s="438"/>
      <c r="GIV956" s="438"/>
      <c r="GIW956" s="438"/>
      <c r="GIX956" s="438"/>
      <c r="GIY956" s="438"/>
      <c r="GIZ956" s="438"/>
      <c r="GJA956" s="438"/>
      <c r="GJB956" s="438"/>
      <c r="GJC956" s="438"/>
      <c r="GJD956" s="438"/>
      <c r="GJE956" s="438"/>
      <c r="GJF956" s="438"/>
      <c r="GJG956" s="438"/>
      <c r="GJH956" s="438"/>
      <c r="GJI956" s="438"/>
      <c r="GJJ956" s="438"/>
      <c r="GJK956" s="438"/>
      <c r="GJL956" s="438"/>
      <c r="GJM956" s="438"/>
      <c r="GJN956" s="438"/>
      <c r="GJO956" s="438"/>
      <c r="GJP956" s="438"/>
      <c r="GJQ956" s="438"/>
      <c r="GJR956" s="438"/>
      <c r="GJS956" s="438"/>
      <c r="GJT956" s="438"/>
      <c r="GJU956" s="438"/>
      <c r="GJV956" s="438"/>
      <c r="GJW956" s="438"/>
      <c r="GJX956" s="438"/>
      <c r="GJY956" s="438"/>
      <c r="GJZ956" s="438"/>
      <c r="GKA956" s="438"/>
      <c r="GKB956" s="438"/>
      <c r="GKC956" s="438"/>
      <c r="GKD956" s="438"/>
      <c r="GKE956" s="438"/>
      <c r="GKF956" s="438"/>
      <c r="GKG956" s="438"/>
      <c r="GKH956" s="438"/>
      <c r="GKI956" s="438"/>
      <c r="GKJ956" s="438"/>
      <c r="GKK956" s="438"/>
      <c r="GKL956" s="438"/>
      <c r="GKM956" s="438"/>
      <c r="GKN956" s="438"/>
      <c r="GKO956" s="438"/>
      <c r="GKP956" s="438"/>
      <c r="GKQ956" s="438"/>
      <c r="GKR956" s="438"/>
      <c r="GKS956" s="438"/>
      <c r="GKT956" s="438"/>
      <c r="GKU956" s="438"/>
      <c r="GKV956" s="438"/>
      <c r="GKW956" s="438"/>
      <c r="GKX956" s="438"/>
      <c r="GKY956" s="438"/>
      <c r="GKZ956" s="438"/>
      <c r="GLA956" s="438"/>
      <c r="GLB956" s="438"/>
      <c r="GLC956" s="438"/>
      <c r="GLD956" s="438"/>
      <c r="GLE956" s="438"/>
      <c r="GLF956" s="438"/>
      <c r="GLG956" s="438"/>
      <c r="GLH956" s="438"/>
      <c r="GLI956" s="438"/>
      <c r="GLJ956" s="438"/>
      <c r="GLK956" s="438"/>
      <c r="GLL956" s="438"/>
      <c r="GLM956" s="438"/>
      <c r="GLN956" s="438"/>
      <c r="GLO956" s="438"/>
      <c r="GLP956" s="438"/>
      <c r="GLQ956" s="438"/>
      <c r="GLR956" s="438"/>
      <c r="GLS956" s="438"/>
      <c r="GLT956" s="438"/>
      <c r="GLU956" s="438"/>
      <c r="GLV956" s="438"/>
      <c r="GLW956" s="438"/>
      <c r="GLX956" s="438"/>
      <c r="GLY956" s="438"/>
      <c r="GLZ956" s="438"/>
      <c r="GMA956" s="438"/>
      <c r="GMB956" s="438"/>
      <c r="GMC956" s="438"/>
      <c r="GMD956" s="438"/>
      <c r="GME956" s="438"/>
      <c r="GMF956" s="438"/>
      <c r="GMG956" s="438"/>
      <c r="GMH956" s="438"/>
      <c r="GMI956" s="438"/>
      <c r="GMJ956" s="438"/>
      <c r="GMK956" s="438"/>
      <c r="GML956" s="438"/>
      <c r="GMM956" s="438"/>
      <c r="GMN956" s="438"/>
      <c r="GMO956" s="438"/>
      <c r="GMP956" s="438"/>
      <c r="GMQ956" s="438"/>
      <c r="GMR956" s="438"/>
      <c r="GMS956" s="438"/>
      <c r="GMT956" s="438"/>
      <c r="GMU956" s="438"/>
      <c r="GMV956" s="438"/>
      <c r="GMW956" s="438"/>
      <c r="GMX956" s="438"/>
      <c r="GMY956" s="438"/>
      <c r="GMZ956" s="438"/>
      <c r="GNA956" s="438"/>
      <c r="GNB956" s="438"/>
      <c r="GNC956" s="438"/>
      <c r="GND956" s="438"/>
      <c r="GNE956" s="438"/>
      <c r="GNF956" s="438"/>
      <c r="GNG956" s="438"/>
      <c r="GNH956" s="438"/>
      <c r="GNI956" s="438"/>
      <c r="GNJ956" s="438"/>
      <c r="GNK956" s="438"/>
      <c r="GNL956" s="438"/>
      <c r="GNM956" s="438"/>
      <c r="GNN956" s="438"/>
      <c r="GNO956" s="438"/>
      <c r="GNP956" s="438"/>
      <c r="GNQ956" s="438"/>
      <c r="GNR956" s="438"/>
      <c r="GNS956" s="438"/>
      <c r="GNT956" s="438"/>
      <c r="GNU956" s="438"/>
      <c r="GNV956" s="438"/>
      <c r="GNW956" s="438"/>
      <c r="GNX956" s="438"/>
      <c r="GNY956" s="438"/>
      <c r="GNZ956" s="438"/>
      <c r="GOA956" s="438"/>
      <c r="GOB956" s="438"/>
      <c r="GOC956" s="438"/>
      <c r="GOD956" s="438"/>
      <c r="GOE956" s="438"/>
      <c r="GOF956" s="438"/>
      <c r="GOG956" s="438"/>
      <c r="GOH956" s="438"/>
      <c r="GOI956" s="438"/>
      <c r="GOJ956" s="438"/>
      <c r="GOK956" s="438"/>
      <c r="GOL956" s="438"/>
      <c r="GOM956" s="438"/>
      <c r="GON956" s="438"/>
      <c r="GOO956" s="438"/>
      <c r="GOP956" s="438"/>
      <c r="GOQ956" s="438"/>
      <c r="GOR956" s="438"/>
      <c r="GOS956" s="438"/>
      <c r="GOT956" s="438"/>
      <c r="GOU956" s="438"/>
      <c r="GOV956" s="438"/>
      <c r="GOW956" s="438"/>
      <c r="GOX956" s="438"/>
      <c r="GOY956" s="438"/>
      <c r="GOZ956" s="438"/>
      <c r="GPA956" s="438"/>
      <c r="GPB956" s="438"/>
      <c r="GPC956" s="438"/>
      <c r="GPD956" s="438"/>
      <c r="GPE956" s="438"/>
      <c r="GPF956" s="438"/>
      <c r="GPG956" s="438"/>
      <c r="GPH956" s="438"/>
      <c r="GPI956" s="438"/>
      <c r="GPJ956" s="438"/>
      <c r="GPK956" s="438"/>
      <c r="GPL956" s="438"/>
      <c r="GPM956" s="438"/>
      <c r="GPN956" s="438"/>
      <c r="GPO956" s="438"/>
      <c r="GPP956" s="438"/>
      <c r="GPQ956" s="438"/>
      <c r="GPR956" s="438"/>
      <c r="GPS956" s="438"/>
      <c r="GPT956" s="438"/>
      <c r="GPU956" s="438"/>
      <c r="GPV956" s="438"/>
      <c r="GPW956" s="438"/>
      <c r="GPX956" s="438"/>
      <c r="GPY956" s="438"/>
      <c r="GPZ956" s="438"/>
      <c r="GQA956" s="438"/>
      <c r="GQB956" s="438"/>
      <c r="GQC956" s="438"/>
      <c r="GQD956" s="438"/>
      <c r="GQE956" s="438"/>
      <c r="GQF956" s="438"/>
      <c r="GQG956" s="438"/>
      <c r="GQH956" s="438"/>
      <c r="GQI956" s="438"/>
      <c r="GQJ956" s="438"/>
      <c r="GQK956" s="438"/>
      <c r="GQL956" s="438"/>
      <c r="GQM956" s="438"/>
      <c r="GQN956" s="438"/>
      <c r="GQO956" s="438"/>
      <c r="GQP956" s="438"/>
      <c r="GQQ956" s="438"/>
      <c r="GQR956" s="438"/>
      <c r="GQS956" s="438"/>
      <c r="GQT956" s="438"/>
      <c r="GQU956" s="438"/>
      <c r="GQV956" s="438"/>
      <c r="GQW956" s="438"/>
      <c r="GQX956" s="438"/>
      <c r="GQY956" s="438"/>
      <c r="GQZ956" s="438"/>
      <c r="GRA956" s="438"/>
      <c r="GRB956" s="438"/>
      <c r="GRC956" s="438"/>
      <c r="GRD956" s="438"/>
      <c r="GRE956" s="438"/>
      <c r="GRF956" s="438"/>
      <c r="GRG956" s="438"/>
      <c r="GRH956" s="438"/>
      <c r="GRI956" s="438"/>
      <c r="GRJ956" s="438"/>
      <c r="GRK956" s="438"/>
      <c r="GRL956" s="438"/>
      <c r="GRM956" s="438"/>
      <c r="GRN956" s="438"/>
      <c r="GRO956" s="438"/>
      <c r="GRP956" s="438"/>
      <c r="GRQ956" s="438"/>
      <c r="GRR956" s="438"/>
      <c r="GRS956" s="438"/>
      <c r="GRT956" s="438"/>
      <c r="GRU956" s="438"/>
      <c r="GRV956" s="438"/>
      <c r="GRW956" s="438"/>
      <c r="GRX956" s="438"/>
      <c r="GRY956" s="438"/>
      <c r="GRZ956" s="438"/>
      <c r="GSA956" s="438"/>
      <c r="GSB956" s="438"/>
      <c r="GSC956" s="438"/>
      <c r="GSD956" s="438"/>
      <c r="GSE956" s="438"/>
      <c r="GSF956" s="438"/>
      <c r="GSG956" s="438"/>
      <c r="GSH956" s="438"/>
      <c r="GSI956" s="438"/>
      <c r="GSJ956" s="438"/>
      <c r="GSK956" s="438"/>
      <c r="GSL956" s="438"/>
      <c r="GSM956" s="438"/>
      <c r="GSN956" s="438"/>
      <c r="GSO956" s="438"/>
      <c r="GSP956" s="438"/>
      <c r="GSQ956" s="438"/>
      <c r="GSR956" s="438"/>
      <c r="GSS956" s="438"/>
      <c r="GST956" s="438"/>
      <c r="GSU956" s="438"/>
      <c r="GSV956" s="438"/>
      <c r="GSW956" s="438"/>
      <c r="GSX956" s="438"/>
      <c r="GSY956" s="438"/>
      <c r="GSZ956" s="438"/>
      <c r="GTA956" s="438"/>
      <c r="GTB956" s="438"/>
      <c r="GTC956" s="438"/>
      <c r="GTD956" s="438"/>
      <c r="GTE956" s="438"/>
      <c r="GTF956" s="438"/>
      <c r="GTG956" s="438"/>
      <c r="GTH956" s="438"/>
      <c r="GTI956" s="438"/>
      <c r="GTJ956" s="438"/>
      <c r="GTK956" s="438"/>
      <c r="GTL956" s="438"/>
      <c r="GTM956" s="438"/>
      <c r="GTN956" s="438"/>
      <c r="GTO956" s="438"/>
      <c r="GTP956" s="438"/>
      <c r="GTQ956" s="438"/>
      <c r="GTR956" s="438"/>
      <c r="GTS956" s="438"/>
      <c r="GTT956" s="438"/>
      <c r="GTU956" s="438"/>
      <c r="GTV956" s="438"/>
      <c r="GTW956" s="438"/>
      <c r="GTX956" s="438"/>
      <c r="GTY956" s="438"/>
      <c r="GTZ956" s="438"/>
      <c r="GUA956" s="438"/>
      <c r="GUB956" s="438"/>
      <c r="GUC956" s="438"/>
      <c r="GUD956" s="438"/>
      <c r="GUE956" s="438"/>
      <c r="GUF956" s="438"/>
      <c r="GUG956" s="438"/>
      <c r="GUH956" s="438"/>
      <c r="GUI956" s="438"/>
      <c r="GUJ956" s="438"/>
      <c r="GUK956" s="438"/>
      <c r="GUL956" s="438"/>
      <c r="GUM956" s="438"/>
      <c r="GUN956" s="438"/>
      <c r="GUO956" s="438"/>
      <c r="GUP956" s="438"/>
      <c r="GUQ956" s="438"/>
      <c r="GUR956" s="438"/>
      <c r="GUS956" s="438"/>
      <c r="GUT956" s="438"/>
      <c r="GUU956" s="438"/>
      <c r="GUV956" s="438"/>
      <c r="GUW956" s="438"/>
      <c r="GUX956" s="438"/>
      <c r="GUY956" s="438"/>
      <c r="GUZ956" s="438"/>
      <c r="GVA956" s="438"/>
      <c r="GVB956" s="438"/>
      <c r="GVC956" s="438"/>
      <c r="GVD956" s="438"/>
      <c r="GVE956" s="438"/>
      <c r="GVF956" s="438"/>
      <c r="GVG956" s="438"/>
      <c r="GVH956" s="438"/>
      <c r="GVI956" s="438"/>
      <c r="GVJ956" s="438"/>
      <c r="GVK956" s="438"/>
      <c r="GVL956" s="438"/>
      <c r="GVM956" s="438"/>
      <c r="GVN956" s="438"/>
      <c r="GVO956" s="438"/>
      <c r="GVP956" s="438"/>
      <c r="GVQ956" s="438"/>
      <c r="GVR956" s="438"/>
      <c r="GVS956" s="438"/>
      <c r="GVT956" s="438"/>
      <c r="GVU956" s="438"/>
      <c r="GVV956" s="438"/>
      <c r="GVW956" s="438"/>
      <c r="GVX956" s="438"/>
      <c r="GVY956" s="438"/>
      <c r="GVZ956" s="438"/>
      <c r="GWA956" s="438"/>
      <c r="GWB956" s="438"/>
      <c r="GWC956" s="438"/>
      <c r="GWD956" s="438"/>
      <c r="GWE956" s="438"/>
      <c r="GWF956" s="438"/>
      <c r="GWG956" s="438"/>
      <c r="GWH956" s="438"/>
      <c r="GWI956" s="438"/>
      <c r="GWJ956" s="438"/>
      <c r="GWK956" s="438"/>
      <c r="GWL956" s="438"/>
      <c r="GWM956" s="438"/>
      <c r="GWN956" s="438"/>
      <c r="GWO956" s="438"/>
      <c r="GWP956" s="438"/>
      <c r="GWQ956" s="438"/>
      <c r="GWR956" s="438"/>
      <c r="GWS956" s="438"/>
      <c r="GWT956" s="438"/>
      <c r="GWU956" s="438"/>
      <c r="GWV956" s="438"/>
      <c r="GWW956" s="438"/>
      <c r="GWX956" s="438"/>
      <c r="GWY956" s="438"/>
      <c r="GWZ956" s="438"/>
      <c r="GXA956" s="438"/>
      <c r="GXB956" s="438"/>
      <c r="GXC956" s="438"/>
      <c r="GXD956" s="438"/>
      <c r="GXE956" s="438"/>
      <c r="GXF956" s="438"/>
      <c r="GXG956" s="438"/>
      <c r="GXH956" s="438"/>
      <c r="GXI956" s="438"/>
      <c r="GXJ956" s="438"/>
      <c r="GXK956" s="438"/>
      <c r="GXL956" s="438"/>
      <c r="GXM956" s="438"/>
      <c r="GXN956" s="438"/>
      <c r="GXO956" s="438"/>
      <c r="GXP956" s="438"/>
      <c r="GXQ956" s="438"/>
      <c r="GXR956" s="438"/>
      <c r="GXS956" s="438"/>
      <c r="GXT956" s="438"/>
      <c r="GXU956" s="438"/>
      <c r="GXV956" s="438"/>
      <c r="GXW956" s="438"/>
      <c r="GXX956" s="438"/>
      <c r="GXY956" s="438"/>
      <c r="GXZ956" s="438"/>
      <c r="GYA956" s="438"/>
      <c r="GYB956" s="438"/>
      <c r="GYC956" s="438"/>
      <c r="GYD956" s="438"/>
      <c r="GYE956" s="438"/>
      <c r="GYF956" s="438"/>
      <c r="GYG956" s="438"/>
      <c r="GYH956" s="438"/>
      <c r="GYI956" s="438"/>
      <c r="GYJ956" s="438"/>
      <c r="GYK956" s="438"/>
      <c r="GYL956" s="438"/>
      <c r="GYM956" s="438"/>
      <c r="GYN956" s="438"/>
      <c r="GYO956" s="438"/>
      <c r="GYP956" s="438"/>
      <c r="GYQ956" s="438"/>
      <c r="GYR956" s="438"/>
      <c r="GYS956" s="438"/>
      <c r="GYT956" s="438"/>
      <c r="GYU956" s="438"/>
      <c r="GYV956" s="438"/>
      <c r="GYW956" s="438"/>
      <c r="GYX956" s="438"/>
      <c r="GYY956" s="438"/>
      <c r="GYZ956" s="438"/>
      <c r="GZA956" s="438"/>
      <c r="GZB956" s="438"/>
      <c r="GZC956" s="438"/>
      <c r="GZD956" s="438"/>
      <c r="GZE956" s="438"/>
      <c r="GZF956" s="438"/>
      <c r="GZG956" s="438"/>
      <c r="GZH956" s="438"/>
      <c r="GZI956" s="438"/>
      <c r="GZJ956" s="438"/>
      <c r="GZK956" s="438"/>
      <c r="GZL956" s="438"/>
      <c r="GZM956" s="438"/>
      <c r="GZN956" s="438"/>
      <c r="GZO956" s="438"/>
      <c r="GZP956" s="438"/>
      <c r="GZQ956" s="438"/>
      <c r="GZR956" s="438"/>
      <c r="GZS956" s="438"/>
      <c r="GZT956" s="438"/>
      <c r="GZU956" s="438"/>
      <c r="GZV956" s="438"/>
      <c r="GZW956" s="438"/>
      <c r="GZX956" s="438"/>
      <c r="GZY956" s="438"/>
      <c r="GZZ956" s="438"/>
      <c r="HAA956" s="438"/>
      <c r="HAB956" s="438"/>
      <c r="HAC956" s="438"/>
      <c r="HAD956" s="438"/>
      <c r="HAE956" s="438"/>
      <c r="HAF956" s="438"/>
      <c r="HAG956" s="438"/>
      <c r="HAH956" s="438"/>
      <c r="HAI956" s="438"/>
      <c r="HAJ956" s="438"/>
      <c r="HAK956" s="438"/>
      <c r="HAL956" s="438"/>
      <c r="HAM956" s="438"/>
      <c r="HAN956" s="438"/>
      <c r="HAO956" s="438"/>
      <c r="HAP956" s="438"/>
      <c r="HAQ956" s="438"/>
      <c r="HAR956" s="438"/>
      <c r="HAS956" s="438"/>
      <c r="HAT956" s="438"/>
      <c r="HAU956" s="438"/>
      <c r="HAV956" s="438"/>
      <c r="HAW956" s="438"/>
      <c r="HAX956" s="438"/>
      <c r="HAY956" s="438"/>
      <c r="HAZ956" s="438"/>
      <c r="HBA956" s="438"/>
      <c r="HBB956" s="438"/>
      <c r="HBC956" s="438"/>
      <c r="HBD956" s="438"/>
      <c r="HBE956" s="438"/>
      <c r="HBF956" s="438"/>
      <c r="HBG956" s="438"/>
      <c r="HBH956" s="438"/>
      <c r="HBI956" s="438"/>
      <c r="HBJ956" s="438"/>
      <c r="HBK956" s="438"/>
      <c r="HBL956" s="438"/>
      <c r="HBM956" s="438"/>
      <c r="HBN956" s="438"/>
      <c r="HBO956" s="438"/>
      <c r="HBP956" s="438"/>
      <c r="HBQ956" s="438"/>
      <c r="HBR956" s="438"/>
      <c r="HBS956" s="438"/>
      <c r="HBT956" s="438"/>
      <c r="HBU956" s="438"/>
      <c r="HBV956" s="438"/>
      <c r="HBW956" s="438"/>
      <c r="HBX956" s="438"/>
      <c r="HBY956" s="438"/>
      <c r="HBZ956" s="438"/>
      <c r="HCA956" s="438"/>
      <c r="HCB956" s="438"/>
      <c r="HCC956" s="438"/>
      <c r="HCD956" s="438"/>
      <c r="HCE956" s="438"/>
      <c r="HCF956" s="438"/>
      <c r="HCG956" s="438"/>
      <c r="HCH956" s="438"/>
      <c r="HCI956" s="438"/>
      <c r="HCJ956" s="438"/>
      <c r="HCK956" s="438"/>
      <c r="HCL956" s="438"/>
      <c r="HCM956" s="438"/>
      <c r="HCN956" s="438"/>
      <c r="HCO956" s="438"/>
      <c r="HCP956" s="438"/>
      <c r="HCQ956" s="438"/>
      <c r="HCR956" s="438"/>
      <c r="HCS956" s="438"/>
      <c r="HCT956" s="438"/>
      <c r="HCU956" s="438"/>
      <c r="HCV956" s="438"/>
      <c r="HCW956" s="438"/>
      <c r="HCX956" s="438"/>
      <c r="HCY956" s="438"/>
      <c r="HCZ956" s="438"/>
      <c r="HDA956" s="438"/>
      <c r="HDB956" s="438"/>
      <c r="HDC956" s="438"/>
      <c r="HDD956" s="438"/>
      <c r="HDE956" s="438"/>
      <c r="HDF956" s="438"/>
      <c r="HDG956" s="438"/>
      <c r="HDH956" s="438"/>
      <c r="HDI956" s="438"/>
      <c r="HDJ956" s="438"/>
      <c r="HDK956" s="438"/>
      <c r="HDL956" s="438"/>
      <c r="HDM956" s="438"/>
      <c r="HDN956" s="438"/>
      <c r="HDO956" s="438"/>
      <c r="HDP956" s="438"/>
      <c r="HDQ956" s="438"/>
      <c r="HDR956" s="438"/>
      <c r="HDS956" s="438"/>
      <c r="HDT956" s="438"/>
      <c r="HDU956" s="438"/>
      <c r="HDV956" s="438"/>
      <c r="HDW956" s="438"/>
      <c r="HDX956" s="438"/>
      <c r="HDY956" s="438"/>
      <c r="HDZ956" s="438"/>
      <c r="HEA956" s="438"/>
      <c r="HEB956" s="438"/>
      <c r="HEC956" s="438"/>
      <c r="HED956" s="438"/>
      <c r="HEE956" s="438"/>
      <c r="HEF956" s="438"/>
      <c r="HEG956" s="438"/>
      <c r="HEH956" s="438"/>
      <c r="HEI956" s="438"/>
      <c r="HEJ956" s="438"/>
      <c r="HEK956" s="438"/>
      <c r="HEL956" s="438"/>
      <c r="HEM956" s="438"/>
      <c r="HEN956" s="438"/>
      <c r="HEO956" s="438"/>
      <c r="HEP956" s="438"/>
      <c r="HEQ956" s="438"/>
      <c r="HER956" s="438"/>
      <c r="HES956" s="438"/>
      <c r="HET956" s="438"/>
      <c r="HEU956" s="438"/>
      <c r="HEV956" s="438"/>
      <c r="HEW956" s="438"/>
      <c r="HEX956" s="438"/>
      <c r="HEY956" s="438"/>
      <c r="HEZ956" s="438"/>
      <c r="HFA956" s="438"/>
      <c r="HFB956" s="438"/>
      <c r="HFC956" s="438"/>
      <c r="HFD956" s="438"/>
      <c r="HFE956" s="438"/>
      <c r="HFF956" s="438"/>
      <c r="HFG956" s="438"/>
      <c r="HFH956" s="438"/>
      <c r="HFI956" s="438"/>
      <c r="HFJ956" s="438"/>
      <c r="HFK956" s="438"/>
      <c r="HFL956" s="438"/>
      <c r="HFM956" s="438"/>
      <c r="HFN956" s="438"/>
      <c r="HFO956" s="438"/>
      <c r="HFP956" s="438"/>
      <c r="HFQ956" s="438"/>
      <c r="HFR956" s="438"/>
      <c r="HFS956" s="438"/>
      <c r="HFT956" s="438"/>
      <c r="HFU956" s="438"/>
      <c r="HFV956" s="438"/>
      <c r="HFW956" s="438"/>
      <c r="HFX956" s="438"/>
      <c r="HFY956" s="438"/>
      <c r="HFZ956" s="438"/>
      <c r="HGA956" s="438"/>
      <c r="HGB956" s="438"/>
      <c r="HGC956" s="438"/>
      <c r="HGD956" s="438"/>
      <c r="HGE956" s="438"/>
      <c r="HGF956" s="438"/>
      <c r="HGG956" s="438"/>
      <c r="HGH956" s="438"/>
      <c r="HGI956" s="438"/>
      <c r="HGJ956" s="438"/>
      <c r="HGK956" s="438"/>
      <c r="HGL956" s="438"/>
      <c r="HGM956" s="438"/>
      <c r="HGN956" s="438"/>
      <c r="HGO956" s="438"/>
      <c r="HGP956" s="438"/>
      <c r="HGQ956" s="438"/>
      <c r="HGR956" s="438"/>
      <c r="HGS956" s="438"/>
      <c r="HGT956" s="438"/>
      <c r="HGU956" s="438"/>
      <c r="HGV956" s="438"/>
      <c r="HGW956" s="438"/>
      <c r="HGX956" s="438"/>
      <c r="HGY956" s="438"/>
      <c r="HGZ956" s="438"/>
      <c r="HHA956" s="438"/>
      <c r="HHB956" s="438"/>
      <c r="HHC956" s="438"/>
      <c r="HHD956" s="438"/>
      <c r="HHE956" s="438"/>
      <c r="HHF956" s="438"/>
      <c r="HHG956" s="438"/>
      <c r="HHH956" s="438"/>
      <c r="HHI956" s="438"/>
      <c r="HHJ956" s="438"/>
      <c r="HHK956" s="438"/>
      <c r="HHL956" s="438"/>
      <c r="HHM956" s="438"/>
      <c r="HHN956" s="438"/>
      <c r="HHO956" s="438"/>
      <c r="HHP956" s="438"/>
      <c r="HHQ956" s="438"/>
      <c r="HHR956" s="438"/>
      <c r="HHS956" s="438"/>
      <c r="HHT956" s="438"/>
      <c r="HHU956" s="438"/>
      <c r="HHV956" s="438"/>
      <c r="HHW956" s="438"/>
      <c r="HHX956" s="438"/>
      <c r="HHY956" s="438"/>
      <c r="HHZ956" s="438"/>
      <c r="HIA956" s="438"/>
      <c r="HIB956" s="438"/>
      <c r="HIC956" s="438"/>
      <c r="HID956" s="438"/>
      <c r="HIE956" s="438"/>
      <c r="HIF956" s="438"/>
      <c r="HIG956" s="438"/>
      <c r="HIH956" s="438"/>
      <c r="HII956" s="438"/>
      <c r="HIJ956" s="438"/>
      <c r="HIK956" s="438"/>
      <c r="HIL956" s="438"/>
      <c r="HIM956" s="438"/>
      <c r="HIN956" s="438"/>
      <c r="HIO956" s="438"/>
      <c r="HIP956" s="438"/>
      <c r="HIQ956" s="438"/>
      <c r="HIR956" s="438"/>
      <c r="HIS956" s="438"/>
      <c r="HIT956" s="438"/>
      <c r="HIU956" s="438"/>
      <c r="HIV956" s="438"/>
      <c r="HIW956" s="438"/>
      <c r="HIX956" s="438"/>
      <c r="HIY956" s="438"/>
      <c r="HIZ956" s="438"/>
      <c r="HJA956" s="438"/>
      <c r="HJB956" s="438"/>
      <c r="HJC956" s="438"/>
      <c r="HJD956" s="438"/>
      <c r="HJE956" s="438"/>
      <c r="HJF956" s="438"/>
      <c r="HJG956" s="438"/>
      <c r="HJH956" s="438"/>
      <c r="HJI956" s="438"/>
      <c r="HJJ956" s="438"/>
      <c r="HJK956" s="438"/>
      <c r="HJL956" s="438"/>
      <c r="HJM956" s="438"/>
      <c r="HJN956" s="438"/>
      <c r="HJO956" s="438"/>
      <c r="HJP956" s="438"/>
      <c r="HJQ956" s="438"/>
      <c r="HJR956" s="438"/>
      <c r="HJS956" s="438"/>
      <c r="HJT956" s="438"/>
      <c r="HJU956" s="438"/>
      <c r="HJV956" s="438"/>
      <c r="HJW956" s="438"/>
      <c r="HJX956" s="438"/>
      <c r="HJY956" s="438"/>
      <c r="HJZ956" s="438"/>
      <c r="HKA956" s="438"/>
      <c r="HKB956" s="438"/>
      <c r="HKC956" s="438"/>
      <c r="HKD956" s="438"/>
      <c r="HKE956" s="438"/>
      <c r="HKF956" s="438"/>
      <c r="HKG956" s="438"/>
      <c r="HKH956" s="438"/>
      <c r="HKI956" s="438"/>
      <c r="HKJ956" s="438"/>
      <c r="HKK956" s="438"/>
      <c r="HKL956" s="438"/>
      <c r="HKM956" s="438"/>
      <c r="HKN956" s="438"/>
      <c r="HKO956" s="438"/>
      <c r="HKP956" s="438"/>
      <c r="HKQ956" s="438"/>
      <c r="HKR956" s="438"/>
      <c r="HKS956" s="438"/>
      <c r="HKT956" s="438"/>
      <c r="HKU956" s="438"/>
      <c r="HKV956" s="438"/>
      <c r="HKW956" s="438"/>
      <c r="HKX956" s="438"/>
      <c r="HKY956" s="438"/>
      <c r="HKZ956" s="438"/>
      <c r="HLA956" s="438"/>
      <c r="HLB956" s="438"/>
      <c r="HLC956" s="438"/>
      <c r="HLD956" s="438"/>
      <c r="HLE956" s="438"/>
      <c r="HLF956" s="438"/>
      <c r="HLG956" s="438"/>
      <c r="HLH956" s="438"/>
      <c r="HLI956" s="438"/>
      <c r="HLJ956" s="438"/>
      <c r="HLK956" s="438"/>
      <c r="HLL956" s="438"/>
      <c r="HLM956" s="438"/>
      <c r="HLN956" s="438"/>
      <c r="HLO956" s="438"/>
      <c r="HLP956" s="438"/>
      <c r="HLQ956" s="438"/>
      <c r="HLR956" s="438"/>
      <c r="HLS956" s="438"/>
      <c r="HLT956" s="438"/>
      <c r="HLU956" s="438"/>
      <c r="HLV956" s="438"/>
      <c r="HLW956" s="438"/>
      <c r="HLX956" s="438"/>
      <c r="HLY956" s="438"/>
      <c r="HLZ956" s="438"/>
      <c r="HMA956" s="438"/>
      <c r="HMB956" s="438"/>
      <c r="HMC956" s="438"/>
      <c r="HMD956" s="438"/>
      <c r="HME956" s="438"/>
      <c r="HMF956" s="438"/>
      <c r="HMG956" s="438"/>
      <c r="HMH956" s="438"/>
      <c r="HMI956" s="438"/>
      <c r="HMJ956" s="438"/>
      <c r="HMK956" s="438"/>
      <c r="HML956" s="438"/>
      <c r="HMM956" s="438"/>
      <c r="HMN956" s="438"/>
      <c r="HMO956" s="438"/>
      <c r="HMP956" s="438"/>
      <c r="HMQ956" s="438"/>
      <c r="HMR956" s="438"/>
      <c r="HMS956" s="438"/>
      <c r="HMT956" s="438"/>
      <c r="HMU956" s="438"/>
      <c r="HMV956" s="438"/>
      <c r="HMW956" s="438"/>
      <c r="HMX956" s="438"/>
      <c r="HMY956" s="438"/>
      <c r="HMZ956" s="438"/>
      <c r="HNA956" s="438"/>
      <c r="HNB956" s="438"/>
      <c r="HNC956" s="438"/>
      <c r="HND956" s="438"/>
      <c r="HNE956" s="438"/>
      <c r="HNF956" s="438"/>
      <c r="HNG956" s="438"/>
      <c r="HNH956" s="438"/>
      <c r="HNI956" s="438"/>
      <c r="HNJ956" s="438"/>
      <c r="HNK956" s="438"/>
      <c r="HNL956" s="438"/>
      <c r="HNM956" s="438"/>
      <c r="HNN956" s="438"/>
      <c r="HNO956" s="438"/>
      <c r="HNP956" s="438"/>
      <c r="HNQ956" s="438"/>
      <c r="HNR956" s="438"/>
      <c r="HNS956" s="438"/>
      <c r="HNT956" s="438"/>
      <c r="HNU956" s="438"/>
      <c r="HNV956" s="438"/>
      <c r="HNW956" s="438"/>
      <c r="HNX956" s="438"/>
      <c r="HNY956" s="438"/>
      <c r="HNZ956" s="438"/>
      <c r="HOA956" s="438"/>
      <c r="HOB956" s="438"/>
      <c r="HOC956" s="438"/>
      <c r="HOD956" s="438"/>
      <c r="HOE956" s="438"/>
      <c r="HOF956" s="438"/>
      <c r="HOG956" s="438"/>
      <c r="HOH956" s="438"/>
      <c r="HOI956" s="438"/>
      <c r="HOJ956" s="438"/>
      <c r="HOK956" s="438"/>
      <c r="HOL956" s="438"/>
      <c r="HOM956" s="438"/>
      <c r="HON956" s="438"/>
      <c r="HOO956" s="438"/>
      <c r="HOP956" s="438"/>
      <c r="HOQ956" s="438"/>
      <c r="HOR956" s="438"/>
      <c r="HOS956" s="438"/>
      <c r="HOT956" s="438"/>
      <c r="HOU956" s="438"/>
      <c r="HOV956" s="438"/>
      <c r="HOW956" s="438"/>
      <c r="HOX956" s="438"/>
      <c r="HOY956" s="438"/>
      <c r="HOZ956" s="438"/>
      <c r="HPA956" s="438"/>
      <c r="HPB956" s="438"/>
      <c r="HPC956" s="438"/>
      <c r="HPD956" s="438"/>
      <c r="HPE956" s="438"/>
      <c r="HPF956" s="438"/>
      <c r="HPG956" s="438"/>
      <c r="HPH956" s="438"/>
      <c r="HPI956" s="438"/>
      <c r="HPJ956" s="438"/>
      <c r="HPK956" s="438"/>
      <c r="HPL956" s="438"/>
      <c r="HPM956" s="438"/>
      <c r="HPN956" s="438"/>
      <c r="HPO956" s="438"/>
      <c r="HPP956" s="438"/>
      <c r="HPQ956" s="438"/>
      <c r="HPR956" s="438"/>
      <c r="HPS956" s="438"/>
      <c r="HPT956" s="438"/>
      <c r="HPU956" s="438"/>
      <c r="HPV956" s="438"/>
      <c r="HPW956" s="438"/>
      <c r="HPX956" s="438"/>
      <c r="HPY956" s="438"/>
      <c r="HPZ956" s="438"/>
      <c r="HQA956" s="438"/>
      <c r="HQB956" s="438"/>
      <c r="HQC956" s="438"/>
      <c r="HQD956" s="438"/>
      <c r="HQE956" s="438"/>
      <c r="HQF956" s="438"/>
      <c r="HQG956" s="438"/>
      <c r="HQH956" s="438"/>
      <c r="HQI956" s="438"/>
      <c r="HQJ956" s="438"/>
      <c r="HQK956" s="438"/>
      <c r="HQL956" s="438"/>
      <c r="HQM956" s="438"/>
      <c r="HQN956" s="438"/>
      <c r="HQO956" s="438"/>
      <c r="HQP956" s="438"/>
      <c r="HQQ956" s="438"/>
      <c r="HQR956" s="438"/>
      <c r="HQS956" s="438"/>
      <c r="HQT956" s="438"/>
      <c r="HQU956" s="438"/>
      <c r="HQV956" s="438"/>
      <c r="HQW956" s="438"/>
      <c r="HQX956" s="438"/>
      <c r="HQY956" s="438"/>
      <c r="HQZ956" s="438"/>
      <c r="HRA956" s="438"/>
      <c r="HRB956" s="438"/>
      <c r="HRC956" s="438"/>
      <c r="HRD956" s="438"/>
      <c r="HRE956" s="438"/>
      <c r="HRF956" s="438"/>
      <c r="HRG956" s="438"/>
      <c r="HRH956" s="438"/>
      <c r="HRI956" s="438"/>
      <c r="HRJ956" s="438"/>
      <c r="HRK956" s="438"/>
      <c r="HRL956" s="438"/>
      <c r="HRM956" s="438"/>
      <c r="HRN956" s="438"/>
      <c r="HRO956" s="438"/>
      <c r="HRP956" s="438"/>
      <c r="HRQ956" s="438"/>
      <c r="HRR956" s="438"/>
      <c r="HRS956" s="438"/>
      <c r="HRT956" s="438"/>
      <c r="HRU956" s="438"/>
      <c r="HRV956" s="438"/>
      <c r="HRW956" s="438"/>
      <c r="HRX956" s="438"/>
      <c r="HRY956" s="438"/>
      <c r="HRZ956" s="438"/>
      <c r="HSA956" s="438"/>
      <c r="HSB956" s="438"/>
      <c r="HSC956" s="438"/>
      <c r="HSD956" s="438"/>
      <c r="HSE956" s="438"/>
      <c r="HSF956" s="438"/>
      <c r="HSG956" s="438"/>
      <c r="HSH956" s="438"/>
      <c r="HSI956" s="438"/>
      <c r="HSJ956" s="438"/>
      <c r="HSK956" s="438"/>
      <c r="HSL956" s="438"/>
      <c r="HSM956" s="438"/>
      <c r="HSN956" s="438"/>
      <c r="HSO956" s="438"/>
      <c r="HSP956" s="438"/>
      <c r="HSQ956" s="438"/>
      <c r="HSR956" s="438"/>
      <c r="HSS956" s="438"/>
      <c r="HST956" s="438"/>
      <c r="HSU956" s="438"/>
      <c r="HSV956" s="438"/>
      <c r="HSW956" s="438"/>
      <c r="HSX956" s="438"/>
      <c r="HSY956" s="438"/>
      <c r="HSZ956" s="438"/>
      <c r="HTA956" s="438"/>
      <c r="HTB956" s="438"/>
      <c r="HTC956" s="438"/>
      <c r="HTD956" s="438"/>
      <c r="HTE956" s="438"/>
      <c r="HTF956" s="438"/>
      <c r="HTG956" s="438"/>
      <c r="HTH956" s="438"/>
      <c r="HTI956" s="438"/>
      <c r="HTJ956" s="438"/>
      <c r="HTK956" s="438"/>
      <c r="HTL956" s="438"/>
      <c r="HTM956" s="438"/>
      <c r="HTN956" s="438"/>
      <c r="HTO956" s="438"/>
      <c r="HTP956" s="438"/>
      <c r="HTQ956" s="438"/>
      <c r="HTR956" s="438"/>
      <c r="HTS956" s="438"/>
      <c r="HTT956" s="438"/>
      <c r="HTU956" s="438"/>
      <c r="HTV956" s="438"/>
      <c r="HTW956" s="438"/>
      <c r="HTX956" s="438"/>
      <c r="HTY956" s="438"/>
      <c r="HTZ956" s="438"/>
      <c r="HUA956" s="438"/>
      <c r="HUB956" s="438"/>
      <c r="HUC956" s="438"/>
      <c r="HUD956" s="438"/>
      <c r="HUE956" s="438"/>
      <c r="HUF956" s="438"/>
      <c r="HUG956" s="438"/>
      <c r="HUH956" s="438"/>
      <c r="HUI956" s="438"/>
      <c r="HUJ956" s="438"/>
      <c r="HUK956" s="438"/>
      <c r="HUL956" s="438"/>
      <c r="HUM956" s="438"/>
      <c r="HUN956" s="438"/>
      <c r="HUO956" s="438"/>
      <c r="HUP956" s="438"/>
      <c r="HUQ956" s="438"/>
      <c r="HUR956" s="438"/>
      <c r="HUS956" s="438"/>
      <c r="HUT956" s="438"/>
      <c r="HUU956" s="438"/>
      <c r="HUV956" s="438"/>
      <c r="HUW956" s="438"/>
      <c r="HUX956" s="438"/>
      <c r="HUY956" s="438"/>
      <c r="HUZ956" s="438"/>
      <c r="HVA956" s="438"/>
      <c r="HVB956" s="438"/>
      <c r="HVC956" s="438"/>
      <c r="HVD956" s="438"/>
      <c r="HVE956" s="438"/>
      <c r="HVF956" s="438"/>
      <c r="HVG956" s="438"/>
      <c r="HVH956" s="438"/>
      <c r="HVI956" s="438"/>
      <c r="HVJ956" s="438"/>
      <c r="HVK956" s="438"/>
      <c r="HVL956" s="438"/>
      <c r="HVM956" s="438"/>
      <c r="HVN956" s="438"/>
      <c r="HVO956" s="438"/>
      <c r="HVP956" s="438"/>
      <c r="HVQ956" s="438"/>
      <c r="HVR956" s="438"/>
      <c r="HVS956" s="438"/>
      <c r="HVT956" s="438"/>
      <c r="HVU956" s="438"/>
      <c r="HVV956" s="438"/>
      <c r="HVW956" s="438"/>
      <c r="HVX956" s="438"/>
      <c r="HVY956" s="438"/>
      <c r="HVZ956" s="438"/>
      <c r="HWA956" s="438"/>
      <c r="HWB956" s="438"/>
      <c r="HWC956" s="438"/>
      <c r="HWD956" s="438"/>
      <c r="HWE956" s="438"/>
      <c r="HWF956" s="438"/>
      <c r="HWG956" s="438"/>
      <c r="HWH956" s="438"/>
      <c r="HWI956" s="438"/>
      <c r="HWJ956" s="438"/>
      <c r="HWK956" s="438"/>
      <c r="HWL956" s="438"/>
      <c r="HWM956" s="438"/>
      <c r="HWN956" s="438"/>
      <c r="HWO956" s="438"/>
      <c r="HWP956" s="438"/>
      <c r="HWQ956" s="438"/>
      <c r="HWR956" s="438"/>
      <c r="HWS956" s="438"/>
      <c r="HWT956" s="438"/>
      <c r="HWU956" s="438"/>
      <c r="HWV956" s="438"/>
      <c r="HWW956" s="438"/>
      <c r="HWX956" s="438"/>
      <c r="HWY956" s="438"/>
      <c r="HWZ956" s="438"/>
      <c r="HXA956" s="438"/>
      <c r="HXB956" s="438"/>
      <c r="HXC956" s="438"/>
      <c r="HXD956" s="438"/>
      <c r="HXE956" s="438"/>
      <c r="HXF956" s="438"/>
      <c r="HXG956" s="438"/>
      <c r="HXH956" s="438"/>
      <c r="HXI956" s="438"/>
      <c r="HXJ956" s="438"/>
      <c r="HXK956" s="438"/>
      <c r="HXL956" s="438"/>
      <c r="HXM956" s="438"/>
      <c r="HXN956" s="438"/>
      <c r="HXO956" s="438"/>
      <c r="HXP956" s="438"/>
      <c r="HXQ956" s="438"/>
      <c r="HXR956" s="438"/>
      <c r="HXS956" s="438"/>
      <c r="HXT956" s="438"/>
      <c r="HXU956" s="438"/>
      <c r="HXV956" s="438"/>
      <c r="HXW956" s="438"/>
      <c r="HXX956" s="438"/>
      <c r="HXY956" s="438"/>
      <c r="HXZ956" s="438"/>
      <c r="HYA956" s="438"/>
      <c r="HYB956" s="438"/>
      <c r="HYC956" s="438"/>
      <c r="HYD956" s="438"/>
      <c r="HYE956" s="438"/>
      <c r="HYF956" s="438"/>
      <c r="HYG956" s="438"/>
      <c r="HYH956" s="438"/>
      <c r="HYI956" s="438"/>
      <c r="HYJ956" s="438"/>
      <c r="HYK956" s="438"/>
      <c r="HYL956" s="438"/>
      <c r="HYM956" s="438"/>
      <c r="HYN956" s="438"/>
      <c r="HYO956" s="438"/>
      <c r="HYP956" s="438"/>
      <c r="HYQ956" s="438"/>
      <c r="HYR956" s="438"/>
      <c r="HYS956" s="438"/>
      <c r="HYT956" s="438"/>
      <c r="HYU956" s="438"/>
      <c r="HYV956" s="438"/>
      <c r="HYW956" s="438"/>
      <c r="HYX956" s="438"/>
      <c r="HYY956" s="438"/>
      <c r="HYZ956" s="438"/>
      <c r="HZA956" s="438"/>
      <c r="HZB956" s="438"/>
      <c r="HZC956" s="438"/>
      <c r="HZD956" s="438"/>
      <c r="HZE956" s="438"/>
      <c r="HZF956" s="438"/>
      <c r="HZG956" s="438"/>
      <c r="HZH956" s="438"/>
      <c r="HZI956" s="438"/>
      <c r="HZJ956" s="438"/>
      <c r="HZK956" s="438"/>
      <c r="HZL956" s="438"/>
      <c r="HZM956" s="438"/>
      <c r="HZN956" s="438"/>
      <c r="HZO956" s="438"/>
      <c r="HZP956" s="438"/>
      <c r="HZQ956" s="438"/>
      <c r="HZR956" s="438"/>
      <c r="HZS956" s="438"/>
      <c r="HZT956" s="438"/>
      <c r="HZU956" s="438"/>
      <c r="HZV956" s="438"/>
      <c r="HZW956" s="438"/>
      <c r="HZX956" s="438"/>
      <c r="HZY956" s="438"/>
      <c r="HZZ956" s="438"/>
      <c r="IAA956" s="438"/>
      <c r="IAB956" s="438"/>
      <c r="IAC956" s="438"/>
      <c r="IAD956" s="438"/>
      <c r="IAE956" s="438"/>
      <c r="IAF956" s="438"/>
      <c r="IAG956" s="438"/>
      <c r="IAH956" s="438"/>
      <c r="IAI956" s="438"/>
      <c r="IAJ956" s="438"/>
      <c r="IAK956" s="438"/>
      <c r="IAL956" s="438"/>
      <c r="IAM956" s="438"/>
      <c r="IAN956" s="438"/>
      <c r="IAO956" s="438"/>
      <c r="IAP956" s="438"/>
      <c r="IAQ956" s="438"/>
      <c r="IAR956" s="438"/>
      <c r="IAS956" s="438"/>
      <c r="IAT956" s="438"/>
      <c r="IAU956" s="438"/>
      <c r="IAV956" s="438"/>
      <c r="IAW956" s="438"/>
      <c r="IAX956" s="438"/>
      <c r="IAY956" s="438"/>
      <c r="IAZ956" s="438"/>
      <c r="IBA956" s="438"/>
      <c r="IBB956" s="438"/>
      <c r="IBC956" s="438"/>
      <c r="IBD956" s="438"/>
      <c r="IBE956" s="438"/>
      <c r="IBF956" s="438"/>
      <c r="IBG956" s="438"/>
      <c r="IBH956" s="438"/>
      <c r="IBI956" s="438"/>
      <c r="IBJ956" s="438"/>
      <c r="IBK956" s="438"/>
      <c r="IBL956" s="438"/>
      <c r="IBM956" s="438"/>
      <c r="IBN956" s="438"/>
      <c r="IBO956" s="438"/>
      <c r="IBP956" s="438"/>
      <c r="IBQ956" s="438"/>
      <c r="IBR956" s="438"/>
      <c r="IBS956" s="438"/>
      <c r="IBT956" s="438"/>
      <c r="IBU956" s="438"/>
      <c r="IBV956" s="438"/>
      <c r="IBW956" s="438"/>
      <c r="IBX956" s="438"/>
      <c r="IBY956" s="438"/>
      <c r="IBZ956" s="438"/>
      <c r="ICA956" s="438"/>
      <c r="ICB956" s="438"/>
      <c r="ICC956" s="438"/>
      <c r="ICD956" s="438"/>
      <c r="ICE956" s="438"/>
      <c r="ICF956" s="438"/>
      <c r="ICG956" s="438"/>
      <c r="ICH956" s="438"/>
      <c r="ICI956" s="438"/>
      <c r="ICJ956" s="438"/>
      <c r="ICK956" s="438"/>
      <c r="ICL956" s="438"/>
      <c r="ICM956" s="438"/>
      <c r="ICN956" s="438"/>
      <c r="ICO956" s="438"/>
      <c r="ICP956" s="438"/>
      <c r="ICQ956" s="438"/>
      <c r="ICR956" s="438"/>
      <c r="ICS956" s="438"/>
      <c r="ICT956" s="438"/>
      <c r="ICU956" s="438"/>
      <c r="ICV956" s="438"/>
      <c r="ICW956" s="438"/>
      <c r="ICX956" s="438"/>
      <c r="ICY956" s="438"/>
      <c r="ICZ956" s="438"/>
      <c r="IDA956" s="438"/>
      <c r="IDB956" s="438"/>
      <c r="IDC956" s="438"/>
      <c r="IDD956" s="438"/>
      <c r="IDE956" s="438"/>
      <c r="IDF956" s="438"/>
      <c r="IDG956" s="438"/>
      <c r="IDH956" s="438"/>
      <c r="IDI956" s="438"/>
      <c r="IDJ956" s="438"/>
      <c r="IDK956" s="438"/>
      <c r="IDL956" s="438"/>
      <c r="IDM956" s="438"/>
      <c r="IDN956" s="438"/>
      <c r="IDO956" s="438"/>
      <c r="IDP956" s="438"/>
      <c r="IDQ956" s="438"/>
      <c r="IDR956" s="438"/>
      <c r="IDS956" s="438"/>
      <c r="IDT956" s="438"/>
      <c r="IDU956" s="438"/>
      <c r="IDV956" s="438"/>
      <c r="IDW956" s="438"/>
      <c r="IDX956" s="438"/>
      <c r="IDY956" s="438"/>
      <c r="IDZ956" s="438"/>
      <c r="IEA956" s="438"/>
      <c r="IEB956" s="438"/>
      <c r="IEC956" s="438"/>
      <c r="IED956" s="438"/>
      <c r="IEE956" s="438"/>
      <c r="IEF956" s="438"/>
      <c r="IEG956" s="438"/>
      <c r="IEH956" s="438"/>
      <c r="IEI956" s="438"/>
      <c r="IEJ956" s="438"/>
      <c r="IEK956" s="438"/>
      <c r="IEL956" s="438"/>
      <c r="IEM956" s="438"/>
      <c r="IEN956" s="438"/>
      <c r="IEO956" s="438"/>
      <c r="IEP956" s="438"/>
      <c r="IEQ956" s="438"/>
      <c r="IER956" s="438"/>
      <c r="IES956" s="438"/>
      <c r="IET956" s="438"/>
      <c r="IEU956" s="438"/>
      <c r="IEV956" s="438"/>
      <c r="IEW956" s="438"/>
      <c r="IEX956" s="438"/>
      <c r="IEY956" s="438"/>
      <c r="IEZ956" s="438"/>
      <c r="IFA956" s="438"/>
      <c r="IFB956" s="438"/>
      <c r="IFC956" s="438"/>
      <c r="IFD956" s="438"/>
      <c r="IFE956" s="438"/>
      <c r="IFF956" s="438"/>
      <c r="IFG956" s="438"/>
      <c r="IFH956" s="438"/>
      <c r="IFI956" s="438"/>
      <c r="IFJ956" s="438"/>
      <c r="IFK956" s="438"/>
      <c r="IFL956" s="438"/>
      <c r="IFM956" s="438"/>
      <c r="IFN956" s="438"/>
      <c r="IFO956" s="438"/>
      <c r="IFP956" s="438"/>
      <c r="IFQ956" s="438"/>
      <c r="IFR956" s="438"/>
      <c r="IFS956" s="438"/>
      <c r="IFT956" s="438"/>
      <c r="IFU956" s="438"/>
      <c r="IFV956" s="438"/>
      <c r="IFW956" s="438"/>
      <c r="IFX956" s="438"/>
      <c r="IFY956" s="438"/>
      <c r="IFZ956" s="438"/>
      <c r="IGA956" s="438"/>
      <c r="IGB956" s="438"/>
      <c r="IGC956" s="438"/>
      <c r="IGD956" s="438"/>
      <c r="IGE956" s="438"/>
      <c r="IGF956" s="438"/>
      <c r="IGG956" s="438"/>
      <c r="IGH956" s="438"/>
      <c r="IGI956" s="438"/>
      <c r="IGJ956" s="438"/>
      <c r="IGK956" s="438"/>
      <c r="IGL956" s="438"/>
      <c r="IGM956" s="438"/>
      <c r="IGN956" s="438"/>
      <c r="IGO956" s="438"/>
      <c r="IGP956" s="438"/>
      <c r="IGQ956" s="438"/>
      <c r="IGR956" s="438"/>
      <c r="IGS956" s="438"/>
      <c r="IGT956" s="438"/>
      <c r="IGU956" s="438"/>
      <c r="IGV956" s="438"/>
      <c r="IGW956" s="438"/>
      <c r="IGX956" s="438"/>
      <c r="IGY956" s="438"/>
      <c r="IGZ956" s="438"/>
      <c r="IHA956" s="438"/>
      <c r="IHB956" s="438"/>
      <c r="IHC956" s="438"/>
      <c r="IHD956" s="438"/>
      <c r="IHE956" s="438"/>
      <c r="IHF956" s="438"/>
      <c r="IHG956" s="438"/>
      <c r="IHH956" s="438"/>
      <c r="IHI956" s="438"/>
      <c r="IHJ956" s="438"/>
      <c r="IHK956" s="438"/>
      <c r="IHL956" s="438"/>
      <c r="IHM956" s="438"/>
      <c r="IHN956" s="438"/>
      <c r="IHO956" s="438"/>
      <c r="IHP956" s="438"/>
      <c r="IHQ956" s="438"/>
      <c r="IHR956" s="438"/>
      <c r="IHS956" s="438"/>
      <c r="IHT956" s="438"/>
      <c r="IHU956" s="438"/>
      <c r="IHV956" s="438"/>
      <c r="IHW956" s="438"/>
      <c r="IHX956" s="438"/>
      <c r="IHY956" s="438"/>
      <c r="IHZ956" s="438"/>
      <c r="IIA956" s="438"/>
      <c r="IIB956" s="438"/>
      <c r="IIC956" s="438"/>
      <c r="IID956" s="438"/>
      <c r="IIE956" s="438"/>
      <c r="IIF956" s="438"/>
      <c r="IIG956" s="438"/>
      <c r="IIH956" s="438"/>
      <c r="III956" s="438"/>
      <c r="IIJ956" s="438"/>
      <c r="IIK956" s="438"/>
      <c r="IIL956" s="438"/>
      <c r="IIM956" s="438"/>
      <c r="IIN956" s="438"/>
      <c r="IIO956" s="438"/>
      <c r="IIP956" s="438"/>
      <c r="IIQ956" s="438"/>
      <c r="IIR956" s="438"/>
      <c r="IIS956" s="438"/>
      <c r="IIT956" s="438"/>
      <c r="IIU956" s="438"/>
      <c r="IIV956" s="438"/>
      <c r="IIW956" s="438"/>
      <c r="IIX956" s="438"/>
      <c r="IIY956" s="438"/>
      <c r="IIZ956" s="438"/>
      <c r="IJA956" s="438"/>
      <c r="IJB956" s="438"/>
      <c r="IJC956" s="438"/>
      <c r="IJD956" s="438"/>
      <c r="IJE956" s="438"/>
      <c r="IJF956" s="438"/>
      <c r="IJG956" s="438"/>
      <c r="IJH956" s="438"/>
      <c r="IJI956" s="438"/>
      <c r="IJJ956" s="438"/>
      <c r="IJK956" s="438"/>
      <c r="IJL956" s="438"/>
      <c r="IJM956" s="438"/>
      <c r="IJN956" s="438"/>
      <c r="IJO956" s="438"/>
      <c r="IJP956" s="438"/>
      <c r="IJQ956" s="438"/>
      <c r="IJR956" s="438"/>
      <c r="IJS956" s="438"/>
      <c r="IJT956" s="438"/>
      <c r="IJU956" s="438"/>
      <c r="IJV956" s="438"/>
      <c r="IJW956" s="438"/>
      <c r="IJX956" s="438"/>
      <c r="IJY956" s="438"/>
      <c r="IJZ956" s="438"/>
      <c r="IKA956" s="438"/>
      <c r="IKB956" s="438"/>
      <c r="IKC956" s="438"/>
      <c r="IKD956" s="438"/>
      <c r="IKE956" s="438"/>
      <c r="IKF956" s="438"/>
      <c r="IKG956" s="438"/>
      <c r="IKH956" s="438"/>
      <c r="IKI956" s="438"/>
      <c r="IKJ956" s="438"/>
      <c r="IKK956" s="438"/>
      <c r="IKL956" s="438"/>
      <c r="IKM956" s="438"/>
      <c r="IKN956" s="438"/>
      <c r="IKO956" s="438"/>
      <c r="IKP956" s="438"/>
      <c r="IKQ956" s="438"/>
      <c r="IKR956" s="438"/>
      <c r="IKS956" s="438"/>
      <c r="IKT956" s="438"/>
      <c r="IKU956" s="438"/>
      <c r="IKV956" s="438"/>
      <c r="IKW956" s="438"/>
      <c r="IKX956" s="438"/>
      <c r="IKY956" s="438"/>
      <c r="IKZ956" s="438"/>
      <c r="ILA956" s="438"/>
      <c r="ILB956" s="438"/>
      <c r="ILC956" s="438"/>
      <c r="ILD956" s="438"/>
      <c r="ILE956" s="438"/>
      <c r="ILF956" s="438"/>
      <c r="ILG956" s="438"/>
      <c r="ILH956" s="438"/>
      <c r="ILI956" s="438"/>
      <c r="ILJ956" s="438"/>
      <c r="ILK956" s="438"/>
      <c r="ILL956" s="438"/>
      <c r="ILM956" s="438"/>
      <c r="ILN956" s="438"/>
      <c r="ILO956" s="438"/>
      <c r="ILP956" s="438"/>
      <c r="ILQ956" s="438"/>
      <c r="ILR956" s="438"/>
      <c r="ILS956" s="438"/>
      <c r="ILT956" s="438"/>
      <c r="ILU956" s="438"/>
      <c r="ILV956" s="438"/>
      <c r="ILW956" s="438"/>
      <c r="ILX956" s="438"/>
      <c r="ILY956" s="438"/>
      <c r="ILZ956" s="438"/>
      <c r="IMA956" s="438"/>
      <c r="IMB956" s="438"/>
      <c r="IMC956" s="438"/>
      <c r="IMD956" s="438"/>
      <c r="IME956" s="438"/>
      <c r="IMF956" s="438"/>
      <c r="IMG956" s="438"/>
      <c r="IMH956" s="438"/>
      <c r="IMI956" s="438"/>
      <c r="IMJ956" s="438"/>
      <c r="IMK956" s="438"/>
      <c r="IML956" s="438"/>
      <c r="IMM956" s="438"/>
      <c r="IMN956" s="438"/>
      <c r="IMO956" s="438"/>
      <c r="IMP956" s="438"/>
      <c r="IMQ956" s="438"/>
      <c r="IMR956" s="438"/>
      <c r="IMS956" s="438"/>
      <c r="IMT956" s="438"/>
      <c r="IMU956" s="438"/>
      <c r="IMV956" s="438"/>
      <c r="IMW956" s="438"/>
      <c r="IMX956" s="438"/>
      <c r="IMY956" s="438"/>
      <c r="IMZ956" s="438"/>
      <c r="INA956" s="438"/>
      <c r="INB956" s="438"/>
      <c r="INC956" s="438"/>
      <c r="IND956" s="438"/>
      <c r="INE956" s="438"/>
      <c r="INF956" s="438"/>
      <c r="ING956" s="438"/>
      <c r="INH956" s="438"/>
      <c r="INI956" s="438"/>
      <c r="INJ956" s="438"/>
      <c r="INK956" s="438"/>
      <c r="INL956" s="438"/>
      <c r="INM956" s="438"/>
      <c r="INN956" s="438"/>
      <c r="INO956" s="438"/>
      <c r="INP956" s="438"/>
      <c r="INQ956" s="438"/>
      <c r="INR956" s="438"/>
      <c r="INS956" s="438"/>
      <c r="INT956" s="438"/>
      <c r="INU956" s="438"/>
      <c r="INV956" s="438"/>
      <c r="INW956" s="438"/>
      <c r="INX956" s="438"/>
      <c r="INY956" s="438"/>
      <c r="INZ956" s="438"/>
      <c r="IOA956" s="438"/>
      <c r="IOB956" s="438"/>
      <c r="IOC956" s="438"/>
      <c r="IOD956" s="438"/>
      <c r="IOE956" s="438"/>
      <c r="IOF956" s="438"/>
      <c r="IOG956" s="438"/>
      <c r="IOH956" s="438"/>
      <c r="IOI956" s="438"/>
      <c r="IOJ956" s="438"/>
      <c r="IOK956" s="438"/>
      <c r="IOL956" s="438"/>
      <c r="IOM956" s="438"/>
      <c r="ION956" s="438"/>
      <c r="IOO956" s="438"/>
      <c r="IOP956" s="438"/>
      <c r="IOQ956" s="438"/>
      <c r="IOR956" s="438"/>
      <c r="IOS956" s="438"/>
      <c r="IOT956" s="438"/>
      <c r="IOU956" s="438"/>
      <c r="IOV956" s="438"/>
      <c r="IOW956" s="438"/>
      <c r="IOX956" s="438"/>
      <c r="IOY956" s="438"/>
      <c r="IOZ956" s="438"/>
      <c r="IPA956" s="438"/>
      <c r="IPB956" s="438"/>
      <c r="IPC956" s="438"/>
      <c r="IPD956" s="438"/>
      <c r="IPE956" s="438"/>
      <c r="IPF956" s="438"/>
      <c r="IPG956" s="438"/>
      <c r="IPH956" s="438"/>
      <c r="IPI956" s="438"/>
      <c r="IPJ956" s="438"/>
      <c r="IPK956" s="438"/>
      <c r="IPL956" s="438"/>
      <c r="IPM956" s="438"/>
      <c r="IPN956" s="438"/>
      <c r="IPO956" s="438"/>
      <c r="IPP956" s="438"/>
      <c r="IPQ956" s="438"/>
      <c r="IPR956" s="438"/>
      <c r="IPS956" s="438"/>
      <c r="IPT956" s="438"/>
      <c r="IPU956" s="438"/>
      <c r="IPV956" s="438"/>
      <c r="IPW956" s="438"/>
      <c r="IPX956" s="438"/>
      <c r="IPY956" s="438"/>
      <c r="IPZ956" s="438"/>
      <c r="IQA956" s="438"/>
      <c r="IQB956" s="438"/>
      <c r="IQC956" s="438"/>
      <c r="IQD956" s="438"/>
      <c r="IQE956" s="438"/>
      <c r="IQF956" s="438"/>
      <c r="IQG956" s="438"/>
      <c r="IQH956" s="438"/>
      <c r="IQI956" s="438"/>
      <c r="IQJ956" s="438"/>
      <c r="IQK956" s="438"/>
      <c r="IQL956" s="438"/>
      <c r="IQM956" s="438"/>
      <c r="IQN956" s="438"/>
      <c r="IQO956" s="438"/>
      <c r="IQP956" s="438"/>
      <c r="IQQ956" s="438"/>
      <c r="IQR956" s="438"/>
      <c r="IQS956" s="438"/>
      <c r="IQT956" s="438"/>
      <c r="IQU956" s="438"/>
      <c r="IQV956" s="438"/>
      <c r="IQW956" s="438"/>
      <c r="IQX956" s="438"/>
      <c r="IQY956" s="438"/>
      <c r="IQZ956" s="438"/>
      <c r="IRA956" s="438"/>
      <c r="IRB956" s="438"/>
      <c r="IRC956" s="438"/>
      <c r="IRD956" s="438"/>
      <c r="IRE956" s="438"/>
      <c r="IRF956" s="438"/>
      <c r="IRG956" s="438"/>
      <c r="IRH956" s="438"/>
      <c r="IRI956" s="438"/>
      <c r="IRJ956" s="438"/>
      <c r="IRK956" s="438"/>
      <c r="IRL956" s="438"/>
      <c r="IRM956" s="438"/>
      <c r="IRN956" s="438"/>
      <c r="IRO956" s="438"/>
      <c r="IRP956" s="438"/>
      <c r="IRQ956" s="438"/>
      <c r="IRR956" s="438"/>
      <c r="IRS956" s="438"/>
      <c r="IRT956" s="438"/>
      <c r="IRU956" s="438"/>
      <c r="IRV956" s="438"/>
      <c r="IRW956" s="438"/>
      <c r="IRX956" s="438"/>
      <c r="IRY956" s="438"/>
      <c r="IRZ956" s="438"/>
      <c r="ISA956" s="438"/>
      <c r="ISB956" s="438"/>
      <c r="ISC956" s="438"/>
      <c r="ISD956" s="438"/>
      <c r="ISE956" s="438"/>
      <c r="ISF956" s="438"/>
      <c r="ISG956" s="438"/>
      <c r="ISH956" s="438"/>
      <c r="ISI956" s="438"/>
      <c r="ISJ956" s="438"/>
      <c r="ISK956" s="438"/>
      <c r="ISL956" s="438"/>
      <c r="ISM956" s="438"/>
      <c r="ISN956" s="438"/>
      <c r="ISO956" s="438"/>
      <c r="ISP956" s="438"/>
      <c r="ISQ956" s="438"/>
      <c r="ISR956" s="438"/>
      <c r="ISS956" s="438"/>
      <c r="IST956" s="438"/>
      <c r="ISU956" s="438"/>
      <c r="ISV956" s="438"/>
      <c r="ISW956" s="438"/>
      <c r="ISX956" s="438"/>
      <c r="ISY956" s="438"/>
      <c r="ISZ956" s="438"/>
      <c r="ITA956" s="438"/>
      <c r="ITB956" s="438"/>
      <c r="ITC956" s="438"/>
      <c r="ITD956" s="438"/>
      <c r="ITE956" s="438"/>
      <c r="ITF956" s="438"/>
      <c r="ITG956" s="438"/>
      <c r="ITH956" s="438"/>
      <c r="ITI956" s="438"/>
      <c r="ITJ956" s="438"/>
      <c r="ITK956" s="438"/>
      <c r="ITL956" s="438"/>
      <c r="ITM956" s="438"/>
      <c r="ITN956" s="438"/>
      <c r="ITO956" s="438"/>
      <c r="ITP956" s="438"/>
      <c r="ITQ956" s="438"/>
      <c r="ITR956" s="438"/>
      <c r="ITS956" s="438"/>
      <c r="ITT956" s="438"/>
      <c r="ITU956" s="438"/>
      <c r="ITV956" s="438"/>
      <c r="ITW956" s="438"/>
      <c r="ITX956" s="438"/>
      <c r="ITY956" s="438"/>
      <c r="ITZ956" s="438"/>
      <c r="IUA956" s="438"/>
      <c r="IUB956" s="438"/>
      <c r="IUC956" s="438"/>
      <c r="IUD956" s="438"/>
      <c r="IUE956" s="438"/>
      <c r="IUF956" s="438"/>
      <c r="IUG956" s="438"/>
      <c r="IUH956" s="438"/>
      <c r="IUI956" s="438"/>
      <c r="IUJ956" s="438"/>
      <c r="IUK956" s="438"/>
      <c r="IUL956" s="438"/>
      <c r="IUM956" s="438"/>
      <c r="IUN956" s="438"/>
      <c r="IUO956" s="438"/>
      <c r="IUP956" s="438"/>
      <c r="IUQ956" s="438"/>
      <c r="IUR956" s="438"/>
      <c r="IUS956" s="438"/>
      <c r="IUT956" s="438"/>
      <c r="IUU956" s="438"/>
      <c r="IUV956" s="438"/>
      <c r="IUW956" s="438"/>
      <c r="IUX956" s="438"/>
      <c r="IUY956" s="438"/>
      <c r="IUZ956" s="438"/>
      <c r="IVA956" s="438"/>
      <c r="IVB956" s="438"/>
      <c r="IVC956" s="438"/>
      <c r="IVD956" s="438"/>
      <c r="IVE956" s="438"/>
      <c r="IVF956" s="438"/>
      <c r="IVG956" s="438"/>
      <c r="IVH956" s="438"/>
      <c r="IVI956" s="438"/>
      <c r="IVJ956" s="438"/>
      <c r="IVK956" s="438"/>
      <c r="IVL956" s="438"/>
      <c r="IVM956" s="438"/>
      <c r="IVN956" s="438"/>
      <c r="IVO956" s="438"/>
      <c r="IVP956" s="438"/>
      <c r="IVQ956" s="438"/>
      <c r="IVR956" s="438"/>
      <c r="IVS956" s="438"/>
      <c r="IVT956" s="438"/>
      <c r="IVU956" s="438"/>
      <c r="IVV956" s="438"/>
      <c r="IVW956" s="438"/>
      <c r="IVX956" s="438"/>
      <c r="IVY956" s="438"/>
      <c r="IVZ956" s="438"/>
      <c r="IWA956" s="438"/>
      <c r="IWB956" s="438"/>
      <c r="IWC956" s="438"/>
      <c r="IWD956" s="438"/>
      <c r="IWE956" s="438"/>
      <c r="IWF956" s="438"/>
      <c r="IWG956" s="438"/>
      <c r="IWH956" s="438"/>
      <c r="IWI956" s="438"/>
      <c r="IWJ956" s="438"/>
      <c r="IWK956" s="438"/>
      <c r="IWL956" s="438"/>
      <c r="IWM956" s="438"/>
      <c r="IWN956" s="438"/>
      <c r="IWO956" s="438"/>
      <c r="IWP956" s="438"/>
      <c r="IWQ956" s="438"/>
      <c r="IWR956" s="438"/>
      <c r="IWS956" s="438"/>
      <c r="IWT956" s="438"/>
      <c r="IWU956" s="438"/>
      <c r="IWV956" s="438"/>
      <c r="IWW956" s="438"/>
      <c r="IWX956" s="438"/>
      <c r="IWY956" s="438"/>
      <c r="IWZ956" s="438"/>
      <c r="IXA956" s="438"/>
      <c r="IXB956" s="438"/>
      <c r="IXC956" s="438"/>
      <c r="IXD956" s="438"/>
      <c r="IXE956" s="438"/>
      <c r="IXF956" s="438"/>
      <c r="IXG956" s="438"/>
      <c r="IXH956" s="438"/>
      <c r="IXI956" s="438"/>
      <c r="IXJ956" s="438"/>
      <c r="IXK956" s="438"/>
      <c r="IXL956" s="438"/>
      <c r="IXM956" s="438"/>
      <c r="IXN956" s="438"/>
      <c r="IXO956" s="438"/>
      <c r="IXP956" s="438"/>
      <c r="IXQ956" s="438"/>
      <c r="IXR956" s="438"/>
      <c r="IXS956" s="438"/>
      <c r="IXT956" s="438"/>
      <c r="IXU956" s="438"/>
      <c r="IXV956" s="438"/>
      <c r="IXW956" s="438"/>
      <c r="IXX956" s="438"/>
      <c r="IXY956" s="438"/>
      <c r="IXZ956" s="438"/>
      <c r="IYA956" s="438"/>
      <c r="IYB956" s="438"/>
      <c r="IYC956" s="438"/>
      <c r="IYD956" s="438"/>
      <c r="IYE956" s="438"/>
      <c r="IYF956" s="438"/>
      <c r="IYG956" s="438"/>
      <c r="IYH956" s="438"/>
      <c r="IYI956" s="438"/>
      <c r="IYJ956" s="438"/>
      <c r="IYK956" s="438"/>
      <c r="IYL956" s="438"/>
      <c r="IYM956" s="438"/>
      <c r="IYN956" s="438"/>
      <c r="IYO956" s="438"/>
      <c r="IYP956" s="438"/>
      <c r="IYQ956" s="438"/>
      <c r="IYR956" s="438"/>
      <c r="IYS956" s="438"/>
      <c r="IYT956" s="438"/>
      <c r="IYU956" s="438"/>
      <c r="IYV956" s="438"/>
      <c r="IYW956" s="438"/>
      <c r="IYX956" s="438"/>
      <c r="IYY956" s="438"/>
      <c r="IYZ956" s="438"/>
      <c r="IZA956" s="438"/>
      <c r="IZB956" s="438"/>
      <c r="IZC956" s="438"/>
      <c r="IZD956" s="438"/>
      <c r="IZE956" s="438"/>
      <c r="IZF956" s="438"/>
      <c r="IZG956" s="438"/>
      <c r="IZH956" s="438"/>
      <c r="IZI956" s="438"/>
      <c r="IZJ956" s="438"/>
      <c r="IZK956" s="438"/>
      <c r="IZL956" s="438"/>
      <c r="IZM956" s="438"/>
      <c r="IZN956" s="438"/>
      <c r="IZO956" s="438"/>
      <c r="IZP956" s="438"/>
      <c r="IZQ956" s="438"/>
      <c r="IZR956" s="438"/>
      <c r="IZS956" s="438"/>
      <c r="IZT956" s="438"/>
      <c r="IZU956" s="438"/>
      <c r="IZV956" s="438"/>
      <c r="IZW956" s="438"/>
      <c r="IZX956" s="438"/>
      <c r="IZY956" s="438"/>
      <c r="IZZ956" s="438"/>
      <c r="JAA956" s="438"/>
      <c r="JAB956" s="438"/>
      <c r="JAC956" s="438"/>
      <c r="JAD956" s="438"/>
      <c r="JAE956" s="438"/>
      <c r="JAF956" s="438"/>
      <c r="JAG956" s="438"/>
      <c r="JAH956" s="438"/>
      <c r="JAI956" s="438"/>
      <c r="JAJ956" s="438"/>
      <c r="JAK956" s="438"/>
      <c r="JAL956" s="438"/>
      <c r="JAM956" s="438"/>
      <c r="JAN956" s="438"/>
      <c r="JAO956" s="438"/>
      <c r="JAP956" s="438"/>
      <c r="JAQ956" s="438"/>
      <c r="JAR956" s="438"/>
      <c r="JAS956" s="438"/>
      <c r="JAT956" s="438"/>
      <c r="JAU956" s="438"/>
      <c r="JAV956" s="438"/>
      <c r="JAW956" s="438"/>
      <c r="JAX956" s="438"/>
      <c r="JAY956" s="438"/>
      <c r="JAZ956" s="438"/>
      <c r="JBA956" s="438"/>
      <c r="JBB956" s="438"/>
      <c r="JBC956" s="438"/>
      <c r="JBD956" s="438"/>
      <c r="JBE956" s="438"/>
      <c r="JBF956" s="438"/>
      <c r="JBG956" s="438"/>
      <c r="JBH956" s="438"/>
      <c r="JBI956" s="438"/>
      <c r="JBJ956" s="438"/>
      <c r="JBK956" s="438"/>
      <c r="JBL956" s="438"/>
      <c r="JBM956" s="438"/>
      <c r="JBN956" s="438"/>
      <c r="JBO956" s="438"/>
      <c r="JBP956" s="438"/>
      <c r="JBQ956" s="438"/>
      <c r="JBR956" s="438"/>
      <c r="JBS956" s="438"/>
      <c r="JBT956" s="438"/>
      <c r="JBU956" s="438"/>
      <c r="JBV956" s="438"/>
      <c r="JBW956" s="438"/>
      <c r="JBX956" s="438"/>
      <c r="JBY956" s="438"/>
      <c r="JBZ956" s="438"/>
      <c r="JCA956" s="438"/>
      <c r="JCB956" s="438"/>
      <c r="JCC956" s="438"/>
      <c r="JCD956" s="438"/>
      <c r="JCE956" s="438"/>
      <c r="JCF956" s="438"/>
      <c r="JCG956" s="438"/>
      <c r="JCH956" s="438"/>
      <c r="JCI956" s="438"/>
      <c r="JCJ956" s="438"/>
      <c r="JCK956" s="438"/>
      <c r="JCL956" s="438"/>
      <c r="JCM956" s="438"/>
      <c r="JCN956" s="438"/>
      <c r="JCO956" s="438"/>
      <c r="JCP956" s="438"/>
      <c r="JCQ956" s="438"/>
      <c r="JCR956" s="438"/>
      <c r="JCS956" s="438"/>
      <c r="JCT956" s="438"/>
      <c r="JCU956" s="438"/>
      <c r="JCV956" s="438"/>
      <c r="JCW956" s="438"/>
      <c r="JCX956" s="438"/>
      <c r="JCY956" s="438"/>
      <c r="JCZ956" s="438"/>
      <c r="JDA956" s="438"/>
      <c r="JDB956" s="438"/>
      <c r="JDC956" s="438"/>
      <c r="JDD956" s="438"/>
      <c r="JDE956" s="438"/>
      <c r="JDF956" s="438"/>
      <c r="JDG956" s="438"/>
      <c r="JDH956" s="438"/>
      <c r="JDI956" s="438"/>
      <c r="JDJ956" s="438"/>
      <c r="JDK956" s="438"/>
      <c r="JDL956" s="438"/>
      <c r="JDM956" s="438"/>
      <c r="JDN956" s="438"/>
      <c r="JDO956" s="438"/>
      <c r="JDP956" s="438"/>
      <c r="JDQ956" s="438"/>
      <c r="JDR956" s="438"/>
      <c r="JDS956" s="438"/>
      <c r="JDT956" s="438"/>
      <c r="JDU956" s="438"/>
      <c r="JDV956" s="438"/>
      <c r="JDW956" s="438"/>
      <c r="JDX956" s="438"/>
      <c r="JDY956" s="438"/>
      <c r="JDZ956" s="438"/>
      <c r="JEA956" s="438"/>
      <c r="JEB956" s="438"/>
      <c r="JEC956" s="438"/>
      <c r="JED956" s="438"/>
      <c r="JEE956" s="438"/>
      <c r="JEF956" s="438"/>
      <c r="JEG956" s="438"/>
      <c r="JEH956" s="438"/>
      <c r="JEI956" s="438"/>
      <c r="JEJ956" s="438"/>
      <c r="JEK956" s="438"/>
      <c r="JEL956" s="438"/>
      <c r="JEM956" s="438"/>
      <c r="JEN956" s="438"/>
      <c r="JEO956" s="438"/>
      <c r="JEP956" s="438"/>
      <c r="JEQ956" s="438"/>
      <c r="JER956" s="438"/>
      <c r="JES956" s="438"/>
      <c r="JET956" s="438"/>
      <c r="JEU956" s="438"/>
      <c r="JEV956" s="438"/>
      <c r="JEW956" s="438"/>
      <c r="JEX956" s="438"/>
      <c r="JEY956" s="438"/>
      <c r="JEZ956" s="438"/>
      <c r="JFA956" s="438"/>
      <c r="JFB956" s="438"/>
      <c r="JFC956" s="438"/>
      <c r="JFD956" s="438"/>
      <c r="JFE956" s="438"/>
      <c r="JFF956" s="438"/>
      <c r="JFG956" s="438"/>
      <c r="JFH956" s="438"/>
      <c r="JFI956" s="438"/>
      <c r="JFJ956" s="438"/>
      <c r="JFK956" s="438"/>
      <c r="JFL956" s="438"/>
      <c r="JFM956" s="438"/>
      <c r="JFN956" s="438"/>
      <c r="JFO956" s="438"/>
      <c r="JFP956" s="438"/>
      <c r="JFQ956" s="438"/>
      <c r="JFR956" s="438"/>
      <c r="JFS956" s="438"/>
      <c r="JFT956" s="438"/>
      <c r="JFU956" s="438"/>
      <c r="JFV956" s="438"/>
      <c r="JFW956" s="438"/>
      <c r="JFX956" s="438"/>
      <c r="JFY956" s="438"/>
      <c r="JFZ956" s="438"/>
      <c r="JGA956" s="438"/>
      <c r="JGB956" s="438"/>
      <c r="JGC956" s="438"/>
      <c r="JGD956" s="438"/>
      <c r="JGE956" s="438"/>
      <c r="JGF956" s="438"/>
      <c r="JGG956" s="438"/>
      <c r="JGH956" s="438"/>
      <c r="JGI956" s="438"/>
      <c r="JGJ956" s="438"/>
      <c r="JGK956" s="438"/>
      <c r="JGL956" s="438"/>
      <c r="JGM956" s="438"/>
      <c r="JGN956" s="438"/>
      <c r="JGO956" s="438"/>
      <c r="JGP956" s="438"/>
      <c r="JGQ956" s="438"/>
      <c r="JGR956" s="438"/>
      <c r="JGS956" s="438"/>
      <c r="JGT956" s="438"/>
      <c r="JGU956" s="438"/>
      <c r="JGV956" s="438"/>
      <c r="JGW956" s="438"/>
      <c r="JGX956" s="438"/>
      <c r="JGY956" s="438"/>
      <c r="JGZ956" s="438"/>
      <c r="JHA956" s="438"/>
      <c r="JHB956" s="438"/>
      <c r="JHC956" s="438"/>
      <c r="JHD956" s="438"/>
      <c r="JHE956" s="438"/>
      <c r="JHF956" s="438"/>
      <c r="JHG956" s="438"/>
      <c r="JHH956" s="438"/>
      <c r="JHI956" s="438"/>
      <c r="JHJ956" s="438"/>
      <c r="JHK956" s="438"/>
      <c r="JHL956" s="438"/>
      <c r="JHM956" s="438"/>
      <c r="JHN956" s="438"/>
      <c r="JHO956" s="438"/>
      <c r="JHP956" s="438"/>
      <c r="JHQ956" s="438"/>
      <c r="JHR956" s="438"/>
      <c r="JHS956" s="438"/>
      <c r="JHT956" s="438"/>
      <c r="JHU956" s="438"/>
      <c r="JHV956" s="438"/>
      <c r="JHW956" s="438"/>
      <c r="JHX956" s="438"/>
      <c r="JHY956" s="438"/>
      <c r="JHZ956" s="438"/>
      <c r="JIA956" s="438"/>
      <c r="JIB956" s="438"/>
      <c r="JIC956" s="438"/>
      <c r="JID956" s="438"/>
      <c r="JIE956" s="438"/>
      <c r="JIF956" s="438"/>
      <c r="JIG956" s="438"/>
      <c r="JIH956" s="438"/>
      <c r="JII956" s="438"/>
      <c r="JIJ956" s="438"/>
      <c r="JIK956" s="438"/>
      <c r="JIL956" s="438"/>
      <c r="JIM956" s="438"/>
      <c r="JIN956" s="438"/>
      <c r="JIO956" s="438"/>
      <c r="JIP956" s="438"/>
      <c r="JIQ956" s="438"/>
      <c r="JIR956" s="438"/>
      <c r="JIS956" s="438"/>
      <c r="JIT956" s="438"/>
      <c r="JIU956" s="438"/>
      <c r="JIV956" s="438"/>
      <c r="JIW956" s="438"/>
      <c r="JIX956" s="438"/>
      <c r="JIY956" s="438"/>
      <c r="JIZ956" s="438"/>
      <c r="JJA956" s="438"/>
      <c r="JJB956" s="438"/>
      <c r="JJC956" s="438"/>
      <c r="JJD956" s="438"/>
      <c r="JJE956" s="438"/>
      <c r="JJF956" s="438"/>
      <c r="JJG956" s="438"/>
      <c r="JJH956" s="438"/>
      <c r="JJI956" s="438"/>
      <c r="JJJ956" s="438"/>
      <c r="JJK956" s="438"/>
      <c r="JJL956" s="438"/>
      <c r="JJM956" s="438"/>
      <c r="JJN956" s="438"/>
      <c r="JJO956" s="438"/>
      <c r="JJP956" s="438"/>
      <c r="JJQ956" s="438"/>
      <c r="JJR956" s="438"/>
      <c r="JJS956" s="438"/>
      <c r="JJT956" s="438"/>
      <c r="JJU956" s="438"/>
      <c r="JJV956" s="438"/>
      <c r="JJW956" s="438"/>
      <c r="JJX956" s="438"/>
      <c r="JJY956" s="438"/>
      <c r="JJZ956" s="438"/>
      <c r="JKA956" s="438"/>
      <c r="JKB956" s="438"/>
      <c r="JKC956" s="438"/>
      <c r="JKD956" s="438"/>
      <c r="JKE956" s="438"/>
      <c r="JKF956" s="438"/>
      <c r="JKG956" s="438"/>
      <c r="JKH956" s="438"/>
      <c r="JKI956" s="438"/>
      <c r="JKJ956" s="438"/>
      <c r="JKK956" s="438"/>
      <c r="JKL956" s="438"/>
      <c r="JKM956" s="438"/>
      <c r="JKN956" s="438"/>
      <c r="JKO956" s="438"/>
      <c r="JKP956" s="438"/>
      <c r="JKQ956" s="438"/>
      <c r="JKR956" s="438"/>
      <c r="JKS956" s="438"/>
      <c r="JKT956" s="438"/>
      <c r="JKU956" s="438"/>
      <c r="JKV956" s="438"/>
      <c r="JKW956" s="438"/>
      <c r="JKX956" s="438"/>
      <c r="JKY956" s="438"/>
      <c r="JKZ956" s="438"/>
      <c r="JLA956" s="438"/>
      <c r="JLB956" s="438"/>
      <c r="JLC956" s="438"/>
      <c r="JLD956" s="438"/>
      <c r="JLE956" s="438"/>
      <c r="JLF956" s="438"/>
      <c r="JLG956" s="438"/>
      <c r="JLH956" s="438"/>
      <c r="JLI956" s="438"/>
      <c r="JLJ956" s="438"/>
      <c r="JLK956" s="438"/>
      <c r="JLL956" s="438"/>
      <c r="JLM956" s="438"/>
      <c r="JLN956" s="438"/>
      <c r="JLO956" s="438"/>
      <c r="JLP956" s="438"/>
      <c r="JLQ956" s="438"/>
      <c r="JLR956" s="438"/>
      <c r="JLS956" s="438"/>
      <c r="JLT956" s="438"/>
      <c r="JLU956" s="438"/>
      <c r="JLV956" s="438"/>
      <c r="JLW956" s="438"/>
      <c r="JLX956" s="438"/>
      <c r="JLY956" s="438"/>
      <c r="JLZ956" s="438"/>
      <c r="JMA956" s="438"/>
      <c r="JMB956" s="438"/>
      <c r="JMC956" s="438"/>
      <c r="JMD956" s="438"/>
      <c r="JME956" s="438"/>
      <c r="JMF956" s="438"/>
      <c r="JMG956" s="438"/>
      <c r="JMH956" s="438"/>
      <c r="JMI956" s="438"/>
      <c r="JMJ956" s="438"/>
      <c r="JMK956" s="438"/>
      <c r="JML956" s="438"/>
      <c r="JMM956" s="438"/>
      <c r="JMN956" s="438"/>
      <c r="JMO956" s="438"/>
      <c r="JMP956" s="438"/>
      <c r="JMQ956" s="438"/>
      <c r="JMR956" s="438"/>
      <c r="JMS956" s="438"/>
      <c r="JMT956" s="438"/>
      <c r="JMU956" s="438"/>
      <c r="JMV956" s="438"/>
      <c r="JMW956" s="438"/>
      <c r="JMX956" s="438"/>
      <c r="JMY956" s="438"/>
      <c r="JMZ956" s="438"/>
      <c r="JNA956" s="438"/>
      <c r="JNB956" s="438"/>
      <c r="JNC956" s="438"/>
      <c r="JND956" s="438"/>
      <c r="JNE956" s="438"/>
      <c r="JNF956" s="438"/>
      <c r="JNG956" s="438"/>
      <c r="JNH956" s="438"/>
      <c r="JNI956" s="438"/>
      <c r="JNJ956" s="438"/>
      <c r="JNK956" s="438"/>
      <c r="JNL956" s="438"/>
      <c r="JNM956" s="438"/>
      <c r="JNN956" s="438"/>
      <c r="JNO956" s="438"/>
      <c r="JNP956" s="438"/>
      <c r="JNQ956" s="438"/>
      <c r="JNR956" s="438"/>
      <c r="JNS956" s="438"/>
      <c r="JNT956" s="438"/>
      <c r="JNU956" s="438"/>
      <c r="JNV956" s="438"/>
      <c r="JNW956" s="438"/>
      <c r="JNX956" s="438"/>
      <c r="JNY956" s="438"/>
      <c r="JNZ956" s="438"/>
      <c r="JOA956" s="438"/>
      <c r="JOB956" s="438"/>
      <c r="JOC956" s="438"/>
      <c r="JOD956" s="438"/>
      <c r="JOE956" s="438"/>
      <c r="JOF956" s="438"/>
      <c r="JOG956" s="438"/>
      <c r="JOH956" s="438"/>
      <c r="JOI956" s="438"/>
      <c r="JOJ956" s="438"/>
      <c r="JOK956" s="438"/>
      <c r="JOL956" s="438"/>
      <c r="JOM956" s="438"/>
      <c r="JON956" s="438"/>
      <c r="JOO956" s="438"/>
      <c r="JOP956" s="438"/>
      <c r="JOQ956" s="438"/>
      <c r="JOR956" s="438"/>
      <c r="JOS956" s="438"/>
      <c r="JOT956" s="438"/>
      <c r="JOU956" s="438"/>
      <c r="JOV956" s="438"/>
      <c r="JOW956" s="438"/>
      <c r="JOX956" s="438"/>
      <c r="JOY956" s="438"/>
      <c r="JOZ956" s="438"/>
      <c r="JPA956" s="438"/>
      <c r="JPB956" s="438"/>
      <c r="JPC956" s="438"/>
      <c r="JPD956" s="438"/>
      <c r="JPE956" s="438"/>
      <c r="JPF956" s="438"/>
      <c r="JPG956" s="438"/>
      <c r="JPH956" s="438"/>
      <c r="JPI956" s="438"/>
      <c r="JPJ956" s="438"/>
      <c r="JPK956" s="438"/>
      <c r="JPL956" s="438"/>
      <c r="JPM956" s="438"/>
      <c r="JPN956" s="438"/>
      <c r="JPO956" s="438"/>
      <c r="JPP956" s="438"/>
      <c r="JPQ956" s="438"/>
      <c r="JPR956" s="438"/>
      <c r="JPS956" s="438"/>
      <c r="JPT956" s="438"/>
      <c r="JPU956" s="438"/>
      <c r="JPV956" s="438"/>
      <c r="JPW956" s="438"/>
      <c r="JPX956" s="438"/>
      <c r="JPY956" s="438"/>
      <c r="JPZ956" s="438"/>
      <c r="JQA956" s="438"/>
      <c r="JQB956" s="438"/>
      <c r="JQC956" s="438"/>
      <c r="JQD956" s="438"/>
      <c r="JQE956" s="438"/>
      <c r="JQF956" s="438"/>
      <c r="JQG956" s="438"/>
      <c r="JQH956" s="438"/>
      <c r="JQI956" s="438"/>
      <c r="JQJ956" s="438"/>
      <c r="JQK956" s="438"/>
      <c r="JQL956" s="438"/>
      <c r="JQM956" s="438"/>
      <c r="JQN956" s="438"/>
      <c r="JQO956" s="438"/>
      <c r="JQP956" s="438"/>
      <c r="JQQ956" s="438"/>
      <c r="JQR956" s="438"/>
      <c r="JQS956" s="438"/>
      <c r="JQT956" s="438"/>
      <c r="JQU956" s="438"/>
      <c r="JQV956" s="438"/>
      <c r="JQW956" s="438"/>
      <c r="JQX956" s="438"/>
      <c r="JQY956" s="438"/>
      <c r="JQZ956" s="438"/>
      <c r="JRA956" s="438"/>
      <c r="JRB956" s="438"/>
      <c r="JRC956" s="438"/>
      <c r="JRD956" s="438"/>
      <c r="JRE956" s="438"/>
      <c r="JRF956" s="438"/>
      <c r="JRG956" s="438"/>
      <c r="JRH956" s="438"/>
      <c r="JRI956" s="438"/>
      <c r="JRJ956" s="438"/>
      <c r="JRK956" s="438"/>
      <c r="JRL956" s="438"/>
      <c r="JRM956" s="438"/>
      <c r="JRN956" s="438"/>
      <c r="JRO956" s="438"/>
      <c r="JRP956" s="438"/>
      <c r="JRQ956" s="438"/>
      <c r="JRR956" s="438"/>
      <c r="JRS956" s="438"/>
      <c r="JRT956" s="438"/>
      <c r="JRU956" s="438"/>
      <c r="JRV956" s="438"/>
      <c r="JRW956" s="438"/>
      <c r="JRX956" s="438"/>
      <c r="JRY956" s="438"/>
      <c r="JRZ956" s="438"/>
      <c r="JSA956" s="438"/>
      <c r="JSB956" s="438"/>
      <c r="JSC956" s="438"/>
      <c r="JSD956" s="438"/>
      <c r="JSE956" s="438"/>
      <c r="JSF956" s="438"/>
      <c r="JSG956" s="438"/>
      <c r="JSH956" s="438"/>
      <c r="JSI956" s="438"/>
      <c r="JSJ956" s="438"/>
      <c r="JSK956" s="438"/>
      <c r="JSL956" s="438"/>
      <c r="JSM956" s="438"/>
      <c r="JSN956" s="438"/>
      <c r="JSO956" s="438"/>
      <c r="JSP956" s="438"/>
      <c r="JSQ956" s="438"/>
      <c r="JSR956" s="438"/>
      <c r="JSS956" s="438"/>
      <c r="JST956" s="438"/>
      <c r="JSU956" s="438"/>
      <c r="JSV956" s="438"/>
      <c r="JSW956" s="438"/>
      <c r="JSX956" s="438"/>
      <c r="JSY956" s="438"/>
      <c r="JSZ956" s="438"/>
      <c r="JTA956" s="438"/>
      <c r="JTB956" s="438"/>
      <c r="JTC956" s="438"/>
      <c r="JTD956" s="438"/>
      <c r="JTE956" s="438"/>
      <c r="JTF956" s="438"/>
      <c r="JTG956" s="438"/>
      <c r="JTH956" s="438"/>
      <c r="JTI956" s="438"/>
      <c r="JTJ956" s="438"/>
      <c r="JTK956" s="438"/>
      <c r="JTL956" s="438"/>
      <c r="JTM956" s="438"/>
      <c r="JTN956" s="438"/>
      <c r="JTO956" s="438"/>
      <c r="JTP956" s="438"/>
      <c r="JTQ956" s="438"/>
      <c r="JTR956" s="438"/>
      <c r="JTS956" s="438"/>
      <c r="JTT956" s="438"/>
      <c r="JTU956" s="438"/>
      <c r="JTV956" s="438"/>
      <c r="JTW956" s="438"/>
      <c r="JTX956" s="438"/>
      <c r="JTY956" s="438"/>
      <c r="JTZ956" s="438"/>
      <c r="JUA956" s="438"/>
      <c r="JUB956" s="438"/>
      <c r="JUC956" s="438"/>
      <c r="JUD956" s="438"/>
      <c r="JUE956" s="438"/>
      <c r="JUF956" s="438"/>
      <c r="JUG956" s="438"/>
      <c r="JUH956" s="438"/>
      <c r="JUI956" s="438"/>
      <c r="JUJ956" s="438"/>
      <c r="JUK956" s="438"/>
      <c r="JUL956" s="438"/>
      <c r="JUM956" s="438"/>
      <c r="JUN956" s="438"/>
      <c r="JUO956" s="438"/>
      <c r="JUP956" s="438"/>
      <c r="JUQ956" s="438"/>
      <c r="JUR956" s="438"/>
      <c r="JUS956" s="438"/>
      <c r="JUT956" s="438"/>
      <c r="JUU956" s="438"/>
      <c r="JUV956" s="438"/>
      <c r="JUW956" s="438"/>
      <c r="JUX956" s="438"/>
      <c r="JUY956" s="438"/>
      <c r="JUZ956" s="438"/>
      <c r="JVA956" s="438"/>
      <c r="JVB956" s="438"/>
      <c r="JVC956" s="438"/>
      <c r="JVD956" s="438"/>
      <c r="JVE956" s="438"/>
      <c r="JVF956" s="438"/>
      <c r="JVG956" s="438"/>
      <c r="JVH956" s="438"/>
      <c r="JVI956" s="438"/>
      <c r="JVJ956" s="438"/>
      <c r="JVK956" s="438"/>
      <c r="JVL956" s="438"/>
      <c r="JVM956" s="438"/>
      <c r="JVN956" s="438"/>
      <c r="JVO956" s="438"/>
      <c r="JVP956" s="438"/>
      <c r="JVQ956" s="438"/>
      <c r="JVR956" s="438"/>
      <c r="JVS956" s="438"/>
      <c r="JVT956" s="438"/>
      <c r="JVU956" s="438"/>
      <c r="JVV956" s="438"/>
      <c r="JVW956" s="438"/>
      <c r="JVX956" s="438"/>
      <c r="JVY956" s="438"/>
      <c r="JVZ956" s="438"/>
      <c r="JWA956" s="438"/>
      <c r="JWB956" s="438"/>
      <c r="JWC956" s="438"/>
      <c r="JWD956" s="438"/>
      <c r="JWE956" s="438"/>
      <c r="JWF956" s="438"/>
      <c r="JWG956" s="438"/>
      <c r="JWH956" s="438"/>
      <c r="JWI956" s="438"/>
      <c r="JWJ956" s="438"/>
      <c r="JWK956" s="438"/>
      <c r="JWL956" s="438"/>
      <c r="JWM956" s="438"/>
      <c r="JWN956" s="438"/>
      <c r="JWO956" s="438"/>
      <c r="JWP956" s="438"/>
      <c r="JWQ956" s="438"/>
      <c r="JWR956" s="438"/>
      <c r="JWS956" s="438"/>
      <c r="JWT956" s="438"/>
      <c r="JWU956" s="438"/>
      <c r="JWV956" s="438"/>
      <c r="JWW956" s="438"/>
      <c r="JWX956" s="438"/>
      <c r="JWY956" s="438"/>
      <c r="JWZ956" s="438"/>
      <c r="JXA956" s="438"/>
      <c r="JXB956" s="438"/>
      <c r="JXC956" s="438"/>
      <c r="JXD956" s="438"/>
      <c r="JXE956" s="438"/>
      <c r="JXF956" s="438"/>
      <c r="JXG956" s="438"/>
      <c r="JXH956" s="438"/>
      <c r="JXI956" s="438"/>
      <c r="JXJ956" s="438"/>
      <c r="JXK956" s="438"/>
      <c r="JXL956" s="438"/>
      <c r="JXM956" s="438"/>
      <c r="JXN956" s="438"/>
      <c r="JXO956" s="438"/>
      <c r="JXP956" s="438"/>
      <c r="JXQ956" s="438"/>
      <c r="JXR956" s="438"/>
      <c r="JXS956" s="438"/>
      <c r="JXT956" s="438"/>
      <c r="JXU956" s="438"/>
      <c r="JXV956" s="438"/>
      <c r="JXW956" s="438"/>
      <c r="JXX956" s="438"/>
      <c r="JXY956" s="438"/>
      <c r="JXZ956" s="438"/>
      <c r="JYA956" s="438"/>
      <c r="JYB956" s="438"/>
      <c r="JYC956" s="438"/>
      <c r="JYD956" s="438"/>
      <c r="JYE956" s="438"/>
      <c r="JYF956" s="438"/>
      <c r="JYG956" s="438"/>
      <c r="JYH956" s="438"/>
      <c r="JYI956" s="438"/>
      <c r="JYJ956" s="438"/>
      <c r="JYK956" s="438"/>
      <c r="JYL956" s="438"/>
      <c r="JYM956" s="438"/>
      <c r="JYN956" s="438"/>
      <c r="JYO956" s="438"/>
      <c r="JYP956" s="438"/>
      <c r="JYQ956" s="438"/>
      <c r="JYR956" s="438"/>
      <c r="JYS956" s="438"/>
      <c r="JYT956" s="438"/>
      <c r="JYU956" s="438"/>
      <c r="JYV956" s="438"/>
      <c r="JYW956" s="438"/>
      <c r="JYX956" s="438"/>
      <c r="JYY956" s="438"/>
      <c r="JYZ956" s="438"/>
      <c r="JZA956" s="438"/>
      <c r="JZB956" s="438"/>
      <c r="JZC956" s="438"/>
      <c r="JZD956" s="438"/>
      <c r="JZE956" s="438"/>
      <c r="JZF956" s="438"/>
      <c r="JZG956" s="438"/>
      <c r="JZH956" s="438"/>
      <c r="JZI956" s="438"/>
      <c r="JZJ956" s="438"/>
      <c r="JZK956" s="438"/>
      <c r="JZL956" s="438"/>
      <c r="JZM956" s="438"/>
      <c r="JZN956" s="438"/>
      <c r="JZO956" s="438"/>
      <c r="JZP956" s="438"/>
      <c r="JZQ956" s="438"/>
      <c r="JZR956" s="438"/>
      <c r="JZS956" s="438"/>
      <c r="JZT956" s="438"/>
      <c r="JZU956" s="438"/>
      <c r="JZV956" s="438"/>
      <c r="JZW956" s="438"/>
      <c r="JZX956" s="438"/>
      <c r="JZY956" s="438"/>
      <c r="JZZ956" s="438"/>
      <c r="KAA956" s="438"/>
      <c r="KAB956" s="438"/>
      <c r="KAC956" s="438"/>
      <c r="KAD956" s="438"/>
      <c r="KAE956" s="438"/>
      <c r="KAF956" s="438"/>
      <c r="KAG956" s="438"/>
      <c r="KAH956" s="438"/>
      <c r="KAI956" s="438"/>
      <c r="KAJ956" s="438"/>
      <c r="KAK956" s="438"/>
      <c r="KAL956" s="438"/>
      <c r="KAM956" s="438"/>
      <c r="KAN956" s="438"/>
      <c r="KAO956" s="438"/>
      <c r="KAP956" s="438"/>
      <c r="KAQ956" s="438"/>
      <c r="KAR956" s="438"/>
      <c r="KAS956" s="438"/>
      <c r="KAT956" s="438"/>
      <c r="KAU956" s="438"/>
      <c r="KAV956" s="438"/>
      <c r="KAW956" s="438"/>
      <c r="KAX956" s="438"/>
      <c r="KAY956" s="438"/>
      <c r="KAZ956" s="438"/>
      <c r="KBA956" s="438"/>
      <c r="KBB956" s="438"/>
      <c r="KBC956" s="438"/>
      <c r="KBD956" s="438"/>
      <c r="KBE956" s="438"/>
      <c r="KBF956" s="438"/>
      <c r="KBG956" s="438"/>
      <c r="KBH956" s="438"/>
      <c r="KBI956" s="438"/>
      <c r="KBJ956" s="438"/>
      <c r="KBK956" s="438"/>
      <c r="KBL956" s="438"/>
      <c r="KBM956" s="438"/>
      <c r="KBN956" s="438"/>
      <c r="KBO956" s="438"/>
      <c r="KBP956" s="438"/>
      <c r="KBQ956" s="438"/>
      <c r="KBR956" s="438"/>
      <c r="KBS956" s="438"/>
      <c r="KBT956" s="438"/>
      <c r="KBU956" s="438"/>
      <c r="KBV956" s="438"/>
      <c r="KBW956" s="438"/>
      <c r="KBX956" s="438"/>
      <c r="KBY956" s="438"/>
      <c r="KBZ956" s="438"/>
      <c r="KCA956" s="438"/>
      <c r="KCB956" s="438"/>
      <c r="KCC956" s="438"/>
      <c r="KCD956" s="438"/>
      <c r="KCE956" s="438"/>
      <c r="KCF956" s="438"/>
      <c r="KCG956" s="438"/>
      <c r="KCH956" s="438"/>
      <c r="KCI956" s="438"/>
      <c r="KCJ956" s="438"/>
      <c r="KCK956" s="438"/>
      <c r="KCL956" s="438"/>
      <c r="KCM956" s="438"/>
      <c r="KCN956" s="438"/>
      <c r="KCO956" s="438"/>
      <c r="KCP956" s="438"/>
      <c r="KCQ956" s="438"/>
      <c r="KCR956" s="438"/>
      <c r="KCS956" s="438"/>
      <c r="KCT956" s="438"/>
      <c r="KCU956" s="438"/>
      <c r="KCV956" s="438"/>
      <c r="KCW956" s="438"/>
      <c r="KCX956" s="438"/>
      <c r="KCY956" s="438"/>
      <c r="KCZ956" s="438"/>
      <c r="KDA956" s="438"/>
      <c r="KDB956" s="438"/>
      <c r="KDC956" s="438"/>
      <c r="KDD956" s="438"/>
      <c r="KDE956" s="438"/>
      <c r="KDF956" s="438"/>
      <c r="KDG956" s="438"/>
      <c r="KDH956" s="438"/>
      <c r="KDI956" s="438"/>
      <c r="KDJ956" s="438"/>
      <c r="KDK956" s="438"/>
      <c r="KDL956" s="438"/>
      <c r="KDM956" s="438"/>
      <c r="KDN956" s="438"/>
      <c r="KDO956" s="438"/>
      <c r="KDP956" s="438"/>
      <c r="KDQ956" s="438"/>
      <c r="KDR956" s="438"/>
      <c r="KDS956" s="438"/>
      <c r="KDT956" s="438"/>
      <c r="KDU956" s="438"/>
      <c r="KDV956" s="438"/>
      <c r="KDW956" s="438"/>
      <c r="KDX956" s="438"/>
      <c r="KDY956" s="438"/>
      <c r="KDZ956" s="438"/>
      <c r="KEA956" s="438"/>
      <c r="KEB956" s="438"/>
      <c r="KEC956" s="438"/>
      <c r="KED956" s="438"/>
      <c r="KEE956" s="438"/>
      <c r="KEF956" s="438"/>
      <c r="KEG956" s="438"/>
      <c r="KEH956" s="438"/>
      <c r="KEI956" s="438"/>
      <c r="KEJ956" s="438"/>
      <c r="KEK956" s="438"/>
      <c r="KEL956" s="438"/>
      <c r="KEM956" s="438"/>
      <c r="KEN956" s="438"/>
      <c r="KEO956" s="438"/>
      <c r="KEP956" s="438"/>
      <c r="KEQ956" s="438"/>
      <c r="KER956" s="438"/>
      <c r="KES956" s="438"/>
      <c r="KET956" s="438"/>
      <c r="KEU956" s="438"/>
      <c r="KEV956" s="438"/>
      <c r="KEW956" s="438"/>
      <c r="KEX956" s="438"/>
      <c r="KEY956" s="438"/>
      <c r="KEZ956" s="438"/>
      <c r="KFA956" s="438"/>
      <c r="KFB956" s="438"/>
      <c r="KFC956" s="438"/>
      <c r="KFD956" s="438"/>
      <c r="KFE956" s="438"/>
      <c r="KFF956" s="438"/>
      <c r="KFG956" s="438"/>
      <c r="KFH956" s="438"/>
      <c r="KFI956" s="438"/>
      <c r="KFJ956" s="438"/>
      <c r="KFK956" s="438"/>
      <c r="KFL956" s="438"/>
      <c r="KFM956" s="438"/>
      <c r="KFN956" s="438"/>
      <c r="KFO956" s="438"/>
      <c r="KFP956" s="438"/>
      <c r="KFQ956" s="438"/>
      <c r="KFR956" s="438"/>
      <c r="KFS956" s="438"/>
      <c r="KFT956" s="438"/>
      <c r="KFU956" s="438"/>
      <c r="KFV956" s="438"/>
      <c r="KFW956" s="438"/>
      <c r="KFX956" s="438"/>
      <c r="KFY956" s="438"/>
      <c r="KFZ956" s="438"/>
      <c r="KGA956" s="438"/>
      <c r="KGB956" s="438"/>
      <c r="KGC956" s="438"/>
      <c r="KGD956" s="438"/>
      <c r="KGE956" s="438"/>
      <c r="KGF956" s="438"/>
      <c r="KGG956" s="438"/>
      <c r="KGH956" s="438"/>
      <c r="KGI956" s="438"/>
      <c r="KGJ956" s="438"/>
      <c r="KGK956" s="438"/>
      <c r="KGL956" s="438"/>
      <c r="KGM956" s="438"/>
      <c r="KGN956" s="438"/>
      <c r="KGO956" s="438"/>
      <c r="KGP956" s="438"/>
      <c r="KGQ956" s="438"/>
      <c r="KGR956" s="438"/>
      <c r="KGS956" s="438"/>
      <c r="KGT956" s="438"/>
      <c r="KGU956" s="438"/>
      <c r="KGV956" s="438"/>
      <c r="KGW956" s="438"/>
      <c r="KGX956" s="438"/>
      <c r="KGY956" s="438"/>
      <c r="KGZ956" s="438"/>
      <c r="KHA956" s="438"/>
      <c r="KHB956" s="438"/>
      <c r="KHC956" s="438"/>
      <c r="KHD956" s="438"/>
      <c r="KHE956" s="438"/>
      <c r="KHF956" s="438"/>
      <c r="KHG956" s="438"/>
      <c r="KHH956" s="438"/>
      <c r="KHI956" s="438"/>
      <c r="KHJ956" s="438"/>
      <c r="KHK956" s="438"/>
      <c r="KHL956" s="438"/>
      <c r="KHM956" s="438"/>
      <c r="KHN956" s="438"/>
      <c r="KHO956" s="438"/>
      <c r="KHP956" s="438"/>
      <c r="KHQ956" s="438"/>
      <c r="KHR956" s="438"/>
      <c r="KHS956" s="438"/>
      <c r="KHT956" s="438"/>
      <c r="KHU956" s="438"/>
      <c r="KHV956" s="438"/>
      <c r="KHW956" s="438"/>
      <c r="KHX956" s="438"/>
      <c r="KHY956" s="438"/>
      <c r="KHZ956" s="438"/>
      <c r="KIA956" s="438"/>
      <c r="KIB956" s="438"/>
      <c r="KIC956" s="438"/>
      <c r="KID956" s="438"/>
      <c r="KIE956" s="438"/>
      <c r="KIF956" s="438"/>
      <c r="KIG956" s="438"/>
      <c r="KIH956" s="438"/>
      <c r="KII956" s="438"/>
      <c r="KIJ956" s="438"/>
      <c r="KIK956" s="438"/>
      <c r="KIL956" s="438"/>
      <c r="KIM956" s="438"/>
      <c r="KIN956" s="438"/>
      <c r="KIO956" s="438"/>
      <c r="KIP956" s="438"/>
      <c r="KIQ956" s="438"/>
      <c r="KIR956" s="438"/>
      <c r="KIS956" s="438"/>
      <c r="KIT956" s="438"/>
      <c r="KIU956" s="438"/>
      <c r="KIV956" s="438"/>
      <c r="KIW956" s="438"/>
      <c r="KIX956" s="438"/>
      <c r="KIY956" s="438"/>
      <c r="KIZ956" s="438"/>
      <c r="KJA956" s="438"/>
      <c r="KJB956" s="438"/>
      <c r="KJC956" s="438"/>
      <c r="KJD956" s="438"/>
      <c r="KJE956" s="438"/>
      <c r="KJF956" s="438"/>
      <c r="KJG956" s="438"/>
      <c r="KJH956" s="438"/>
      <c r="KJI956" s="438"/>
      <c r="KJJ956" s="438"/>
      <c r="KJK956" s="438"/>
      <c r="KJL956" s="438"/>
      <c r="KJM956" s="438"/>
      <c r="KJN956" s="438"/>
      <c r="KJO956" s="438"/>
      <c r="KJP956" s="438"/>
      <c r="KJQ956" s="438"/>
      <c r="KJR956" s="438"/>
      <c r="KJS956" s="438"/>
      <c r="KJT956" s="438"/>
      <c r="KJU956" s="438"/>
      <c r="KJV956" s="438"/>
      <c r="KJW956" s="438"/>
      <c r="KJX956" s="438"/>
      <c r="KJY956" s="438"/>
      <c r="KJZ956" s="438"/>
      <c r="KKA956" s="438"/>
      <c r="KKB956" s="438"/>
      <c r="KKC956" s="438"/>
      <c r="KKD956" s="438"/>
      <c r="KKE956" s="438"/>
      <c r="KKF956" s="438"/>
      <c r="KKG956" s="438"/>
      <c r="KKH956" s="438"/>
      <c r="KKI956" s="438"/>
      <c r="KKJ956" s="438"/>
      <c r="KKK956" s="438"/>
      <c r="KKL956" s="438"/>
      <c r="KKM956" s="438"/>
      <c r="KKN956" s="438"/>
      <c r="KKO956" s="438"/>
      <c r="KKP956" s="438"/>
      <c r="KKQ956" s="438"/>
      <c r="KKR956" s="438"/>
      <c r="KKS956" s="438"/>
      <c r="KKT956" s="438"/>
      <c r="KKU956" s="438"/>
      <c r="KKV956" s="438"/>
      <c r="KKW956" s="438"/>
      <c r="KKX956" s="438"/>
      <c r="KKY956" s="438"/>
      <c r="KKZ956" s="438"/>
      <c r="KLA956" s="438"/>
      <c r="KLB956" s="438"/>
      <c r="KLC956" s="438"/>
      <c r="KLD956" s="438"/>
      <c r="KLE956" s="438"/>
      <c r="KLF956" s="438"/>
      <c r="KLG956" s="438"/>
      <c r="KLH956" s="438"/>
      <c r="KLI956" s="438"/>
      <c r="KLJ956" s="438"/>
      <c r="KLK956" s="438"/>
      <c r="KLL956" s="438"/>
      <c r="KLM956" s="438"/>
      <c r="KLN956" s="438"/>
      <c r="KLO956" s="438"/>
      <c r="KLP956" s="438"/>
      <c r="KLQ956" s="438"/>
      <c r="KLR956" s="438"/>
      <c r="KLS956" s="438"/>
      <c r="KLT956" s="438"/>
      <c r="KLU956" s="438"/>
      <c r="KLV956" s="438"/>
      <c r="KLW956" s="438"/>
      <c r="KLX956" s="438"/>
      <c r="KLY956" s="438"/>
      <c r="KLZ956" s="438"/>
      <c r="KMA956" s="438"/>
      <c r="KMB956" s="438"/>
      <c r="KMC956" s="438"/>
      <c r="KMD956" s="438"/>
      <c r="KME956" s="438"/>
      <c r="KMF956" s="438"/>
      <c r="KMG956" s="438"/>
      <c r="KMH956" s="438"/>
      <c r="KMI956" s="438"/>
      <c r="KMJ956" s="438"/>
      <c r="KMK956" s="438"/>
      <c r="KML956" s="438"/>
      <c r="KMM956" s="438"/>
      <c r="KMN956" s="438"/>
      <c r="KMO956" s="438"/>
      <c r="KMP956" s="438"/>
      <c r="KMQ956" s="438"/>
      <c r="KMR956" s="438"/>
      <c r="KMS956" s="438"/>
      <c r="KMT956" s="438"/>
      <c r="KMU956" s="438"/>
      <c r="KMV956" s="438"/>
      <c r="KMW956" s="438"/>
      <c r="KMX956" s="438"/>
      <c r="KMY956" s="438"/>
      <c r="KMZ956" s="438"/>
      <c r="KNA956" s="438"/>
      <c r="KNB956" s="438"/>
      <c r="KNC956" s="438"/>
      <c r="KND956" s="438"/>
      <c r="KNE956" s="438"/>
      <c r="KNF956" s="438"/>
      <c r="KNG956" s="438"/>
      <c r="KNH956" s="438"/>
      <c r="KNI956" s="438"/>
      <c r="KNJ956" s="438"/>
      <c r="KNK956" s="438"/>
      <c r="KNL956" s="438"/>
      <c r="KNM956" s="438"/>
      <c r="KNN956" s="438"/>
      <c r="KNO956" s="438"/>
      <c r="KNP956" s="438"/>
      <c r="KNQ956" s="438"/>
      <c r="KNR956" s="438"/>
      <c r="KNS956" s="438"/>
      <c r="KNT956" s="438"/>
      <c r="KNU956" s="438"/>
      <c r="KNV956" s="438"/>
      <c r="KNW956" s="438"/>
      <c r="KNX956" s="438"/>
      <c r="KNY956" s="438"/>
      <c r="KNZ956" s="438"/>
      <c r="KOA956" s="438"/>
      <c r="KOB956" s="438"/>
      <c r="KOC956" s="438"/>
      <c r="KOD956" s="438"/>
      <c r="KOE956" s="438"/>
      <c r="KOF956" s="438"/>
      <c r="KOG956" s="438"/>
      <c r="KOH956" s="438"/>
      <c r="KOI956" s="438"/>
      <c r="KOJ956" s="438"/>
      <c r="KOK956" s="438"/>
      <c r="KOL956" s="438"/>
      <c r="KOM956" s="438"/>
      <c r="KON956" s="438"/>
      <c r="KOO956" s="438"/>
      <c r="KOP956" s="438"/>
      <c r="KOQ956" s="438"/>
      <c r="KOR956" s="438"/>
      <c r="KOS956" s="438"/>
      <c r="KOT956" s="438"/>
      <c r="KOU956" s="438"/>
      <c r="KOV956" s="438"/>
      <c r="KOW956" s="438"/>
      <c r="KOX956" s="438"/>
      <c r="KOY956" s="438"/>
      <c r="KOZ956" s="438"/>
      <c r="KPA956" s="438"/>
      <c r="KPB956" s="438"/>
      <c r="KPC956" s="438"/>
      <c r="KPD956" s="438"/>
      <c r="KPE956" s="438"/>
      <c r="KPF956" s="438"/>
      <c r="KPG956" s="438"/>
      <c r="KPH956" s="438"/>
      <c r="KPI956" s="438"/>
      <c r="KPJ956" s="438"/>
      <c r="KPK956" s="438"/>
      <c r="KPL956" s="438"/>
      <c r="KPM956" s="438"/>
      <c r="KPN956" s="438"/>
      <c r="KPO956" s="438"/>
      <c r="KPP956" s="438"/>
      <c r="KPQ956" s="438"/>
      <c r="KPR956" s="438"/>
      <c r="KPS956" s="438"/>
      <c r="KPT956" s="438"/>
      <c r="KPU956" s="438"/>
      <c r="KPV956" s="438"/>
      <c r="KPW956" s="438"/>
      <c r="KPX956" s="438"/>
      <c r="KPY956" s="438"/>
      <c r="KPZ956" s="438"/>
      <c r="KQA956" s="438"/>
      <c r="KQB956" s="438"/>
      <c r="KQC956" s="438"/>
      <c r="KQD956" s="438"/>
      <c r="KQE956" s="438"/>
      <c r="KQF956" s="438"/>
      <c r="KQG956" s="438"/>
      <c r="KQH956" s="438"/>
      <c r="KQI956" s="438"/>
      <c r="KQJ956" s="438"/>
      <c r="KQK956" s="438"/>
      <c r="KQL956" s="438"/>
      <c r="KQM956" s="438"/>
      <c r="KQN956" s="438"/>
      <c r="KQO956" s="438"/>
      <c r="KQP956" s="438"/>
      <c r="KQQ956" s="438"/>
      <c r="KQR956" s="438"/>
      <c r="KQS956" s="438"/>
      <c r="KQT956" s="438"/>
      <c r="KQU956" s="438"/>
      <c r="KQV956" s="438"/>
      <c r="KQW956" s="438"/>
      <c r="KQX956" s="438"/>
      <c r="KQY956" s="438"/>
      <c r="KQZ956" s="438"/>
      <c r="KRA956" s="438"/>
      <c r="KRB956" s="438"/>
      <c r="KRC956" s="438"/>
      <c r="KRD956" s="438"/>
      <c r="KRE956" s="438"/>
      <c r="KRF956" s="438"/>
      <c r="KRG956" s="438"/>
      <c r="KRH956" s="438"/>
      <c r="KRI956" s="438"/>
      <c r="KRJ956" s="438"/>
      <c r="KRK956" s="438"/>
      <c r="KRL956" s="438"/>
      <c r="KRM956" s="438"/>
      <c r="KRN956" s="438"/>
      <c r="KRO956" s="438"/>
      <c r="KRP956" s="438"/>
      <c r="KRQ956" s="438"/>
      <c r="KRR956" s="438"/>
      <c r="KRS956" s="438"/>
      <c r="KRT956" s="438"/>
      <c r="KRU956" s="438"/>
      <c r="KRV956" s="438"/>
      <c r="KRW956" s="438"/>
      <c r="KRX956" s="438"/>
      <c r="KRY956" s="438"/>
      <c r="KRZ956" s="438"/>
      <c r="KSA956" s="438"/>
      <c r="KSB956" s="438"/>
      <c r="KSC956" s="438"/>
      <c r="KSD956" s="438"/>
      <c r="KSE956" s="438"/>
      <c r="KSF956" s="438"/>
      <c r="KSG956" s="438"/>
      <c r="KSH956" s="438"/>
      <c r="KSI956" s="438"/>
      <c r="KSJ956" s="438"/>
      <c r="KSK956" s="438"/>
      <c r="KSL956" s="438"/>
      <c r="KSM956" s="438"/>
      <c r="KSN956" s="438"/>
      <c r="KSO956" s="438"/>
      <c r="KSP956" s="438"/>
      <c r="KSQ956" s="438"/>
      <c r="KSR956" s="438"/>
      <c r="KSS956" s="438"/>
      <c r="KST956" s="438"/>
      <c r="KSU956" s="438"/>
      <c r="KSV956" s="438"/>
      <c r="KSW956" s="438"/>
      <c r="KSX956" s="438"/>
      <c r="KSY956" s="438"/>
      <c r="KSZ956" s="438"/>
      <c r="KTA956" s="438"/>
      <c r="KTB956" s="438"/>
      <c r="KTC956" s="438"/>
      <c r="KTD956" s="438"/>
      <c r="KTE956" s="438"/>
      <c r="KTF956" s="438"/>
      <c r="KTG956" s="438"/>
      <c r="KTH956" s="438"/>
      <c r="KTI956" s="438"/>
      <c r="KTJ956" s="438"/>
      <c r="KTK956" s="438"/>
      <c r="KTL956" s="438"/>
      <c r="KTM956" s="438"/>
      <c r="KTN956" s="438"/>
      <c r="KTO956" s="438"/>
      <c r="KTP956" s="438"/>
      <c r="KTQ956" s="438"/>
      <c r="KTR956" s="438"/>
      <c r="KTS956" s="438"/>
      <c r="KTT956" s="438"/>
      <c r="KTU956" s="438"/>
      <c r="KTV956" s="438"/>
      <c r="KTW956" s="438"/>
      <c r="KTX956" s="438"/>
      <c r="KTY956" s="438"/>
      <c r="KTZ956" s="438"/>
      <c r="KUA956" s="438"/>
      <c r="KUB956" s="438"/>
      <c r="KUC956" s="438"/>
      <c r="KUD956" s="438"/>
      <c r="KUE956" s="438"/>
      <c r="KUF956" s="438"/>
      <c r="KUG956" s="438"/>
      <c r="KUH956" s="438"/>
      <c r="KUI956" s="438"/>
      <c r="KUJ956" s="438"/>
      <c r="KUK956" s="438"/>
      <c r="KUL956" s="438"/>
      <c r="KUM956" s="438"/>
      <c r="KUN956" s="438"/>
      <c r="KUO956" s="438"/>
      <c r="KUP956" s="438"/>
      <c r="KUQ956" s="438"/>
      <c r="KUR956" s="438"/>
      <c r="KUS956" s="438"/>
      <c r="KUT956" s="438"/>
      <c r="KUU956" s="438"/>
      <c r="KUV956" s="438"/>
      <c r="KUW956" s="438"/>
      <c r="KUX956" s="438"/>
      <c r="KUY956" s="438"/>
      <c r="KUZ956" s="438"/>
      <c r="KVA956" s="438"/>
      <c r="KVB956" s="438"/>
      <c r="KVC956" s="438"/>
      <c r="KVD956" s="438"/>
      <c r="KVE956" s="438"/>
      <c r="KVF956" s="438"/>
      <c r="KVG956" s="438"/>
      <c r="KVH956" s="438"/>
      <c r="KVI956" s="438"/>
      <c r="KVJ956" s="438"/>
      <c r="KVK956" s="438"/>
      <c r="KVL956" s="438"/>
      <c r="KVM956" s="438"/>
      <c r="KVN956" s="438"/>
      <c r="KVO956" s="438"/>
      <c r="KVP956" s="438"/>
      <c r="KVQ956" s="438"/>
      <c r="KVR956" s="438"/>
      <c r="KVS956" s="438"/>
      <c r="KVT956" s="438"/>
      <c r="KVU956" s="438"/>
      <c r="KVV956" s="438"/>
      <c r="KVW956" s="438"/>
      <c r="KVX956" s="438"/>
      <c r="KVY956" s="438"/>
      <c r="KVZ956" s="438"/>
      <c r="KWA956" s="438"/>
      <c r="KWB956" s="438"/>
      <c r="KWC956" s="438"/>
      <c r="KWD956" s="438"/>
      <c r="KWE956" s="438"/>
      <c r="KWF956" s="438"/>
      <c r="KWG956" s="438"/>
      <c r="KWH956" s="438"/>
      <c r="KWI956" s="438"/>
      <c r="KWJ956" s="438"/>
      <c r="KWK956" s="438"/>
      <c r="KWL956" s="438"/>
      <c r="KWM956" s="438"/>
      <c r="KWN956" s="438"/>
      <c r="KWO956" s="438"/>
      <c r="KWP956" s="438"/>
      <c r="KWQ956" s="438"/>
      <c r="KWR956" s="438"/>
      <c r="KWS956" s="438"/>
      <c r="KWT956" s="438"/>
      <c r="KWU956" s="438"/>
      <c r="KWV956" s="438"/>
      <c r="KWW956" s="438"/>
      <c r="KWX956" s="438"/>
      <c r="KWY956" s="438"/>
      <c r="KWZ956" s="438"/>
      <c r="KXA956" s="438"/>
      <c r="KXB956" s="438"/>
      <c r="KXC956" s="438"/>
      <c r="KXD956" s="438"/>
      <c r="KXE956" s="438"/>
      <c r="KXF956" s="438"/>
      <c r="KXG956" s="438"/>
      <c r="KXH956" s="438"/>
      <c r="KXI956" s="438"/>
      <c r="KXJ956" s="438"/>
      <c r="KXK956" s="438"/>
      <c r="KXL956" s="438"/>
      <c r="KXM956" s="438"/>
      <c r="KXN956" s="438"/>
      <c r="KXO956" s="438"/>
      <c r="KXP956" s="438"/>
      <c r="KXQ956" s="438"/>
      <c r="KXR956" s="438"/>
      <c r="KXS956" s="438"/>
      <c r="KXT956" s="438"/>
      <c r="KXU956" s="438"/>
      <c r="KXV956" s="438"/>
      <c r="KXW956" s="438"/>
      <c r="KXX956" s="438"/>
      <c r="KXY956" s="438"/>
      <c r="KXZ956" s="438"/>
      <c r="KYA956" s="438"/>
      <c r="KYB956" s="438"/>
      <c r="KYC956" s="438"/>
      <c r="KYD956" s="438"/>
      <c r="KYE956" s="438"/>
      <c r="KYF956" s="438"/>
      <c r="KYG956" s="438"/>
      <c r="KYH956" s="438"/>
      <c r="KYI956" s="438"/>
      <c r="KYJ956" s="438"/>
      <c r="KYK956" s="438"/>
      <c r="KYL956" s="438"/>
      <c r="KYM956" s="438"/>
      <c r="KYN956" s="438"/>
      <c r="KYO956" s="438"/>
      <c r="KYP956" s="438"/>
      <c r="KYQ956" s="438"/>
      <c r="KYR956" s="438"/>
      <c r="KYS956" s="438"/>
      <c r="KYT956" s="438"/>
      <c r="KYU956" s="438"/>
      <c r="KYV956" s="438"/>
      <c r="KYW956" s="438"/>
      <c r="KYX956" s="438"/>
      <c r="KYY956" s="438"/>
      <c r="KYZ956" s="438"/>
      <c r="KZA956" s="438"/>
      <c r="KZB956" s="438"/>
      <c r="KZC956" s="438"/>
      <c r="KZD956" s="438"/>
      <c r="KZE956" s="438"/>
      <c r="KZF956" s="438"/>
      <c r="KZG956" s="438"/>
      <c r="KZH956" s="438"/>
      <c r="KZI956" s="438"/>
      <c r="KZJ956" s="438"/>
      <c r="KZK956" s="438"/>
      <c r="KZL956" s="438"/>
      <c r="KZM956" s="438"/>
      <c r="KZN956" s="438"/>
      <c r="KZO956" s="438"/>
      <c r="KZP956" s="438"/>
      <c r="KZQ956" s="438"/>
      <c r="KZR956" s="438"/>
      <c r="KZS956" s="438"/>
      <c r="KZT956" s="438"/>
      <c r="KZU956" s="438"/>
      <c r="KZV956" s="438"/>
      <c r="KZW956" s="438"/>
      <c r="KZX956" s="438"/>
      <c r="KZY956" s="438"/>
      <c r="KZZ956" s="438"/>
      <c r="LAA956" s="438"/>
      <c r="LAB956" s="438"/>
      <c r="LAC956" s="438"/>
      <c r="LAD956" s="438"/>
      <c r="LAE956" s="438"/>
      <c r="LAF956" s="438"/>
      <c r="LAG956" s="438"/>
      <c r="LAH956" s="438"/>
      <c r="LAI956" s="438"/>
      <c r="LAJ956" s="438"/>
      <c r="LAK956" s="438"/>
      <c r="LAL956" s="438"/>
      <c r="LAM956" s="438"/>
      <c r="LAN956" s="438"/>
      <c r="LAO956" s="438"/>
      <c r="LAP956" s="438"/>
      <c r="LAQ956" s="438"/>
      <c r="LAR956" s="438"/>
      <c r="LAS956" s="438"/>
      <c r="LAT956" s="438"/>
      <c r="LAU956" s="438"/>
      <c r="LAV956" s="438"/>
      <c r="LAW956" s="438"/>
      <c r="LAX956" s="438"/>
      <c r="LAY956" s="438"/>
      <c r="LAZ956" s="438"/>
      <c r="LBA956" s="438"/>
      <c r="LBB956" s="438"/>
      <c r="LBC956" s="438"/>
      <c r="LBD956" s="438"/>
      <c r="LBE956" s="438"/>
      <c r="LBF956" s="438"/>
      <c r="LBG956" s="438"/>
      <c r="LBH956" s="438"/>
      <c r="LBI956" s="438"/>
      <c r="LBJ956" s="438"/>
      <c r="LBK956" s="438"/>
      <c r="LBL956" s="438"/>
      <c r="LBM956" s="438"/>
      <c r="LBN956" s="438"/>
      <c r="LBO956" s="438"/>
      <c r="LBP956" s="438"/>
      <c r="LBQ956" s="438"/>
      <c r="LBR956" s="438"/>
      <c r="LBS956" s="438"/>
      <c r="LBT956" s="438"/>
      <c r="LBU956" s="438"/>
      <c r="LBV956" s="438"/>
      <c r="LBW956" s="438"/>
      <c r="LBX956" s="438"/>
      <c r="LBY956" s="438"/>
      <c r="LBZ956" s="438"/>
      <c r="LCA956" s="438"/>
      <c r="LCB956" s="438"/>
      <c r="LCC956" s="438"/>
      <c r="LCD956" s="438"/>
      <c r="LCE956" s="438"/>
      <c r="LCF956" s="438"/>
      <c r="LCG956" s="438"/>
      <c r="LCH956" s="438"/>
      <c r="LCI956" s="438"/>
      <c r="LCJ956" s="438"/>
      <c r="LCK956" s="438"/>
      <c r="LCL956" s="438"/>
      <c r="LCM956" s="438"/>
      <c r="LCN956" s="438"/>
      <c r="LCO956" s="438"/>
      <c r="LCP956" s="438"/>
      <c r="LCQ956" s="438"/>
      <c r="LCR956" s="438"/>
      <c r="LCS956" s="438"/>
      <c r="LCT956" s="438"/>
      <c r="LCU956" s="438"/>
      <c r="LCV956" s="438"/>
      <c r="LCW956" s="438"/>
      <c r="LCX956" s="438"/>
      <c r="LCY956" s="438"/>
      <c r="LCZ956" s="438"/>
      <c r="LDA956" s="438"/>
      <c r="LDB956" s="438"/>
      <c r="LDC956" s="438"/>
      <c r="LDD956" s="438"/>
      <c r="LDE956" s="438"/>
      <c r="LDF956" s="438"/>
      <c r="LDG956" s="438"/>
      <c r="LDH956" s="438"/>
      <c r="LDI956" s="438"/>
      <c r="LDJ956" s="438"/>
      <c r="LDK956" s="438"/>
      <c r="LDL956" s="438"/>
      <c r="LDM956" s="438"/>
      <c r="LDN956" s="438"/>
      <c r="LDO956" s="438"/>
      <c r="LDP956" s="438"/>
      <c r="LDQ956" s="438"/>
      <c r="LDR956" s="438"/>
      <c r="LDS956" s="438"/>
      <c r="LDT956" s="438"/>
      <c r="LDU956" s="438"/>
      <c r="LDV956" s="438"/>
      <c r="LDW956" s="438"/>
      <c r="LDX956" s="438"/>
      <c r="LDY956" s="438"/>
      <c r="LDZ956" s="438"/>
      <c r="LEA956" s="438"/>
      <c r="LEB956" s="438"/>
      <c r="LEC956" s="438"/>
      <c r="LED956" s="438"/>
      <c r="LEE956" s="438"/>
      <c r="LEF956" s="438"/>
      <c r="LEG956" s="438"/>
      <c r="LEH956" s="438"/>
      <c r="LEI956" s="438"/>
      <c r="LEJ956" s="438"/>
      <c r="LEK956" s="438"/>
      <c r="LEL956" s="438"/>
      <c r="LEM956" s="438"/>
      <c r="LEN956" s="438"/>
      <c r="LEO956" s="438"/>
      <c r="LEP956" s="438"/>
      <c r="LEQ956" s="438"/>
      <c r="LER956" s="438"/>
      <c r="LES956" s="438"/>
      <c r="LET956" s="438"/>
      <c r="LEU956" s="438"/>
      <c r="LEV956" s="438"/>
      <c r="LEW956" s="438"/>
      <c r="LEX956" s="438"/>
      <c r="LEY956" s="438"/>
      <c r="LEZ956" s="438"/>
      <c r="LFA956" s="438"/>
      <c r="LFB956" s="438"/>
      <c r="LFC956" s="438"/>
      <c r="LFD956" s="438"/>
      <c r="LFE956" s="438"/>
      <c r="LFF956" s="438"/>
      <c r="LFG956" s="438"/>
      <c r="LFH956" s="438"/>
      <c r="LFI956" s="438"/>
      <c r="LFJ956" s="438"/>
      <c r="LFK956" s="438"/>
      <c r="LFL956" s="438"/>
      <c r="LFM956" s="438"/>
      <c r="LFN956" s="438"/>
      <c r="LFO956" s="438"/>
      <c r="LFP956" s="438"/>
      <c r="LFQ956" s="438"/>
      <c r="LFR956" s="438"/>
      <c r="LFS956" s="438"/>
      <c r="LFT956" s="438"/>
      <c r="LFU956" s="438"/>
      <c r="LFV956" s="438"/>
      <c r="LFW956" s="438"/>
      <c r="LFX956" s="438"/>
      <c r="LFY956" s="438"/>
      <c r="LFZ956" s="438"/>
      <c r="LGA956" s="438"/>
      <c r="LGB956" s="438"/>
      <c r="LGC956" s="438"/>
      <c r="LGD956" s="438"/>
      <c r="LGE956" s="438"/>
      <c r="LGF956" s="438"/>
      <c r="LGG956" s="438"/>
      <c r="LGH956" s="438"/>
      <c r="LGI956" s="438"/>
      <c r="LGJ956" s="438"/>
      <c r="LGK956" s="438"/>
      <c r="LGL956" s="438"/>
      <c r="LGM956" s="438"/>
      <c r="LGN956" s="438"/>
      <c r="LGO956" s="438"/>
      <c r="LGP956" s="438"/>
      <c r="LGQ956" s="438"/>
      <c r="LGR956" s="438"/>
      <c r="LGS956" s="438"/>
      <c r="LGT956" s="438"/>
      <c r="LGU956" s="438"/>
      <c r="LGV956" s="438"/>
      <c r="LGW956" s="438"/>
      <c r="LGX956" s="438"/>
      <c r="LGY956" s="438"/>
      <c r="LGZ956" s="438"/>
      <c r="LHA956" s="438"/>
      <c r="LHB956" s="438"/>
      <c r="LHC956" s="438"/>
      <c r="LHD956" s="438"/>
      <c r="LHE956" s="438"/>
      <c r="LHF956" s="438"/>
      <c r="LHG956" s="438"/>
      <c r="LHH956" s="438"/>
      <c r="LHI956" s="438"/>
      <c r="LHJ956" s="438"/>
      <c r="LHK956" s="438"/>
      <c r="LHL956" s="438"/>
      <c r="LHM956" s="438"/>
      <c r="LHN956" s="438"/>
      <c r="LHO956" s="438"/>
      <c r="LHP956" s="438"/>
      <c r="LHQ956" s="438"/>
      <c r="LHR956" s="438"/>
      <c r="LHS956" s="438"/>
      <c r="LHT956" s="438"/>
      <c r="LHU956" s="438"/>
      <c r="LHV956" s="438"/>
      <c r="LHW956" s="438"/>
      <c r="LHX956" s="438"/>
      <c r="LHY956" s="438"/>
      <c r="LHZ956" s="438"/>
      <c r="LIA956" s="438"/>
      <c r="LIB956" s="438"/>
      <c r="LIC956" s="438"/>
      <c r="LID956" s="438"/>
      <c r="LIE956" s="438"/>
      <c r="LIF956" s="438"/>
      <c r="LIG956" s="438"/>
      <c r="LIH956" s="438"/>
      <c r="LII956" s="438"/>
      <c r="LIJ956" s="438"/>
      <c r="LIK956" s="438"/>
      <c r="LIL956" s="438"/>
      <c r="LIM956" s="438"/>
      <c r="LIN956" s="438"/>
      <c r="LIO956" s="438"/>
      <c r="LIP956" s="438"/>
      <c r="LIQ956" s="438"/>
      <c r="LIR956" s="438"/>
      <c r="LIS956" s="438"/>
      <c r="LIT956" s="438"/>
      <c r="LIU956" s="438"/>
      <c r="LIV956" s="438"/>
      <c r="LIW956" s="438"/>
      <c r="LIX956" s="438"/>
      <c r="LIY956" s="438"/>
      <c r="LIZ956" s="438"/>
      <c r="LJA956" s="438"/>
      <c r="LJB956" s="438"/>
      <c r="LJC956" s="438"/>
      <c r="LJD956" s="438"/>
      <c r="LJE956" s="438"/>
      <c r="LJF956" s="438"/>
      <c r="LJG956" s="438"/>
      <c r="LJH956" s="438"/>
      <c r="LJI956" s="438"/>
      <c r="LJJ956" s="438"/>
      <c r="LJK956" s="438"/>
      <c r="LJL956" s="438"/>
      <c r="LJM956" s="438"/>
      <c r="LJN956" s="438"/>
      <c r="LJO956" s="438"/>
      <c r="LJP956" s="438"/>
      <c r="LJQ956" s="438"/>
      <c r="LJR956" s="438"/>
      <c r="LJS956" s="438"/>
      <c r="LJT956" s="438"/>
      <c r="LJU956" s="438"/>
      <c r="LJV956" s="438"/>
      <c r="LJW956" s="438"/>
      <c r="LJX956" s="438"/>
      <c r="LJY956" s="438"/>
      <c r="LJZ956" s="438"/>
      <c r="LKA956" s="438"/>
      <c r="LKB956" s="438"/>
      <c r="LKC956" s="438"/>
      <c r="LKD956" s="438"/>
      <c r="LKE956" s="438"/>
      <c r="LKF956" s="438"/>
      <c r="LKG956" s="438"/>
      <c r="LKH956" s="438"/>
      <c r="LKI956" s="438"/>
      <c r="LKJ956" s="438"/>
      <c r="LKK956" s="438"/>
      <c r="LKL956" s="438"/>
      <c r="LKM956" s="438"/>
      <c r="LKN956" s="438"/>
      <c r="LKO956" s="438"/>
      <c r="LKP956" s="438"/>
      <c r="LKQ956" s="438"/>
      <c r="LKR956" s="438"/>
      <c r="LKS956" s="438"/>
      <c r="LKT956" s="438"/>
      <c r="LKU956" s="438"/>
      <c r="LKV956" s="438"/>
      <c r="LKW956" s="438"/>
      <c r="LKX956" s="438"/>
      <c r="LKY956" s="438"/>
      <c r="LKZ956" s="438"/>
      <c r="LLA956" s="438"/>
      <c r="LLB956" s="438"/>
      <c r="LLC956" s="438"/>
      <c r="LLD956" s="438"/>
      <c r="LLE956" s="438"/>
      <c r="LLF956" s="438"/>
      <c r="LLG956" s="438"/>
      <c r="LLH956" s="438"/>
      <c r="LLI956" s="438"/>
      <c r="LLJ956" s="438"/>
      <c r="LLK956" s="438"/>
      <c r="LLL956" s="438"/>
      <c r="LLM956" s="438"/>
      <c r="LLN956" s="438"/>
      <c r="LLO956" s="438"/>
      <c r="LLP956" s="438"/>
      <c r="LLQ956" s="438"/>
      <c r="LLR956" s="438"/>
      <c r="LLS956" s="438"/>
      <c r="LLT956" s="438"/>
      <c r="LLU956" s="438"/>
      <c r="LLV956" s="438"/>
      <c r="LLW956" s="438"/>
      <c r="LLX956" s="438"/>
      <c r="LLY956" s="438"/>
      <c r="LLZ956" s="438"/>
      <c r="LMA956" s="438"/>
      <c r="LMB956" s="438"/>
      <c r="LMC956" s="438"/>
      <c r="LMD956" s="438"/>
      <c r="LME956" s="438"/>
      <c r="LMF956" s="438"/>
      <c r="LMG956" s="438"/>
      <c r="LMH956" s="438"/>
      <c r="LMI956" s="438"/>
      <c r="LMJ956" s="438"/>
      <c r="LMK956" s="438"/>
      <c r="LML956" s="438"/>
      <c r="LMM956" s="438"/>
      <c r="LMN956" s="438"/>
      <c r="LMO956" s="438"/>
      <c r="LMP956" s="438"/>
      <c r="LMQ956" s="438"/>
      <c r="LMR956" s="438"/>
      <c r="LMS956" s="438"/>
      <c r="LMT956" s="438"/>
      <c r="LMU956" s="438"/>
      <c r="LMV956" s="438"/>
      <c r="LMW956" s="438"/>
      <c r="LMX956" s="438"/>
      <c r="LMY956" s="438"/>
      <c r="LMZ956" s="438"/>
      <c r="LNA956" s="438"/>
      <c r="LNB956" s="438"/>
      <c r="LNC956" s="438"/>
      <c r="LND956" s="438"/>
      <c r="LNE956" s="438"/>
      <c r="LNF956" s="438"/>
      <c r="LNG956" s="438"/>
      <c r="LNH956" s="438"/>
      <c r="LNI956" s="438"/>
      <c r="LNJ956" s="438"/>
      <c r="LNK956" s="438"/>
      <c r="LNL956" s="438"/>
      <c r="LNM956" s="438"/>
      <c r="LNN956" s="438"/>
      <c r="LNO956" s="438"/>
      <c r="LNP956" s="438"/>
      <c r="LNQ956" s="438"/>
      <c r="LNR956" s="438"/>
      <c r="LNS956" s="438"/>
      <c r="LNT956" s="438"/>
      <c r="LNU956" s="438"/>
      <c r="LNV956" s="438"/>
      <c r="LNW956" s="438"/>
      <c r="LNX956" s="438"/>
      <c r="LNY956" s="438"/>
      <c r="LNZ956" s="438"/>
      <c r="LOA956" s="438"/>
      <c r="LOB956" s="438"/>
      <c r="LOC956" s="438"/>
      <c r="LOD956" s="438"/>
      <c r="LOE956" s="438"/>
      <c r="LOF956" s="438"/>
      <c r="LOG956" s="438"/>
      <c r="LOH956" s="438"/>
      <c r="LOI956" s="438"/>
      <c r="LOJ956" s="438"/>
      <c r="LOK956" s="438"/>
      <c r="LOL956" s="438"/>
      <c r="LOM956" s="438"/>
      <c r="LON956" s="438"/>
      <c r="LOO956" s="438"/>
      <c r="LOP956" s="438"/>
      <c r="LOQ956" s="438"/>
      <c r="LOR956" s="438"/>
      <c r="LOS956" s="438"/>
      <c r="LOT956" s="438"/>
      <c r="LOU956" s="438"/>
      <c r="LOV956" s="438"/>
      <c r="LOW956" s="438"/>
      <c r="LOX956" s="438"/>
      <c r="LOY956" s="438"/>
      <c r="LOZ956" s="438"/>
      <c r="LPA956" s="438"/>
      <c r="LPB956" s="438"/>
      <c r="LPC956" s="438"/>
      <c r="LPD956" s="438"/>
      <c r="LPE956" s="438"/>
      <c r="LPF956" s="438"/>
      <c r="LPG956" s="438"/>
      <c r="LPH956" s="438"/>
      <c r="LPI956" s="438"/>
      <c r="LPJ956" s="438"/>
      <c r="LPK956" s="438"/>
      <c r="LPL956" s="438"/>
      <c r="LPM956" s="438"/>
      <c r="LPN956" s="438"/>
      <c r="LPO956" s="438"/>
      <c r="LPP956" s="438"/>
      <c r="LPQ956" s="438"/>
      <c r="LPR956" s="438"/>
      <c r="LPS956" s="438"/>
      <c r="LPT956" s="438"/>
      <c r="LPU956" s="438"/>
      <c r="LPV956" s="438"/>
      <c r="LPW956" s="438"/>
      <c r="LPX956" s="438"/>
      <c r="LPY956" s="438"/>
      <c r="LPZ956" s="438"/>
      <c r="LQA956" s="438"/>
      <c r="LQB956" s="438"/>
      <c r="LQC956" s="438"/>
      <c r="LQD956" s="438"/>
      <c r="LQE956" s="438"/>
      <c r="LQF956" s="438"/>
      <c r="LQG956" s="438"/>
      <c r="LQH956" s="438"/>
      <c r="LQI956" s="438"/>
      <c r="LQJ956" s="438"/>
      <c r="LQK956" s="438"/>
      <c r="LQL956" s="438"/>
      <c r="LQM956" s="438"/>
      <c r="LQN956" s="438"/>
      <c r="LQO956" s="438"/>
      <c r="LQP956" s="438"/>
      <c r="LQQ956" s="438"/>
      <c r="LQR956" s="438"/>
      <c r="LQS956" s="438"/>
      <c r="LQT956" s="438"/>
      <c r="LQU956" s="438"/>
      <c r="LQV956" s="438"/>
      <c r="LQW956" s="438"/>
      <c r="LQX956" s="438"/>
      <c r="LQY956" s="438"/>
      <c r="LQZ956" s="438"/>
      <c r="LRA956" s="438"/>
      <c r="LRB956" s="438"/>
      <c r="LRC956" s="438"/>
      <c r="LRD956" s="438"/>
      <c r="LRE956" s="438"/>
      <c r="LRF956" s="438"/>
      <c r="LRG956" s="438"/>
      <c r="LRH956" s="438"/>
      <c r="LRI956" s="438"/>
      <c r="LRJ956" s="438"/>
      <c r="LRK956" s="438"/>
      <c r="LRL956" s="438"/>
      <c r="LRM956" s="438"/>
      <c r="LRN956" s="438"/>
      <c r="LRO956" s="438"/>
      <c r="LRP956" s="438"/>
      <c r="LRQ956" s="438"/>
      <c r="LRR956" s="438"/>
      <c r="LRS956" s="438"/>
      <c r="LRT956" s="438"/>
      <c r="LRU956" s="438"/>
      <c r="LRV956" s="438"/>
      <c r="LRW956" s="438"/>
      <c r="LRX956" s="438"/>
      <c r="LRY956" s="438"/>
      <c r="LRZ956" s="438"/>
      <c r="LSA956" s="438"/>
      <c r="LSB956" s="438"/>
      <c r="LSC956" s="438"/>
      <c r="LSD956" s="438"/>
      <c r="LSE956" s="438"/>
      <c r="LSF956" s="438"/>
      <c r="LSG956" s="438"/>
      <c r="LSH956" s="438"/>
      <c r="LSI956" s="438"/>
      <c r="LSJ956" s="438"/>
      <c r="LSK956" s="438"/>
      <c r="LSL956" s="438"/>
      <c r="LSM956" s="438"/>
      <c r="LSN956" s="438"/>
      <c r="LSO956" s="438"/>
      <c r="LSP956" s="438"/>
      <c r="LSQ956" s="438"/>
      <c r="LSR956" s="438"/>
      <c r="LSS956" s="438"/>
      <c r="LST956" s="438"/>
      <c r="LSU956" s="438"/>
      <c r="LSV956" s="438"/>
      <c r="LSW956" s="438"/>
      <c r="LSX956" s="438"/>
      <c r="LSY956" s="438"/>
      <c r="LSZ956" s="438"/>
      <c r="LTA956" s="438"/>
      <c r="LTB956" s="438"/>
      <c r="LTC956" s="438"/>
      <c r="LTD956" s="438"/>
      <c r="LTE956" s="438"/>
      <c r="LTF956" s="438"/>
      <c r="LTG956" s="438"/>
      <c r="LTH956" s="438"/>
      <c r="LTI956" s="438"/>
      <c r="LTJ956" s="438"/>
      <c r="LTK956" s="438"/>
      <c r="LTL956" s="438"/>
      <c r="LTM956" s="438"/>
      <c r="LTN956" s="438"/>
      <c r="LTO956" s="438"/>
      <c r="LTP956" s="438"/>
      <c r="LTQ956" s="438"/>
      <c r="LTR956" s="438"/>
      <c r="LTS956" s="438"/>
      <c r="LTT956" s="438"/>
      <c r="LTU956" s="438"/>
      <c r="LTV956" s="438"/>
      <c r="LTW956" s="438"/>
      <c r="LTX956" s="438"/>
      <c r="LTY956" s="438"/>
      <c r="LTZ956" s="438"/>
      <c r="LUA956" s="438"/>
      <c r="LUB956" s="438"/>
      <c r="LUC956" s="438"/>
      <c r="LUD956" s="438"/>
      <c r="LUE956" s="438"/>
      <c r="LUF956" s="438"/>
      <c r="LUG956" s="438"/>
      <c r="LUH956" s="438"/>
      <c r="LUI956" s="438"/>
      <c r="LUJ956" s="438"/>
      <c r="LUK956" s="438"/>
      <c r="LUL956" s="438"/>
      <c r="LUM956" s="438"/>
      <c r="LUN956" s="438"/>
      <c r="LUO956" s="438"/>
      <c r="LUP956" s="438"/>
      <c r="LUQ956" s="438"/>
      <c r="LUR956" s="438"/>
      <c r="LUS956" s="438"/>
      <c r="LUT956" s="438"/>
      <c r="LUU956" s="438"/>
      <c r="LUV956" s="438"/>
      <c r="LUW956" s="438"/>
      <c r="LUX956" s="438"/>
      <c r="LUY956" s="438"/>
      <c r="LUZ956" s="438"/>
      <c r="LVA956" s="438"/>
      <c r="LVB956" s="438"/>
      <c r="LVC956" s="438"/>
      <c r="LVD956" s="438"/>
      <c r="LVE956" s="438"/>
      <c r="LVF956" s="438"/>
      <c r="LVG956" s="438"/>
      <c r="LVH956" s="438"/>
      <c r="LVI956" s="438"/>
      <c r="LVJ956" s="438"/>
      <c r="LVK956" s="438"/>
      <c r="LVL956" s="438"/>
      <c r="LVM956" s="438"/>
      <c r="LVN956" s="438"/>
      <c r="LVO956" s="438"/>
      <c r="LVP956" s="438"/>
      <c r="LVQ956" s="438"/>
      <c r="LVR956" s="438"/>
      <c r="LVS956" s="438"/>
      <c r="LVT956" s="438"/>
      <c r="LVU956" s="438"/>
      <c r="LVV956" s="438"/>
      <c r="LVW956" s="438"/>
      <c r="LVX956" s="438"/>
      <c r="LVY956" s="438"/>
      <c r="LVZ956" s="438"/>
      <c r="LWA956" s="438"/>
      <c r="LWB956" s="438"/>
      <c r="LWC956" s="438"/>
      <c r="LWD956" s="438"/>
      <c r="LWE956" s="438"/>
      <c r="LWF956" s="438"/>
      <c r="LWG956" s="438"/>
      <c r="LWH956" s="438"/>
      <c r="LWI956" s="438"/>
      <c r="LWJ956" s="438"/>
      <c r="LWK956" s="438"/>
      <c r="LWL956" s="438"/>
      <c r="LWM956" s="438"/>
      <c r="LWN956" s="438"/>
      <c r="LWO956" s="438"/>
      <c r="LWP956" s="438"/>
      <c r="LWQ956" s="438"/>
      <c r="LWR956" s="438"/>
      <c r="LWS956" s="438"/>
      <c r="LWT956" s="438"/>
      <c r="LWU956" s="438"/>
      <c r="LWV956" s="438"/>
      <c r="LWW956" s="438"/>
      <c r="LWX956" s="438"/>
      <c r="LWY956" s="438"/>
      <c r="LWZ956" s="438"/>
      <c r="LXA956" s="438"/>
      <c r="LXB956" s="438"/>
      <c r="LXC956" s="438"/>
      <c r="LXD956" s="438"/>
      <c r="LXE956" s="438"/>
      <c r="LXF956" s="438"/>
      <c r="LXG956" s="438"/>
      <c r="LXH956" s="438"/>
      <c r="LXI956" s="438"/>
      <c r="LXJ956" s="438"/>
      <c r="LXK956" s="438"/>
      <c r="LXL956" s="438"/>
      <c r="LXM956" s="438"/>
      <c r="LXN956" s="438"/>
      <c r="LXO956" s="438"/>
      <c r="LXP956" s="438"/>
      <c r="LXQ956" s="438"/>
      <c r="LXR956" s="438"/>
      <c r="LXS956" s="438"/>
      <c r="LXT956" s="438"/>
      <c r="LXU956" s="438"/>
      <c r="LXV956" s="438"/>
      <c r="LXW956" s="438"/>
      <c r="LXX956" s="438"/>
      <c r="LXY956" s="438"/>
      <c r="LXZ956" s="438"/>
      <c r="LYA956" s="438"/>
      <c r="LYB956" s="438"/>
      <c r="LYC956" s="438"/>
      <c r="LYD956" s="438"/>
      <c r="LYE956" s="438"/>
      <c r="LYF956" s="438"/>
      <c r="LYG956" s="438"/>
      <c r="LYH956" s="438"/>
      <c r="LYI956" s="438"/>
      <c r="LYJ956" s="438"/>
      <c r="LYK956" s="438"/>
      <c r="LYL956" s="438"/>
      <c r="LYM956" s="438"/>
      <c r="LYN956" s="438"/>
      <c r="LYO956" s="438"/>
      <c r="LYP956" s="438"/>
      <c r="LYQ956" s="438"/>
      <c r="LYR956" s="438"/>
      <c r="LYS956" s="438"/>
      <c r="LYT956" s="438"/>
      <c r="LYU956" s="438"/>
      <c r="LYV956" s="438"/>
      <c r="LYW956" s="438"/>
      <c r="LYX956" s="438"/>
      <c r="LYY956" s="438"/>
      <c r="LYZ956" s="438"/>
      <c r="LZA956" s="438"/>
      <c r="LZB956" s="438"/>
      <c r="LZC956" s="438"/>
      <c r="LZD956" s="438"/>
      <c r="LZE956" s="438"/>
      <c r="LZF956" s="438"/>
      <c r="LZG956" s="438"/>
      <c r="LZH956" s="438"/>
      <c r="LZI956" s="438"/>
      <c r="LZJ956" s="438"/>
      <c r="LZK956" s="438"/>
      <c r="LZL956" s="438"/>
      <c r="LZM956" s="438"/>
      <c r="LZN956" s="438"/>
      <c r="LZO956" s="438"/>
      <c r="LZP956" s="438"/>
      <c r="LZQ956" s="438"/>
      <c r="LZR956" s="438"/>
      <c r="LZS956" s="438"/>
      <c r="LZT956" s="438"/>
      <c r="LZU956" s="438"/>
      <c r="LZV956" s="438"/>
      <c r="LZW956" s="438"/>
      <c r="LZX956" s="438"/>
      <c r="LZY956" s="438"/>
      <c r="LZZ956" s="438"/>
      <c r="MAA956" s="438"/>
      <c r="MAB956" s="438"/>
      <c r="MAC956" s="438"/>
      <c r="MAD956" s="438"/>
      <c r="MAE956" s="438"/>
      <c r="MAF956" s="438"/>
      <c r="MAG956" s="438"/>
      <c r="MAH956" s="438"/>
      <c r="MAI956" s="438"/>
      <c r="MAJ956" s="438"/>
      <c r="MAK956" s="438"/>
      <c r="MAL956" s="438"/>
      <c r="MAM956" s="438"/>
      <c r="MAN956" s="438"/>
      <c r="MAO956" s="438"/>
      <c r="MAP956" s="438"/>
      <c r="MAQ956" s="438"/>
      <c r="MAR956" s="438"/>
      <c r="MAS956" s="438"/>
      <c r="MAT956" s="438"/>
      <c r="MAU956" s="438"/>
      <c r="MAV956" s="438"/>
      <c r="MAW956" s="438"/>
      <c r="MAX956" s="438"/>
      <c r="MAY956" s="438"/>
      <c r="MAZ956" s="438"/>
      <c r="MBA956" s="438"/>
      <c r="MBB956" s="438"/>
      <c r="MBC956" s="438"/>
      <c r="MBD956" s="438"/>
      <c r="MBE956" s="438"/>
      <c r="MBF956" s="438"/>
      <c r="MBG956" s="438"/>
      <c r="MBH956" s="438"/>
      <c r="MBI956" s="438"/>
      <c r="MBJ956" s="438"/>
      <c r="MBK956" s="438"/>
      <c r="MBL956" s="438"/>
      <c r="MBM956" s="438"/>
      <c r="MBN956" s="438"/>
      <c r="MBO956" s="438"/>
      <c r="MBP956" s="438"/>
      <c r="MBQ956" s="438"/>
      <c r="MBR956" s="438"/>
      <c r="MBS956" s="438"/>
      <c r="MBT956" s="438"/>
      <c r="MBU956" s="438"/>
      <c r="MBV956" s="438"/>
      <c r="MBW956" s="438"/>
      <c r="MBX956" s="438"/>
      <c r="MBY956" s="438"/>
      <c r="MBZ956" s="438"/>
      <c r="MCA956" s="438"/>
      <c r="MCB956" s="438"/>
      <c r="MCC956" s="438"/>
      <c r="MCD956" s="438"/>
      <c r="MCE956" s="438"/>
      <c r="MCF956" s="438"/>
      <c r="MCG956" s="438"/>
      <c r="MCH956" s="438"/>
      <c r="MCI956" s="438"/>
      <c r="MCJ956" s="438"/>
      <c r="MCK956" s="438"/>
      <c r="MCL956" s="438"/>
      <c r="MCM956" s="438"/>
      <c r="MCN956" s="438"/>
      <c r="MCO956" s="438"/>
      <c r="MCP956" s="438"/>
      <c r="MCQ956" s="438"/>
      <c r="MCR956" s="438"/>
      <c r="MCS956" s="438"/>
      <c r="MCT956" s="438"/>
      <c r="MCU956" s="438"/>
      <c r="MCV956" s="438"/>
      <c r="MCW956" s="438"/>
      <c r="MCX956" s="438"/>
      <c r="MCY956" s="438"/>
      <c r="MCZ956" s="438"/>
      <c r="MDA956" s="438"/>
      <c r="MDB956" s="438"/>
      <c r="MDC956" s="438"/>
      <c r="MDD956" s="438"/>
      <c r="MDE956" s="438"/>
      <c r="MDF956" s="438"/>
      <c r="MDG956" s="438"/>
      <c r="MDH956" s="438"/>
      <c r="MDI956" s="438"/>
      <c r="MDJ956" s="438"/>
      <c r="MDK956" s="438"/>
      <c r="MDL956" s="438"/>
      <c r="MDM956" s="438"/>
      <c r="MDN956" s="438"/>
      <c r="MDO956" s="438"/>
      <c r="MDP956" s="438"/>
      <c r="MDQ956" s="438"/>
      <c r="MDR956" s="438"/>
      <c r="MDS956" s="438"/>
      <c r="MDT956" s="438"/>
      <c r="MDU956" s="438"/>
      <c r="MDV956" s="438"/>
      <c r="MDW956" s="438"/>
      <c r="MDX956" s="438"/>
      <c r="MDY956" s="438"/>
      <c r="MDZ956" s="438"/>
      <c r="MEA956" s="438"/>
      <c r="MEB956" s="438"/>
      <c r="MEC956" s="438"/>
      <c r="MED956" s="438"/>
      <c r="MEE956" s="438"/>
      <c r="MEF956" s="438"/>
      <c r="MEG956" s="438"/>
      <c r="MEH956" s="438"/>
      <c r="MEI956" s="438"/>
      <c r="MEJ956" s="438"/>
      <c r="MEK956" s="438"/>
      <c r="MEL956" s="438"/>
      <c r="MEM956" s="438"/>
      <c r="MEN956" s="438"/>
      <c r="MEO956" s="438"/>
      <c r="MEP956" s="438"/>
      <c r="MEQ956" s="438"/>
      <c r="MER956" s="438"/>
      <c r="MES956" s="438"/>
      <c r="MET956" s="438"/>
      <c r="MEU956" s="438"/>
      <c r="MEV956" s="438"/>
      <c r="MEW956" s="438"/>
      <c r="MEX956" s="438"/>
      <c r="MEY956" s="438"/>
      <c r="MEZ956" s="438"/>
      <c r="MFA956" s="438"/>
      <c r="MFB956" s="438"/>
      <c r="MFC956" s="438"/>
      <c r="MFD956" s="438"/>
      <c r="MFE956" s="438"/>
      <c r="MFF956" s="438"/>
      <c r="MFG956" s="438"/>
      <c r="MFH956" s="438"/>
      <c r="MFI956" s="438"/>
      <c r="MFJ956" s="438"/>
      <c r="MFK956" s="438"/>
      <c r="MFL956" s="438"/>
      <c r="MFM956" s="438"/>
      <c r="MFN956" s="438"/>
      <c r="MFO956" s="438"/>
      <c r="MFP956" s="438"/>
      <c r="MFQ956" s="438"/>
      <c r="MFR956" s="438"/>
      <c r="MFS956" s="438"/>
      <c r="MFT956" s="438"/>
      <c r="MFU956" s="438"/>
      <c r="MFV956" s="438"/>
      <c r="MFW956" s="438"/>
      <c r="MFX956" s="438"/>
      <c r="MFY956" s="438"/>
      <c r="MFZ956" s="438"/>
      <c r="MGA956" s="438"/>
      <c r="MGB956" s="438"/>
      <c r="MGC956" s="438"/>
      <c r="MGD956" s="438"/>
      <c r="MGE956" s="438"/>
      <c r="MGF956" s="438"/>
      <c r="MGG956" s="438"/>
      <c r="MGH956" s="438"/>
      <c r="MGI956" s="438"/>
      <c r="MGJ956" s="438"/>
      <c r="MGK956" s="438"/>
      <c r="MGL956" s="438"/>
      <c r="MGM956" s="438"/>
      <c r="MGN956" s="438"/>
      <c r="MGO956" s="438"/>
      <c r="MGP956" s="438"/>
      <c r="MGQ956" s="438"/>
      <c r="MGR956" s="438"/>
      <c r="MGS956" s="438"/>
      <c r="MGT956" s="438"/>
      <c r="MGU956" s="438"/>
      <c r="MGV956" s="438"/>
      <c r="MGW956" s="438"/>
      <c r="MGX956" s="438"/>
      <c r="MGY956" s="438"/>
      <c r="MGZ956" s="438"/>
      <c r="MHA956" s="438"/>
      <c r="MHB956" s="438"/>
      <c r="MHC956" s="438"/>
      <c r="MHD956" s="438"/>
      <c r="MHE956" s="438"/>
      <c r="MHF956" s="438"/>
      <c r="MHG956" s="438"/>
      <c r="MHH956" s="438"/>
      <c r="MHI956" s="438"/>
      <c r="MHJ956" s="438"/>
      <c r="MHK956" s="438"/>
      <c r="MHL956" s="438"/>
      <c r="MHM956" s="438"/>
      <c r="MHN956" s="438"/>
      <c r="MHO956" s="438"/>
      <c r="MHP956" s="438"/>
      <c r="MHQ956" s="438"/>
      <c r="MHR956" s="438"/>
      <c r="MHS956" s="438"/>
      <c r="MHT956" s="438"/>
      <c r="MHU956" s="438"/>
      <c r="MHV956" s="438"/>
      <c r="MHW956" s="438"/>
      <c r="MHX956" s="438"/>
      <c r="MHY956" s="438"/>
      <c r="MHZ956" s="438"/>
      <c r="MIA956" s="438"/>
      <c r="MIB956" s="438"/>
      <c r="MIC956" s="438"/>
      <c r="MID956" s="438"/>
      <c r="MIE956" s="438"/>
      <c r="MIF956" s="438"/>
      <c r="MIG956" s="438"/>
      <c r="MIH956" s="438"/>
      <c r="MII956" s="438"/>
      <c r="MIJ956" s="438"/>
      <c r="MIK956" s="438"/>
      <c r="MIL956" s="438"/>
      <c r="MIM956" s="438"/>
      <c r="MIN956" s="438"/>
      <c r="MIO956" s="438"/>
      <c r="MIP956" s="438"/>
      <c r="MIQ956" s="438"/>
      <c r="MIR956" s="438"/>
      <c r="MIS956" s="438"/>
      <c r="MIT956" s="438"/>
      <c r="MIU956" s="438"/>
      <c r="MIV956" s="438"/>
      <c r="MIW956" s="438"/>
      <c r="MIX956" s="438"/>
      <c r="MIY956" s="438"/>
      <c r="MIZ956" s="438"/>
      <c r="MJA956" s="438"/>
      <c r="MJB956" s="438"/>
      <c r="MJC956" s="438"/>
      <c r="MJD956" s="438"/>
      <c r="MJE956" s="438"/>
      <c r="MJF956" s="438"/>
      <c r="MJG956" s="438"/>
      <c r="MJH956" s="438"/>
      <c r="MJI956" s="438"/>
      <c r="MJJ956" s="438"/>
      <c r="MJK956" s="438"/>
      <c r="MJL956" s="438"/>
      <c r="MJM956" s="438"/>
      <c r="MJN956" s="438"/>
      <c r="MJO956" s="438"/>
      <c r="MJP956" s="438"/>
      <c r="MJQ956" s="438"/>
      <c r="MJR956" s="438"/>
      <c r="MJS956" s="438"/>
      <c r="MJT956" s="438"/>
      <c r="MJU956" s="438"/>
      <c r="MJV956" s="438"/>
      <c r="MJW956" s="438"/>
      <c r="MJX956" s="438"/>
      <c r="MJY956" s="438"/>
      <c r="MJZ956" s="438"/>
      <c r="MKA956" s="438"/>
      <c r="MKB956" s="438"/>
      <c r="MKC956" s="438"/>
      <c r="MKD956" s="438"/>
      <c r="MKE956" s="438"/>
      <c r="MKF956" s="438"/>
      <c r="MKG956" s="438"/>
      <c r="MKH956" s="438"/>
      <c r="MKI956" s="438"/>
      <c r="MKJ956" s="438"/>
      <c r="MKK956" s="438"/>
      <c r="MKL956" s="438"/>
      <c r="MKM956" s="438"/>
      <c r="MKN956" s="438"/>
      <c r="MKO956" s="438"/>
      <c r="MKP956" s="438"/>
      <c r="MKQ956" s="438"/>
      <c r="MKR956" s="438"/>
      <c r="MKS956" s="438"/>
      <c r="MKT956" s="438"/>
      <c r="MKU956" s="438"/>
      <c r="MKV956" s="438"/>
      <c r="MKW956" s="438"/>
      <c r="MKX956" s="438"/>
      <c r="MKY956" s="438"/>
      <c r="MKZ956" s="438"/>
      <c r="MLA956" s="438"/>
      <c r="MLB956" s="438"/>
      <c r="MLC956" s="438"/>
      <c r="MLD956" s="438"/>
      <c r="MLE956" s="438"/>
      <c r="MLF956" s="438"/>
      <c r="MLG956" s="438"/>
      <c r="MLH956" s="438"/>
      <c r="MLI956" s="438"/>
      <c r="MLJ956" s="438"/>
      <c r="MLK956" s="438"/>
      <c r="MLL956" s="438"/>
      <c r="MLM956" s="438"/>
      <c r="MLN956" s="438"/>
      <c r="MLO956" s="438"/>
      <c r="MLP956" s="438"/>
      <c r="MLQ956" s="438"/>
      <c r="MLR956" s="438"/>
      <c r="MLS956" s="438"/>
      <c r="MLT956" s="438"/>
      <c r="MLU956" s="438"/>
      <c r="MLV956" s="438"/>
      <c r="MLW956" s="438"/>
      <c r="MLX956" s="438"/>
      <c r="MLY956" s="438"/>
      <c r="MLZ956" s="438"/>
      <c r="MMA956" s="438"/>
      <c r="MMB956" s="438"/>
      <c r="MMC956" s="438"/>
      <c r="MMD956" s="438"/>
      <c r="MME956" s="438"/>
      <c r="MMF956" s="438"/>
      <c r="MMG956" s="438"/>
      <c r="MMH956" s="438"/>
      <c r="MMI956" s="438"/>
      <c r="MMJ956" s="438"/>
      <c r="MMK956" s="438"/>
      <c r="MML956" s="438"/>
      <c r="MMM956" s="438"/>
      <c r="MMN956" s="438"/>
      <c r="MMO956" s="438"/>
      <c r="MMP956" s="438"/>
      <c r="MMQ956" s="438"/>
      <c r="MMR956" s="438"/>
      <c r="MMS956" s="438"/>
      <c r="MMT956" s="438"/>
      <c r="MMU956" s="438"/>
      <c r="MMV956" s="438"/>
      <c r="MMW956" s="438"/>
      <c r="MMX956" s="438"/>
      <c r="MMY956" s="438"/>
      <c r="MMZ956" s="438"/>
      <c r="MNA956" s="438"/>
      <c r="MNB956" s="438"/>
      <c r="MNC956" s="438"/>
      <c r="MND956" s="438"/>
      <c r="MNE956" s="438"/>
      <c r="MNF956" s="438"/>
      <c r="MNG956" s="438"/>
      <c r="MNH956" s="438"/>
      <c r="MNI956" s="438"/>
      <c r="MNJ956" s="438"/>
      <c r="MNK956" s="438"/>
      <c r="MNL956" s="438"/>
      <c r="MNM956" s="438"/>
      <c r="MNN956" s="438"/>
      <c r="MNO956" s="438"/>
      <c r="MNP956" s="438"/>
      <c r="MNQ956" s="438"/>
      <c r="MNR956" s="438"/>
      <c r="MNS956" s="438"/>
      <c r="MNT956" s="438"/>
      <c r="MNU956" s="438"/>
      <c r="MNV956" s="438"/>
      <c r="MNW956" s="438"/>
      <c r="MNX956" s="438"/>
      <c r="MNY956" s="438"/>
      <c r="MNZ956" s="438"/>
      <c r="MOA956" s="438"/>
      <c r="MOB956" s="438"/>
      <c r="MOC956" s="438"/>
      <c r="MOD956" s="438"/>
      <c r="MOE956" s="438"/>
      <c r="MOF956" s="438"/>
      <c r="MOG956" s="438"/>
      <c r="MOH956" s="438"/>
      <c r="MOI956" s="438"/>
      <c r="MOJ956" s="438"/>
      <c r="MOK956" s="438"/>
      <c r="MOL956" s="438"/>
      <c r="MOM956" s="438"/>
      <c r="MON956" s="438"/>
      <c r="MOO956" s="438"/>
      <c r="MOP956" s="438"/>
      <c r="MOQ956" s="438"/>
      <c r="MOR956" s="438"/>
      <c r="MOS956" s="438"/>
      <c r="MOT956" s="438"/>
      <c r="MOU956" s="438"/>
      <c r="MOV956" s="438"/>
      <c r="MOW956" s="438"/>
      <c r="MOX956" s="438"/>
      <c r="MOY956" s="438"/>
      <c r="MOZ956" s="438"/>
      <c r="MPA956" s="438"/>
      <c r="MPB956" s="438"/>
      <c r="MPC956" s="438"/>
      <c r="MPD956" s="438"/>
      <c r="MPE956" s="438"/>
      <c r="MPF956" s="438"/>
      <c r="MPG956" s="438"/>
      <c r="MPH956" s="438"/>
      <c r="MPI956" s="438"/>
      <c r="MPJ956" s="438"/>
      <c r="MPK956" s="438"/>
      <c r="MPL956" s="438"/>
      <c r="MPM956" s="438"/>
      <c r="MPN956" s="438"/>
      <c r="MPO956" s="438"/>
      <c r="MPP956" s="438"/>
      <c r="MPQ956" s="438"/>
      <c r="MPR956" s="438"/>
      <c r="MPS956" s="438"/>
      <c r="MPT956" s="438"/>
      <c r="MPU956" s="438"/>
      <c r="MPV956" s="438"/>
      <c r="MPW956" s="438"/>
      <c r="MPX956" s="438"/>
      <c r="MPY956" s="438"/>
      <c r="MPZ956" s="438"/>
      <c r="MQA956" s="438"/>
      <c r="MQB956" s="438"/>
      <c r="MQC956" s="438"/>
      <c r="MQD956" s="438"/>
      <c r="MQE956" s="438"/>
      <c r="MQF956" s="438"/>
      <c r="MQG956" s="438"/>
      <c r="MQH956" s="438"/>
      <c r="MQI956" s="438"/>
      <c r="MQJ956" s="438"/>
      <c r="MQK956" s="438"/>
      <c r="MQL956" s="438"/>
      <c r="MQM956" s="438"/>
      <c r="MQN956" s="438"/>
      <c r="MQO956" s="438"/>
      <c r="MQP956" s="438"/>
      <c r="MQQ956" s="438"/>
      <c r="MQR956" s="438"/>
      <c r="MQS956" s="438"/>
      <c r="MQT956" s="438"/>
      <c r="MQU956" s="438"/>
      <c r="MQV956" s="438"/>
      <c r="MQW956" s="438"/>
      <c r="MQX956" s="438"/>
      <c r="MQY956" s="438"/>
      <c r="MQZ956" s="438"/>
      <c r="MRA956" s="438"/>
      <c r="MRB956" s="438"/>
      <c r="MRC956" s="438"/>
      <c r="MRD956" s="438"/>
      <c r="MRE956" s="438"/>
      <c r="MRF956" s="438"/>
      <c r="MRG956" s="438"/>
      <c r="MRH956" s="438"/>
      <c r="MRI956" s="438"/>
      <c r="MRJ956" s="438"/>
      <c r="MRK956" s="438"/>
      <c r="MRL956" s="438"/>
      <c r="MRM956" s="438"/>
      <c r="MRN956" s="438"/>
      <c r="MRO956" s="438"/>
      <c r="MRP956" s="438"/>
      <c r="MRQ956" s="438"/>
      <c r="MRR956" s="438"/>
      <c r="MRS956" s="438"/>
      <c r="MRT956" s="438"/>
      <c r="MRU956" s="438"/>
      <c r="MRV956" s="438"/>
      <c r="MRW956" s="438"/>
      <c r="MRX956" s="438"/>
      <c r="MRY956" s="438"/>
      <c r="MRZ956" s="438"/>
      <c r="MSA956" s="438"/>
      <c r="MSB956" s="438"/>
      <c r="MSC956" s="438"/>
      <c r="MSD956" s="438"/>
      <c r="MSE956" s="438"/>
      <c r="MSF956" s="438"/>
      <c r="MSG956" s="438"/>
      <c r="MSH956" s="438"/>
      <c r="MSI956" s="438"/>
      <c r="MSJ956" s="438"/>
      <c r="MSK956" s="438"/>
      <c r="MSL956" s="438"/>
      <c r="MSM956" s="438"/>
      <c r="MSN956" s="438"/>
      <c r="MSO956" s="438"/>
      <c r="MSP956" s="438"/>
      <c r="MSQ956" s="438"/>
      <c r="MSR956" s="438"/>
      <c r="MSS956" s="438"/>
      <c r="MST956" s="438"/>
      <c r="MSU956" s="438"/>
      <c r="MSV956" s="438"/>
      <c r="MSW956" s="438"/>
      <c r="MSX956" s="438"/>
      <c r="MSY956" s="438"/>
      <c r="MSZ956" s="438"/>
      <c r="MTA956" s="438"/>
      <c r="MTB956" s="438"/>
      <c r="MTC956" s="438"/>
      <c r="MTD956" s="438"/>
      <c r="MTE956" s="438"/>
      <c r="MTF956" s="438"/>
      <c r="MTG956" s="438"/>
      <c r="MTH956" s="438"/>
      <c r="MTI956" s="438"/>
      <c r="MTJ956" s="438"/>
      <c r="MTK956" s="438"/>
      <c r="MTL956" s="438"/>
      <c r="MTM956" s="438"/>
      <c r="MTN956" s="438"/>
      <c r="MTO956" s="438"/>
      <c r="MTP956" s="438"/>
      <c r="MTQ956" s="438"/>
      <c r="MTR956" s="438"/>
      <c r="MTS956" s="438"/>
      <c r="MTT956" s="438"/>
      <c r="MTU956" s="438"/>
      <c r="MTV956" s="438"/>
      <c r="MTW956" s="438"/>
      <c r="MTX956" s="438"/>
      <c r="MTY956" s="438"/>
      <c r="MTZ956" s="438"/>
      <c r="MUA956" s="438"/>
      <c r="MUB956" s="438"/>
      <c r="MUC956" s="438"/>
      <c r="MUD956" s="438"/>
      <c r="MUE956" s="438"/>
      <c r="MUF956" s="438"/>
      <c r="MUG956" s="438"/>
      <c r="MUH956" s="438"/>
      <c r="MUI956" s="438"/>
      <c r="MUJ956" s="438"/>
      <c r="MUK956" s="438"/>
      <c r="MUL956" s="438"/>
      <c r="MUM956" s="438"/>
      <c r="MUN956" s="438"/>
      <c r="MUO956" s="438"/>
      <c r="MUP956" s="438"/>
      <c r="MUQ956" s="438"/>
      <c r="MUR956" s="438"/>
      <c r="MUS956" s="438"/>
      <c r="MUT956" s="438"/>
      <c r="MUU956" s="438"/>
      <c r="MUV956" s="438"/>
      <c r="MUW956" s="438"/>
      <c r="MUX956" s="438"/>
      <c r="MUY956" s="438"/>
      <c r="MUZ956" s="438"/>
      <c r="MVA956" s="438"/>
      <c r="MVB956" s="438"/>
      <c r="MVC956" s="438"/>
      <c r="MVD956" s="438"/>
      <c r="MVE956" s="438"/>
      <c r="MVF956" s="438"/>
      <c r="MVG956" s="438"/>
      <c r="MVH956" s="438"/>
      <c r="MVI956" s="438"/>
      <c r="MVJ956" s="438"/>
      <c r="MVK956" s="438"/>
      <c r="MVL956" s="438"/>
      <c r="MVM956" s="438"/>
      <c r="MVN956" s="438"/>
      <c r="MVO956" s="438"/>
      <c r="MVP956" s="438"/>
      <c r="MVQ956" s="438"/>
      <c r="MVR956" s="438"/>
      <c r="MVS956" s="438"/>
      <c r="MVT956" s="438"/>
      <c r="MVU956" s="438"/>
      <c r="MVV956" s="438"/>
      <c r="MVW956" s="438"/>
      <c r="MVX956" s="438"/>
      <c r="MVY956" s="438"/>
      <c r="MVZ956" s="438"/>
      <c r="MWA956" s="438"/>
      <c r="MWB956" s="438"/>
      <c r="MWC956" s="438"/>
      <c r="MWD956" s="438"/>
      <c r="MWE956" s="438"/>
      <c r="MWF956" s="438"/>
      <c r="MWG956" s="438"/>
      <c r="MWH956" s="438"/>
      <c r="MWI956" s="438"/>
      <c r="MWJ956" s="438"/>
      <c r="MWK956" s="438"/>
      <c r="MWL956" s="438"/>
      <c r="MWM956" s="438"/>
      <c r="MWN956" s="438"/>
      <c r="MWO956" s="438"/>
      <c r="MWP956" s="438"/>
      <c r="MWQ956" s="438"/>
      <c r="MWR956" s="438"/>
      <c r="MWS956" s="438"/>
      <c r="MWT956" s="438"/>
      <c r="MWU956" s="438"/>
      <c r="MWV956" s="438"/>
      <c r="MWW956" s="438"/>
      <c r="MWX956" s="438"/>
      <c r="MWY956" s="438"/>
      <c r="MWZ956" s="438"/>
      <c r="MXA956" s="438"/>
      <c r="MXB956" s="438"/>
      <c r="MXC956" s="438"/>
      <c r="MXD956" s="438"/>
      <c r="MXE956" s="438"/>
      <c r="MXF956" s="438"/>
      <c r="MXG956" s="438"/>
      <c r="MXH956" s="438"/>
      <c r="MXI956" s="438"/>
      <c r="MXJ956" s="438"/>
      <c r="MXK956" s="438"/>
      <c r="MXL956" s="438"/>
      <c r="MXM956" s="438"/>
      <c r="MXN956" s="438"/>
      <c r="MXO956" s="438"/>
      <c r="MXP956" s="438"/>
      <c r="MXQ956" s="438"/>
      <c r="MXR956" s="438"/>
      <c r="MXS956" s="438"/>
      <c r="MXT956" s="438"/>
      <c r="MXU956" s="438"/>
      <c r="MXV956" s="438"/>
      <c r="MXW956" s="438"/>
      <c r="MXX956" s="438"/>
      <c r="MXY956" s="438"/>
      <c r="MXZ956" s="438"/>
      <c r="MYA956" s="438"/>
      <c r="MYB956" s="438"/>
      <c r="MYC956" s="438"/>
      <c r="MYD956" s="438"/>
      <c r="MYE956" s="438"/>
      <c r="MYF956" s="438"/>
      <c r="MYG956" s="438"/>
      <c r="MYH956" s="438"/>
      <c r="MYI956" s="438"/>
      <c r="MYJ956" s="438"/>
      <c r="MYK956" s="438"/>
      <c r="MYL956" s="438"/>
      <c r="MYM956" s="438"/>
      <c r="MYN956" s="438"/>
      <c r="MYO956" s="438"/>
      <c r="MYP956" s="438"/>
      <c r="MYQ956" s="438"/>
      <c r="MYR956" s="438"/>
      <c r="MYS956" s="438"/>
      <c r="MYT956" s="438"/>
      <c r="MYU956" s="438"/>
      <c r="MYV956" s="438"/>
      <c r="MYW956" s="438"/>
      <c r="MYX956" s="438"/>
      <c r="MYY956" s="438"/>
      <c r="MYZ956" s="438"/>
      <c r="MZA956" s="438"/>
      <c r="MZB956" s="438"/>
      <c r="MZC956" s="438"/>
      <c r="MZD956" s="438"/>
      <c r="MZE956" s="438"/>
      <c r="MZF956" s="438"/>
      <c r="MZG956" s="438"/>
      <c r="MZH956" s="438"/>
      <c r="MZI956" s="438"/>
      <c r="MZJ956" s="438"/>
      <c r="MZK956" s="438"/>
      <c r="MZL956" s="438"/>
      <c r="MZM956" s="438"/>
      <c r="MZN956" s="438"/>
      <c r="MZO956" s="438"/>
      <c r="MZP956" s="438"/>
      <c r="MZQ956" s="438"/>
      <c r="MZR956" s="438"/>
      <c r="MZS956" s="438"/>
      <c r="MZT956" s="438"/>
      <c r="MZU956" s="438"/>
      <c r="MZV956" s="438"/>
      <c r="MZW956" s="438"/>
      <c r="MZX956" s="438"/>
      <c r="MZY956" s="438"/>
      <c r="MZZ956" s="438"/>
      <c r="NAA956" s="438"/>
      <c r="NAB956" s="438"/>
      <c r="NAC956" s="438"/>
      <c r="NAD956" s="438"/>
      <c r="NAE956" s="438"/>
      <c r="NAF956" s="438"/>
      <c r="NAG956" s="438"/>
      <c r="NAH956" s="438"/>
      <c r="NAI956" s="438"/>
      <c r="NAJ956" s="438"/>
      <c r="NAK956" s="438"/>
      <c r="NAL956" s="438"/>
      <c r="NAM956" s="438"/>
      <c r="NAN956" s="438"/>
      <c r="NAO956" s="438"/>
      <c r="NAP956" s="438"/>
      <c r="NAQ956" s="438"/>
      <c r="NAR956" s="438"/>
      <c r="NAS956" s="438"/>
      <c r="NAT956" s="438"/>
      <c r="NAU956" s="438"/>
      <c r="NAV956" s="438"/>
      <c r="NAW956" s="438"/>
      <c r="NAX956" s="438"/>
      <c r="NAY956" s="438"/>
      <c r="NAZ956" s="438"/>
      <c r="NBA956" s="438"/>
      <c r="NBB956" s="438"/>
      <c r="NBC956" s="438"/>
      <c r="NBD956" s="438"/>
      <c r="NBE956" s="438"/>
      <c r="NBF956" s="438"/>
      <c r="NBG956" s="438"/>
      <c r="NBH956" s="438"/>
      <c r="NBI956" s="438"/>
      <c r="NBJ956" s="438"/>
      <c r="NBK956" s="438"/>
      <c r="NBL956" s="438"/>
      <c r="NBM956" s="438"/>
      <c r="NBN956" s="438"/>
      <c r="NBO956" s="438"/>
      <c r="NBP956" s="438"/>
      <c r="NBQ956" s="438"/>
      <c r="NBR956" s="438"/>
      <c r="NBS956" s="438"/>
      <c r="NBT956" s="438"/>
      <c r="NBU956" s="438"/>
      <c r="NBV956" s="438"/>
      <c r="NBW956" s="438"/>
      <c r="NBX956" s="438"/>
      <c r="NBY956" s="438"/>
      <c r="NBZ956" s="438"/>
      <c r="NCA956" s="438"/>
      <c r="NCB956" s="438"/>
      <c r="NCC956" s="438"/>
      <c r="NCD956" s="438"/>
      <c r="NCE956" s="438"/>
      <c r="NCF956" s="438"/>
      <c r="NCG956" s="438"/>
      <c r="NCH956" s="438"/>
      <c r="NCI956" s="438"/>
      <c r="NCJ956" s="438"/>
      <c r="NCK956" s="438"/>
      <c r="NCL956" s="438"/>
      <c r="NCM956" s="438"/>
      <c r="NCN956" s="438"/>
      <c r="NCO956" s="438"/>
      <c r="NCP956" s="438"/>
      <c r="NCQ956" s="438"/>
      <c r="NCR956" s="438"/>
      <c r="NCS956" s="438"/>
      <c r="NCT956" s="438"/>
      <c r="NCU956" s="438"/>
      <c r="NCV956" s="438"/>
      <c r="NCW956" s="438"/>
      <c r="NCX956" s="438"/>
      <c r="NCY956" s="438"/>
      <c r="NCZ956" s="438"/>
      <c r="NDA956" s="438"/>
      <c r="NDB956" s="438"/>
      <c r="NDC956" s="438"/>
      <c r="NDD956" s="438"/>
      <c r="NDE956" s="438"/>
      <c r="NDF956" s="438"/>
      <c r="NDG956" s="438"/>
      <c r="NDH956" s="438"/>
      <c r="NDI956" s="438"/>
      <c r="NDJ956" s="438"/>
      <c r="NDK956" s="438"/>
      <c r="NDL956" s="438"/>
      <c r="NDM956" s="438"/>
      <c r="NDN956" s="438"/>
      <c r="NDO956" s="438"/>
      <c r="NDP956" s="438"/>
      <c r="NDQ956" s="438"/>
      <c r="NDR956" s="438"/>
      <c r="NDS956" s="438"/>
      <c r="NDT956" s="438"/>
      <c r="NDU956" s="438"/>
      <c r="NDV956" s="438"/>
      <c r="NDW956" s="438"/>
      <c r="NDX956" s="438"/>
      <c r="NDY956" s="438"/>
      <c r="NDZ956" s="438"/>
      <c r="NEA956" s="438"/>
      <c r="NEB956" s="438"/>
      <c r="NEC956" s="438"/>
      <c r="NED956" s="438"/>
      <c r="NEE956" s="438"/>
      <c r="NEF956" s="438"/>
      <c r="NEG956" s="438"/>
      <c r="NEH956" s="438"/>
      <c r="NEI956" s="438"/>
      <c r="NEJ956" s="438"/>
      <c r="NEK956" s="438"/>
      <c r="NEL956" s="438"/>
      <c r="NEM956" s="438"/>
      <c r="NEN956" s="438"/>
      <c r="NEO956" s="438"/>
      <c r="NEP956" s="438"/>
      <c r="NEQ956" s="438"/>
      <c r="NER956" s="438"/>
      <c r="NES956" s="438"/>
      <c r="NET956" s="438"/>
      <c r="NEU956" s="438"/>
      <c r="NEV956" s="438"/>
      <c r="NEW956" s="438"/>
      <c r="NEX956" s="438"/>
      <c r="NEY956" s="438"/>
      <c r="NEZ956" s="438"/>
      <c r="NFA956" s="438"/>
      <c r="NFB956" s="438"/>
      <c r="NFC956" s="438"/>
      <c r="NFD956" s="438"/>
      <c r="NFE956" s="438"/>
      <c r="NFF956" s="438"/>
      <c r="NFG956" s="438"/>
      <c r="NFH956" s="438"/>
      <c r="NFI956" s="438"/>
      <c r="NFJ956" s="438"/>
      <c r="NFK956" s="438"/>
      <c r="NFL956" s="438"/>
      <c r="NFM956" s="438"/>
      <c r="NFN956" s="438"/>
      <c r="NFO956" s="438"/>
      <c r="NFP956" s="438"/>
      <c r="NFQ956" s="438"/>
      <c r="NFR956" s="438"/>
      <c r="NFS956" s="438"/>
      <c r="NFT956" s="438"/>
      <c r="NFU956" s="438"/>
      <c r="NFV956" s="438"/>
      <c r="NFW956" s="438"/>
      <c r="NFX956" s="438"/>
      <c r="NFY956" s="438"/>
      <c r="NFZ956" s="438"/>
      <c r="NGA956" s="438"/>
      <c r="NGB956" s="438"/>
      <c r="NGC956" s="438"/>
      <c r="NGD956" s="438"/>
      <c r="NGE956" s="438"/>
      <c r="NGF956" s="438"/>
      <c r="NGG956" s="438"/>
      <c r="NGH956" s="438"/>
      <c r="NGI956" s="438"/>
      <c r="NGJ956" s="438"/>
      <c r="NGK956" s="438"/>
      <c r="NGL956" s="438"/>
      <c r="NGM956" s="438"/>
      <c r="NGN956" s="438"/>
      <c r="NGO956" s="438"/>
      <c r="NGP956" s="438"/>
      <c r="NGQ956" s="438"/>
      <c r="NGR956" s="438"/>
      <c r="NGS956" s="438"/>
      <c r="NGT956" s="438"/>
      <c r="NGU956" s="438"/>
      <c r="NGV956" s="438"/>
      <c r="NGW956" s="438"/>
      <c r="NGX956" s="438"/>
      <c r="NGY956" s="438"/>
      <c r="NGZ956" s="438"/>
      <c r="NHA956" s="438"/>
      <c r="NHB956" s="438"/>
      <c r="NHC956" s="438"/>
      <c r="NHD956" s="438"/>
      <c r="NHE956" s="438"/>
      <c r="NHF956" s="438"/>
      <c r="NHG956" s="438"/>
      <c r="NHH956" s="438"/>
      <c r="NHI956" s="438"/>
      <c r="NHJ956" s="438"/>
      <c r="NHK956" s="438"/>
      <c r="NHL956" s="438"/>
      <c r="NHM956" s="438"/>
      <c r="NHN956" s="438"/>
      <c r="NHO956" s="438"/>
      <c r="NHP956" s="438"/>
      <c r="NHQ956" s="438"/>
      <c r="NHR956" s="438"/>
      <c r="NHS956" s="438"/>
      <c r="NHT956" s="438"/>
      <c r="NHU956" s="438"/>
      <c r="NHV956" s="438"/>
      <c r="NHW956" s="438"/>
      <c r="NHX956" s="438"/>
      <c r="NHY956" s="438"/>
      <c r="NHZ956" s="438"/>
      <c r="NIA956" s="438"/>
      <c r="NIB956" s="438"/>
      <c r="NIC956" s="438"/>
      <c r="NID956" s="438"/>
      <c r="NIE956" s="438"/>
      <c r="NIF956" s="438"/>
      <c r="NIG956" s="438"/>
      <c r="NIH956" s="438"/>
      <c r="NII956" s="438"/>
      <c r="NIJ956" s="438"/>
      <c r="NIK956" s="438"/>
      <c r="NIL956" s="438"/>
      <c r="NIM956" s="438"/>
      <c r="NIN956" s="438"/>
      <c r="NIO956" s="438"/>
      <c r="NIP956" s="438"/>
      <c r="NIQ956" s="438"/>
      <c r="NIR956" s="438"/>
      <c r="NIS956" s="438"/>
      <c r="NIT956" s="438"/>
      <c r="NIU956" s="438"/>
      <c r="NIV956" s="438"/>
      <c r="NIW956" s="438"/>
      <c r="NIX956" s="438"/>
      <c r="NIY956" s="438"/>
      <c r="NIZ956" s="438"/>
      <c r="NJA956" s="438"/>
      <c r="NJB956" s="438"/>
      <c r="NJC956" s="438"/>
      <c r="NJD956" s="438"/>
      <c r="NJE956" s="438"/>
      <c r="NJF956" s="438"/>
      <c r="NJG956" s="438"/>
      <c r="NJH956" s="438"/>
      <c r="NJI956" s="438"/>
      <c r="NJJ956" s="438"/>
      <c r="NJK956" s="438"/>
      <c r="NJL956" s="438"/>
      <c r="NJM956" s="438"/>
      <c r="NJN956" s="438"/>
      <c r="NJO956" s="438"/>
      <c r="NJP956" s="438"/>
      <c r="NJQ956" s="438"/>
      <c r="NJR956" s="438"/>
      <c r="NJS956" s="438"/>
      <c r="NJT956" s="438"/>
      <c r="NJU956" s="438"/>
      <c r="NJV956" s="438"/>
      <c r="NJW956" s="438"/>
      <c r="NJX956" s="438"/>
      <c r="NJY956" s="438"/>
      <c r="NJZ956" s="438"/>
      <c r="NKA956" s="438"/>
      <c r="NKB956" s="438"/>
      <c r="NKC956" s="438"/>
      <c r="NKD956" s="438"/>
      <c r="NKE956" s="438"/>
      <c r="NKF956" s="438"/>
      <c r="NKG956" s="438"/>
      <c r="NKH956" s="438"/>
      <c r="NKI956" s="438"/>
      <c r="NKJ956" s="438"/>
      <c r="NKK956" s="438"/>
      <c r="NKL956" s="438"/>
      <c r="NKM956" s="438"/>
      <c r="NKN956" s="438"/>
      <c r="NKO956" s="438"/>
      <c r="NKP956" s="438"/>
      <c r="NKQ956" s="438"/>
      <c r="NKR956" s="438"/>
      <c r="NKS956" s="438"/>
      <c r="NKT956" s="438"/>
      <c r="NKU956" s="438"/>
      <c r="NKV956" s="438"/>
      <c r="NKW956" s="438"/>
      <c r="NKX956" s="438"/>
      <c r="NKY956" s="438"/>
      <c r="NKZ956" s="438"/>
      <c r="NLA956" s="438"/>
      <c r="NLB956" s="438"/>
      <c r="NLC956" s="438"/>
      <c r="NLD956" s="438"/>
      <c r="NLE956" s="438"/>
      <c r="NLF956" s="438"/>
      <c r="NLG956" s="438"/>
      <c r="NLH956" s="438"/>
      <c r="NLI956" s="438"/>
      <c r="NLJ956" s="438"/>
      <c r="NLK956" s="438"/>
      <c r="NLL956" s="438"/>
      <c r="NLM956" s="438"/>
      <c r="NLN956" s="438"/>
      <c r="NLO956" s="438"/>
      <c r="NLP956" s="438"/>
      <c r="NLQ956" s="438"/>
      <c r="NLR956" s="438"/>
      <c r="NLS956" s="438"/>
      <c r="NLT956" s="438"/>
      <c r="NLU956" s="438"/>
      <c r="NLV956" s="438"/>
      <c r="NLW956" s="438"/>
      <c r="NLX956" s="438"/>
      <c r="NLY956" s="438"/>
      <c r="NLZ956" s="438"/>
      <c r="NMA956" s="438"/>
      <c r="NMB956" s="438"/>
      <c r="NMC956" s="438"/>
      <c r="NMD956" s="438"/>
      <c r="NME956" s="438"/>
      <c r="NMF956" s="438"/>
      <c r="NMG956" s="438"/>
      <c r="NMH956" s="438"/>
      <c r="NMI956" s="438"/>
      <c r="NMJ956" s="438"/>
      <c r="NMK956" s="438"/>
      <c r="NML956" s="438"/>
      <c r="NMM956" s="438"/>
      <c r="NMN956" s="438"/>
      <c r="NMO956" s="438"/>
      <c r="NMP956" s="438"/>
      <c r="NMQ956" s="438"/>
      <c r="NMR956" s="438"/>
      <c r="NMS956" s="438"/>
      <c r="NMT956" s="438"/>
      <c r="NMU956" s="438"/>
      <c r="NMV956" s="438"/>
      <c r="NMW956" s="438"/>
      <c r="NMX956" s="438"/>
      <c r="NMY956" s="438"/>
      <c r="NMZ956" s="438"/>
      <c r="NNA956" s="438"/>
      <c r="NNB956" s="438"/>
      <c r="NNC956" s="438"/>
      <c r="NND956" s="438"/>
      <c r="NNE956" s="438"/>
      <c r="NNF956" s="438"/>
      <c r="NNG956" s="438"/>
      <c r="NNH956" s="438"/>
      <c r="NNI956" s="438"/>
      <c r="NNJ956" s="438"/>
      <c r="NNK956" s="438"/>
      <c r="NNL956" s="438"/>
      <c r="NNM956" s="438"/>
      <c r="NNN956" s="438"/>
      <c r="NNO956" s="438"/>
      <c r="NNP956" s="438"/>
      <c r="NNQ956" s="438"/>
      <c r="NNR956" s="438"/>
      <c r="NNS956" s="438"/>
      <c r="NNT956" s="438"/>
      <c r="NNU956" s="438"/>
      <c r="NNV956" s="438"/>
      <c r="NNW956" s="438"/>
      <c r="NNX956" s="438"/>
      <c r="NNY956" s="438"/>
      <c r="NNZ956" s="438"/>
      <c r="NOA956" s="438"/>
      <c r="NOB956" s="438"/>
      <c r="NOC956" s="438"/>
      <c r="NOD956" s="438"/>
      <c r="NOE956" s="438"/>
      <c r="NOF956" s="438"/>
      <c r="NOG956" s="438"/>
      <c r="NOH956" s="438"/>
      <c r="NOI956" s="438"/>
      <c r="NOJ956" s="438"/>
      <c r="NOK956" s="438"/>
      <c r="NOL956" s="438"/>
      <c r="NOM956" s="438"/>
      <c r="NON956" s="438"/>
      <c r="NOO956" s="438"/>
      <c r="NOP956" s="438"/>
      <c r="NOQ956" s="438"/>
      <c r="NOR956" s="438"/>
      <c r="NOS956" s="438"/>
      <c r="NOT956" s="438"/>
      <c r="NOU956" s="438"/>
      <c r="NOV956" s="438"/>
      <c r="NOW956" s="438"/>
      <c r="NOX956" s="438"/>
      <c r="NOY956" s="438"/>
      <c r="NOZ956" s="438"/>
      <c r="NPA956" s="438"/>
      <c r="NPB956" s="438"/>
      <c r="NPC956" s="438"/>
      <c r="NPD956" s="438"/>
      <c r="NPE956" s="438"/>
      <c r="NPF956" s="438"/>
      <c r="NPG956" s="438"/>
      <c r="NPH956" s="438"/>
      <c r="NPI956" s="438"/>
      <c r="NPJ956" s="438"/>
      <c r="NPK956" s="438"/>
      <c r="NPL956" s="438"/>
      <c r="NPM956" s="438"/>
      <c r="NPN956" s="438"/>
      <c r="NPO956" s="438"/>
      <c r="NPP956" s="438"/>
      <c r="NPQ956" s="438"/>
      <c r="NPR956" s="438"/>
      <c r="NPS956" s="438"/>
      <c r="NPT956" s="438"/>
      <c r="NPU956" s="438"/>
      <c r="NPV956" s="438"/>
      <c r="NPW956" s="438"/>
      <c r="NPX956" s="438"/>
      <c r="NPY956" s="438"/>
      <c r="NPZ956" s="438"/>
      <c r="NQA956" s="438"/>
      <c r="NQB956" s="438"/>
      <c r="NQC956" s="438"/>
      <c r="NQD956" s="438"/>
      <c r="NQE956" s="438"/>
      <c r="NQF956" s="438"/>
      <c r="NQG956" s="438"/>
      <c r="NQH956" s="438"/>
      <c r="NQI956" s="438"/>
      <c r="NQJ956" s="438"/>
      <c r="NQK956" s="438"/>
      <c r="NQL956" s="438"/>
      <c r="NQM956" s="438"/>
      <c r="NQN956" s="438"/>
      <c r="NQO956" s="438"/>
      <c r="NQP956" s="438"/>
      <c r="NQQ956" s="438"/>
      <c r="NQR956" s="438"/>
      <c r="NQS956" s="438"/>
      <c r="NQT956" s="438"/>
      <c r="NQU956" s="438"/>
      <c r="NQV956" s="438"/>
      <c r="NQW956" s="438"/>
      <c r="NQX956" s="438"/>
      <c r="NQY956" s="438"/>
      <c r="NQZ956" s="438"/>
      <c r="NRA956" s="438"/>
      <c r="NRB956" s="438"/>
      <c r="NRC956" s="438"/>
      <c r="NRD956" s="438"/>
      <c r="NRE956" s="438"/>
      <c r="NRF956" s="438"/>
      <c r="NRG956" s="438"/>
      <c r="NRH956" s="438"/>
      <c r="NRI956" s="438"/>
      <c r="NRJ956" s="438"/>
      <c r="NRK956" s="438"/>
      <c r="NRL956" s="438"/>
      <c r="NRM956" s="438"/>
      <c r="NRN956" s="438"/>
      <c r="NRO956" s="438"/>
      <c r="NRP956" s="438"/>
      <c r="NRQ956" s="438"/>
      <c r="NRR956" s="438"/>
      <c r="NRS956" s="438"/>
      <c r="NRT956" s="438"/>
      <c r="NRU956" s="438"/>
      <c r="NRV956" s="438"/>
      <c r="NRW956" s="438"/>
      <c r="NRX956" s="438"/>
      <c r="NRY956" s="438"/>
      <c r="NRZ956" s="438"/>
      <c r="NSA956" s="438"/>
      <c r="NSB956" s="438"/>
      <c r="NSC956" s="438"/>
      <c r="NSD956" s="438"/>
      <c r="NSE956" s="438"/>
      <c r="NSF956" s="438"/>
      <c r="NSG956" s="438"/>
      <c r="NSH956" s="438"/>
      <c r="NSI956" s="438"/>
      <c r="NSJ956" s="438"/>
      <c r="NSK956" s="438"/>
      <c r="NSL956" s="438"/>
      <c r="NSM956" s="438"/>
      <c r="NSN956" s="438"/>
      <c r="NSO956" s="438"/>
      <c r="NSP956" s="438"/>
      <c r="NSQ956" s="438"/>
      <c r="NSR956" s="438"/>
      <c r="NSS956" s="438"/>
      <c r="NST956" s="438"/>
      <c r="NSU956" s="438"/>
      <c r="NSV956" s="438"/>
      <c r="NSW956" s="438"/>
      <c r="NSX956" s="438"/>
      <c r="NSY956" s="438"/>
      <c r="NSZ956" s="438"/>
      <c r="NTA956" s="438"/>
      <c r="NTB956" s="438"/>
      <c r="NTC956" s="438"/>
      <c r="NTD956" s="438"/>
      <c r="NTE956" s="438"/>
      <c r="NTF956" s="438"/>
      <c r="NTG956" s="438"/>
      <c r="NTH956" s="438"/>
      <c r="NTI956" s="438"/>
      <c r="NTJ956" s="438"/>
      <c r="NTK956" s="438"/>
      <c r="NTL956" s="438"/>
      <c r="NTM956" s="438"/>
      <c r="NTN956" s="438"/>
      <c r="NTO956" s="438"/>
      <c r="NTP956" s="438"/>
      <c r="NTQ956" s="438"/>
      <c r="NTR956" s="438"/>
      <c r="NTS956" s="438"/>
      <c r="NTT956" s="438"/>
      <c r="NTU956" s="438"/>
      <c r="NTV956" s="438"/>
      <c r="NTW956" s="438"/>
      <c r="NTX956" s="438"/>
      <c r="NTY956" s="438"/>
      <c r="NTZ956" s="438"/>
      <c r="NUA956" s="438"/>
      <c r="NUB956" s="438"/>
      <c r="NUC956" s="438"/>
      <c r="NUD956" s="438"/>
      <c r="NUE956" s="438"/>
      <c r="NUF956" s="438"/>
      <c r="NUG956" s="438"/>
      <c r="NUH956" s="438"/>
      <c r="NUI956" s="438"/>
      <c r="NUJ956" s="438"/>
      <c r="NUK956" s="438"/>
      <c r="NUL956" s="438"/>
      <c r="NUM956" s="438"/>
      <c r="NUN956" s="438"/>
      <c r="NUO956" s="438"/>
      <c r="NUP956" s="438"/>
      <c r="NUQ956" s="438"/>
      <c r="NUR956" s="438"/>
      <c r="NUS956" s="438"/>
      <c r="NUT956" s="438"/>
      <c r="NUU956" s="438"/>
      <c r="NUV956" s="438"/>
      <c r="NUW956" s="438"/>
      <c r="NUX956" s="438"/>
      <c r="NUY956" s="438"/>
      <c r="NUZ956" s="438"/>
      <c r="NVA956" s="438"/>
      <c r="NVB956" s="438"/>
      <c r="NVC956" s="438"/>
      <c r="NVD956" s="438"/>
      <c r="NVE956" s="438"/>
      <c r="NVF956" s="438"/>
      <c r="NVG956" s="438"/>
      <c r="NVH956" s="438"/>
      <c r="NVI956" s="438"/>
      <c r="NVJ956" s="438"/>
      <c r="NVK956" s="438"/>
      <c r="NVL956" s="438"/>
      <c r="NVM956" s="438"/>
      <c r="NVN956" s="438"/>
      <c r="NVO956" s="438"/>
      <c r="NVP956" s="438"/>
      <c r="NVQ956" s="438"/>
      <c r="NVR956" s="438"/>
      <c r="NVS956" s="438"/>
      <c r="NVT956" s="438"/>
      <c r="NVU956" s="438"/>
      <c r="NVV956" s="438"/>
      <c r="NVW956" s="438"/>
      <c r="NVX956" s="438"/>
      <c r="NVY956" s="438"/>
      <c r="NVZ956" s="438"/>
      <c r="NWA956" s="438"/>
      <c r="NWB956" s="438"/>
      <c r="NWC956" s="438"/>
      <c r="NWD956" s="438"/>
      <c r="NWE956" s="438"/>
      <c r="NWF956" s="438"/>
      <c r="NWG956" s="438"/>
      <c r="NWH956" s="438"/>
      <c r="NWI956" s="438"/>
      <c r="NWJ956" s="438"/>
      <c r="NWK956" s="438"/>
      <c r="NWL956" s="438"/>
      <c r="NWM956" s="438"/>
      <c r="NWN956" s="438"/>
      <c r="NWO956" s="438"/>
      <c r="NWP956" s="438"/>
      <c r="NWQ956" s="438"/>
      <c r="NWR956" s="438"/>
      <c r="NWS956" s="438"/>
      <c r="NWT956" s="438"/>
      <c r="NWU956" s="438"/>
      <c r="NWV956" s="438"/>
      <c r="NWW956" s="438"/>
      <c r="NWX956" s="438"/>
      <c r="NWY956" s="438"/>
      <c r="NWZ956" s="438"/>
      <c r="NXA956" s="438"/>
      <c r="NXB956" s="438"/>
      <c r="NXC956" s="438"/>
      <c r="NXD956" s="438"/>
      <c r="NXE956" s="438"/>
      <c r="NXF956" s="438"/>
      <c r="NXG956" s="438"/>
      <c r="NXH956" s="438"/>
      <c r="NXI956" s="438"/>
      <c r="NXJ956" s="438"/>
      <c r="NXK956" s="438"/>
      <c r="NXL956" s="438"/>
      <c r="NXM956" s="438"/>
      <c r="NXN956" s="438"/>
      <c r="NXO956" s="438"/>
      <c r="NXP956" s="438"/>
      <c r="NXQ956" s="438"/>
      <c r="NXR956" s="438"/>
      <c r="NXS956" s="438"/>
      <c r="NXT956" s="438"/>
      <c r="NXU956" s="438"/>
      <c r="NXV956" s="438"/>
      <c r="NXW956" s="438"/>
      <c r="NXX956" s="438"/>
      <c r="NXY956" s="438"/>
      <c r="NXZ956" s="438"/>
      <c r="NYA956" s="438"/>
      <c r="NYB956" s="438"/>
      <c r="NYC956" s="438"/>
      <c r="NYD956" s="438"/>
      <c r="NYE956" s="438"/>
      <c r="NYF956" s="438"/>
      <c r="NYG956" s="438"/>
      <c r="NYH956" s="438"/>
      <c r="NYI956" s="438"/>
      <c r="NYJ956" s="438"/>
      <c r="NYK956" s="438"/>
      <c r="NYL956" s="438"/>
      <c r="NYM956" s="438"/>
      <c r="NYN956" s="438"/>
      <c r="NYO956" s="438"/>
      <c r="NYP956" s="438"/>
      <c r="NYQ956" s="438"/>
      <c r="NYR956" s="438"/>
      <c r="NYS956" s="438"/>
      <c r="NYT956" s="438"/>
      <c r="NYU956" s="438"/>
      <c r="NYV956" s="438"/>
      <c r="NYW956" s="438"/>
      <c r="NYX956" s="438"/>
      <c r="NYY956" s="438"/>
      <c r="NYZ956" s="438"/>
      <c r="NZA956" s="438"/>
      <c r="NZB956" s="438"/>
      <c r="NZC956" s="438"/>
      <c r="NZD956" s="438"/>
      <c r="NZE956" s="438"/>
      <c r="NZF956" s="438"/>
      <c r="NZG956" s="438"/>
      <c r="NZH956" s="438"/>
      <c r="NZI956" s="438"/>
      <c r="NZJ956" s="438"/>
      <c r="NZK956" s="438"/>
      <c r="NZL956" s="438"/>
      <c r="NZM956" s="438"/>
      <c r="NZN956" s="438"/>
      <c r="NZO956" s="438"/>
      <c r="NZP956" s="438"/>
      <c r="NZQ956" s="438"/>
      <c r="NZR956" s="438"/>
      <c r="NZS956" s="438"/>
      <c r="NZT956" s="438"/>
      <c r="NZU956" s="438"/>
      <c r="NZV956" s="438"/>
      <c r="NZW956" s="438"/>
      <c r="NZX956" s="438"/>
      <c r="NZY956" s="438"/>
      <c r="NZZ956" s="438"/>
      <c r="OAA956" s="438"/>
      <c r="OAB956" s="438"/>
      <c r="OAC956" s="438"/>
      <c r="OAD956" s="438"/>
      <c r="OAE956" s="438"/>
      <c r="OAF956" s="438"/>
      <c r="OAG956" s="438"/>
      <c r="OAH956" s="438"/>
      <c r="OAI956" s="438"/>
      <c r="OAJ956" s="438"/>
      <c r="OAK956" s="438"/>
      <c r="OAL956" s="438"/>
      <c r="OAM956" s="438"/>
      <c r="OAN956" s="438"/>
      <c r="OAO956" s="438"/>
      <c r="OAP956" s="438"/>
      <c r="OAQ956" s="438"/>
      <c r="OAR956" s="438"/>
      <c r="OAS956" s="438"/>
      <c r="OAT956" s="438"/>
      <c r="OAU956" s="438"/>
      <c r="OAV956" s="438"/>
      <c r="OAW956" s="438"/>
      <c r="OAX956" s="438"/>
      <c r="OAY956" s="438"/>
      <c r="OAZ956" s="438"/>
      <c r="OBA956" s="438"/>
      <c r="OBB956" s="438"/>
      <c r="OBC956" s="438"/>
      <c r="OBD956" s="438"/>
      <c r="OBE956" s="438"/>
      <c r="OBF956" s="438"/>
      <c r="OBG956" s="438"/>
      <c r="OBH956" s="438"/>
      <c r="OBI956" s="438"/>
      <c r="OBJ956" s="438"/>
      <c r="OBK956" s="438"/>
      <c r="OBL956" s="438"/>
      <c r="OBM956" s="438"/>
      <c r="OBN956" s="438"/>
      <c r="OBO956" s="438"/>
      <c r="OBP956" s="438"/>
      <c r="OBQ956" s="438"/>
      <c r="OBR956" s="438"/>
      <c r="OBS956" s="438"/>
      <c r="OBT956" s="438"/>
      <c r="OBU956" s="438"/>
      <c r="OBV956" s="438"/>
      <c r="OBW956" s="438"/>
      <c r="OBX956" s="438"/>
      <c r="OBY956" s="438"/>
      <c r="OBZ956" s="438"/>
      <c r="OCA956" s="438"/>
      <c r="OCB956" s="438"/>
      <c r="OCC956" s="438"/>
      <c r="OCD956" s="438"/>
      <c r="OCE956" s="438"/>
      <c r="OCF956" s="438"/>
      <c r="OCG956" s="438"/>
      <c r="OCH956" s="438"/>
      <c r="OCI956" s="438"/>
      <c r="OCJ956" s="438"/>
      <c r="OCK956" s="438"/>
      <c r="OCL956" s="438"/>
      <c r="OCM956" s="438"/>
      <c r="OCN956" s="438"/>
      <c r="OCO956" s="438"/>
      <c r="OCP956" s="438"/>
      <c r="OCQ956" s="438"/>
      <c r="OCR956" s="438"/>
      <c r="OCS956" s="438"/>
      <c r="OCT956" s="438"/>
      <c r="OCU956" s="438"/>
      <c r="OCV956" s="438"/>
      <c r="OCW956" s="438"/>
      <c r="OCX956" s="438"/>
      <c r="OCY956" s="438"/>
      <c r="OCZ956" s="438"/>
      <c r="ODA956" s="438"/>
      <c r="ODB956" s="438"/>
      <c r="ODC956" s="438"/>
      <c r="ODD956" s="438"/>
      <c r="ODE956" s="438"/>
      <c r="ODF956" s="438"/>
      <c r="ODG956" s="438"/>
      <c r="ODH956" s="438"/>
      <c r="ODI956" s="438"/>
      <c r="ODJ956" s="438"/>
      <c r="ODK956" s="438"/>
      <c r="ODL956" s="438"/>
      <c r="ODM956" s="438"/>
      <c r="ODN956" s="438"/>
      <c r="ODO956" s="438"/>
      <c r="ODP956" s="438"/>
      <c r="ODQ956" s="438"/>
      <c r="ODR956" s="438"/>
      <c r="ODS956" s="438"/>
      <c r="ODT956" s="438"/>
      <c r="ODU956" s="438"/>
      <c r="ODV956" s="438"/>
      <c r="ODW956" s="438"/>
      <c r="ODX956" s="438"/>
      <c r="ODY956" s="438"/>
      <c r="ODZ956" s="438"/>
      <c r="OEA956" s="438"/>
      <c r="OEB956" s="438"/>
      <c r="OEC956" s="438"/>
      <c r="OED956" s="438"/>
      <c r="OEE956" s="438"/>
      <c r="OEF956" s="438"/>
      <c r="OEG956" s="438"/>
      <c r="OEH956" s="438"/>
      <c r="OEI956" s="438"/>
      <c r="OEJ956" s="438"/>
      <c r="OEK956" s="438"/>
      <c r="OEL956" s="438"/>
      <c r="OEM956" s="438"/>
      <c r="OEN956" s="438"/>
      <c r="OEO956" s="438"/>
      <c r="OEP956" s="438"/>
      <c r="OEQ956" s="438"/>
      <c r="OER956" s="438"/>
      <c r="OES956" s="438"/>
      <c r="OET956" s="438"/>
      <c r="OEU956" s="438"/>
      <c r="OEV956" s="438"/>
      <c r="OEW956" s="438"/>
      <c r="OEX956" s="438"/>
      <c r="OEY956" s="438"/>
      <c r="OEZ956" s="438"/>
      <c r="OFA956" s="438"/>
      <c r="OFB956" s="438"/>
      <c r="OFC956" s="438"/>
      <c r="OFD956" s="438"/>
      <c r="OFE956" s="438"/>
      <c r="OFF956" s="438"/>
      <c r="OFG956" s="438"/>
      <c r="OFH956" s="438"/>
      <c r="OFI956" s="438"/>
      <c r="OFJ956" s="438"/>
      <c r="OFK956" s="438"/>
      <c r="OFL956" s="438"/>
      <c r="OFM956" s="438"/>
      <c r="OFN956" s="438"/>
      <c r="OFO956" s="438"/>
      <c r="OFP956" s="438"/>
      <c r="OFQ956" s="438"/>
      <c r="OFR956" s="438"/>
      <c r="OFS956" s="438"/>
      <c r="OFT956" s="438"/>
      <c r="OFU956" s="438"/>
      <c r="OFV956" s="438"/>
      <c r="OFW956" s="438"/>
      <c r="OFX956" s="438"/>
      <c r="OFY956" s="438"/>
      <c r="OFZ956" s="438"/>
      <c r="OGA956" s="438"/>
      <c r="OGB956" s="438"/>
      <c r="OGC956" s="438"/>
      <c r="OGD956" s="438"/>
      <c r="OGE956" s="438"/>
      <c r="OGF956" s="438"/>
      <c r="OGG956" s="438"/>
      <c r="OGH956" s="438"/>
      <c r="OGI956" s="438"/>
      <c r="OGJ956" s="438"/>
      <c r="OGK956" s="438"/>
      <c r="OGL956" s="438"/>
      <c r="OGM956" s="438"/>
      <c r="OGN956" s="438"/>
      <c r="OGO956" s="438"/>
      <c r="OGP956" s="438"/>
      <c r="OGQ956" s="438"/>
      <c r="OGR956" s="438"/>
      <c r="OGS956" s="438"/>
      <c r="OGT956" s="438"/>
      <c r="OGU956" s="438"/>
      <c r="OGV956" s="438"/>
      <c r="OGW956" s="438"/>
      <c r="OGX956" s="438"/>
      <c r="OGY956" s="438"/>
      <c r="OGZ956" s="438"/>
      <c r="OHA956" s="438"/>
      <c r="OHB956" s="438"/>
      <c r="OHC956" s="438"/>
      <c r="OHD956" s="438"/>
      <c r="OHE956" s="438"/>
      <c r="OHF956" s="438"/>
      <c r="OHG956" s="438"/>
      <c r="OHH956" s="438"/>
      <c r="OHI956" s="438"/>
      <c r="OHJ956" s="438"/>
      <c r="OHK956" s="438"/>
      <c r="OHL956" s="438"/>
      <c r="OHM956" s="438"/>
      <c r="OHN956" s="438"/>
      <c r="OHO956" s="438"/>
      <c r="OHP956" s="438"/>
      <c r="OHQ956" s="438"/>
      <c r="OHR956" s="438"/>
      <c r="OHS956" s="438"/>
      <c r="OHT956" s="438"/>
      <c r="OHU956" s="438"/>
      <c r="OHV956" s="438"/>
      <c r="OHW956" s="438"/>
      <c r="OHX956" s="438"/>
      <c r="OHY956" s="438"/>
      <c r="OHZ956" s="438"/>
      <c r="OIA956" s="438"/>
      <c r="OIB956" s="438"/>
      <c r="OIC956" s="438"/>
      <c r="OID956" s="438"/>
      <c r="OIE956" s="438"/>
      <c r="OIF956" s="438"/>
      <c r="OIG956" s="438"/>
      <c r="OIH956" s="438"/>
      <c r="OII956" s="438"/>
      <c r="OIJ956" s="438"/>
      <c r="OIK956" s="438"/>
      <c r="OIL956" s="438"/>
      <c r="OIM956" s="438"/>
      <c r="OIN956" s="438"/>
      <c r="OIO956" s="438"/>
      <c r="OIP956" s="438"/>
      <c r="OIQ956" s="438"/>
      <c r="OIR956" s="438"/>
      <c r="OIS956" s="438"/>
      <c r="OIT956" s="438"/>
      <c r="OIU956" s="438"/>
      <c r="OIV956" s="438"/>
      <c r="OIW956" s="438"/>
      <c r="OIX956" s="438"/>
      <c r="OIY956" s="438"/>
      <c r="OIZ956" s="438"/>
      <c r="OJA956" s="438"/>
      <c r="OJB956" s="438"/>
      <c r="OJC956" s="438"/>
      <c r="OJD956" s="438"/>
      <c r="OJE956" s="438"/>
      <c r="OJF956" s="438"/>
      <c r="OJG956" s="438"/>
      <c r="OJH956" s="438"/>
      <c r="OJI956" s="438"/>
      <c r="OJJ956" s="438"/>
      <c r="OJK956" s="438"/>
      <c r="OJL956" s="438"/>
      <c r="OJM956" s="438"/>
      <c r="OJN956" s="438"/>
      <c r="OJO956" s="438"/>
      <c r="OJP956" s="438"/>
      <c r="OJQ956" s="438"/>
      <c r="OJR956" s="438"/>
      <c r="OJS956" s="438"/>
      <c r="OJT956" s="438"/>
      <c r="OJU956" s="438"/>
      <c r="OJV956" s="438"/>
      <c r="OJW956" s="438"/>
      <c r="OJX956" s="438"/>
      <c r="OJY956" s="438"/>
      <c r="OJZ956" s="438"/>
      <c r="OKA956" s="438"/>
      <c r="OKB956" s="438"/>
      <c r="OKC956" s="438"/>
      <c r="OKD956" s="438"/>
      <c r="OKE956" s="438"/>
      <c r="OKF956" s="438"/>
      <c r="OKG956" s="438"/>
      <c r="OKH956" s="438"/>
      <c r="OKI956" s="438"/>
      <c r="OKJ956" s="438"/>
      <c r="OKK956" s="438"/>
      <c r="OKL956" s="438"/>
      <c r="OKM956" s="438"/>
      <c r="OKN956" s="438"/>
      <c r="OKO956" s="438"/>
      <c r="OKP956" s="438"/>
      <c r="OKQ956" s="438"/>
      <c r="OKR956" s="438"/>
      <c r="OKS956" s="438"/>
      <c r="OKT956" s="438"/>
      <c r="OKU956" s="438"/>
      <c r="OKV956" s="438"/>
      <c r="OKW956" s="438"/>
      <c r="OKX956" s="438"/>
      <c r="OKY956" s="438"/>
      <c r="OKZ956" s="438"/>
      <c r="OLA956" s="438"/>
      <c r="OLB956" s="438"/>
      <c r="OLC956" s="438"/>
      <c r="OLD956" s="438"/>
      <c r="OLE956" s="438"/>
      <c r="OLF956" s="438"/>
      <c r="OLG956" s="438"/>
      <c r="OLH956" s="438"/>
      <c r="OLI956" s="438"/>
      <c r="OLJ956" s="438"/>
      <c r="OLK956" s="438"/>
      <c r="OLL956" s="438"/>
      <c r="OLM956" s="438"/>
      <c r="OLN956" s="438"/>
      <c r="OLO956" s="438"/>
      <c r="OLP956" s="438"/>
      <c r="OLQ956" s="438"/>
      <c r="OLR956" s="438"/>
      <c r="OLS956" s="438"/>
      <c r="OLT956" s="438"/>
      <c r="OLU956" s="438"/>
      <c r="OLV956" s="438"/>
      <c r="OLW956" s="438"/>
      <c r="OLX956" s="438"/>
      <c r="OLY956" s="438"/>
      <c r="OLZ956" s="438"/>
      <c r="OMA956" s="438"/>
      <c r="OMB956" s="438"/>
      <c r="OMC956" s="438"/>
      <c r="OMD956" s="438"/>
      <c r="OME956" s="438"/>
      <c r="OMF956" s="438"/>
      <c r="OMG956" s="438"/>
      <c r="OMH956" s="438"/>
      <c r="OMI956" s="438"/>
      <c r="OMJ956" s="438"/>
      <c r="OMK956" s="438"/>
      <c r="OML956" s="438"/>
      <c r="OMM956" s="438"/>
      <c r="OMN956" s="438"/>
      <c r="OMO956" s="438"/>
      <c r="OMP956" s="438"/>
      <c r="OMQ956" s="438"/>
      <c r="OMR956" s="438"/>
      <c r="OMS956" s="438"/>
      <c r="OMT956" s="438"/>
      <c r="OMU956" s="438"/>
      <c r="OMV956" s="438"/>
      <c r="OMW956" s="438"/>
      <c r="OMX956" s="438"/>
      <c r="OMY956" s="438"/>
      <c r="OMZ956" s="438"/>
      <c r="ONA956" s="438"/>
      <c r="ONB956" s="438"/>
      <c r="ONC956" s="438"/>
      <c r="OND956" s="438"/>
      <c r="ONE956" s="438"/>
      <c r="ONF956" s="438"/>
      <c r="ONG956" s="438"/>
      <c r="ONH956" s="438"/>
      <c r="ONI956" s="438"/>
      <c r="ONJ956" s="438"/>
      <c r="ONK956" s="438"/>
      <c r="ONL956" s="438"/>
      <c r="ONM956" s="438"/>
      <c r="ONN956" s="438"/>
      <c r="ONO956" s="438"/>
      <c r="ONP956" s="438"/>
      <c r="ONQ956" s="438"/>
      <c r="ONR956" s="438"/>
      <c r="ONS956" s="438"/>
      <c r="ONT956" s="438"/>
      <c r="ONU956" s="438"/>
      <c r="ONV956" s="438"/>
      <c r="ONW956" s="438"/>
      <c r="ONX956" s="438"/>
      <c r="ONY956" s="438"/>
      <c r="ONZ956" s="438"/>
      <c r="OOA956" s="438"/>
      <c r="OOB956" s="438"/>
      <c r="OOC956" s="438"/>
      <c r="OOD956" s="438"/>
      <c r="OOE956" s="438"/>
      <c r="OOF956" s="438"/>
      <c r="OOG956" s="438"/>
      <c r="OOH956" s="438"/>
      <c r="OOI956" s="438"/>
      <c r="OOJ956" s="438"/>
      <c r="OOK956" s="438"/>
      <c r="OOL956" s="438"/>
      <c r="OOM956" s="438"/>
      <c r="OON956" s="438"/>
      <c r="OOO956" s="438"/>
      <c r="OOP956" s="438"/>
      <c r="OOQ956" s="438"/>
      <c r="OOR956" s="438"/>
      <c r="OOS956" s="438"/>
      <c r="OOT956" s="438"/>
      <c r="OOU956" s="438"/>
      <c r="OOV956" s="438"/>
      <c r="OOW956" s="438"/>
      <c r="OOX956" s="438"/>
      <c r="OOY956" s="438"/>
      <c r="OOZ956" s="438"/>
      <c r="OPA956" s="438"/>
      <c r="OPB956" s="438"/>
      <c r="OPC956" s="438"/>
      <c r="OPD956" s="438"/>
      <c r="OPE956" s="438"/>
      <c r="OPF956" s="438"/>
      <c r="OPG956" s="438"/>
      <c r="OPH956" s="438"/>
      <c r="OPI956" s="438"/>
      <c r="OPJ956" s="438"/>
      <c r="OPK956" s="438"/>
      <c r="OPL956" s="438"/>
      <c r="OPM956" s="438"/>
      <c r="OPN956" s="438"/>
      <c r="OPO956" s="438"/>
      <c r="OPP956" s="438"/>
      <c r="OPQ956" s="438"/>
      <c r="OPR956" s="438"/>
      <c r="OPS956" s="438"/>
      <c r="OPT956" s="438"/>
      <c r="OPU956" s="438"/>
      <c r="OPV956" s="438"/>
      <c r="OPW956" s="438"/>
      <c r="OPX956" s="438"/>
      <c r="OPY956" s="438"/>
      <c r="OPZ956" s="438"/>
      <c r="OQA956" s="438"/>
      <c r="OQB956" s="438"/>
      <c r="OQC956" s="438"/>
      <c r="OQD956" s="438"/>
      <c r="OQE956" s="438"/>
      <c r="OQF956" s="438"/>
      <c r="OQG956" s="438"/>
      <c r="OQH956" s="438"/>
      <c r="OQI956" s="438"/>
      <c r="OQJ956" s="438"/>
      <c r="OQK956" s="438"/>
      <c r="OQL956" s="438"/>
      <c r="OQM956" s="438"/>
      <c r="OQN956" s="438"/>
      <c r="OQO956" s="438"/>
      <c r="OQP956" s="438"/>
      <c r="OQQ956" s="438"/>
      <c r="OQR956" s="438"/>
      <c r="OQS956" s="438"/>
      <c r="OQT956" s="438"/>
      <c r="OQU956" s="438"/>
      <c r="OQV956" s="438"/>
      <c r="OQW956" s="438"/>
      <c r="OQX956" s="438"/>
      <c r="OQY956" s="438"/>
      <c r="OQZ956" s="438"/>
      <c r="ORA956" s="438"/>
      <c r="ORB956" s="438"/>
      <c r="ORC956" s="438"/>
      <c r="ORD956" s="438"/>
      <c r="ORE956" s="438"/>
      <c r="ORF956" s="438"/>
      <c r="ORG956" s="438"/>
      <c r="ORH956" s="438"/>
      <c r="ORI956" s="438"/>
      <c r="ORJ956" s="438"/>
      <c r="ORK956" s="438"/>
      <c r="ORL956" s="438"/>
      <c r="ORM956" s="438"/>
      <c r="ORN956" s="438"/>
      <c r="ORO956" s="438"/>
      <c r="ORP956" s="438"/>
      <c r="ORQ956" s="438"/>
      <c r="ORR956" s="438"/>
      <c r="ORS956" s="438"/>
      <c r="ORT956" s="438"/>
      <c r="ORU956" s="438"/>
      <c r="ORV956" s="438"/>
      <c r="ORW956" s="438"/>
      <c r="ORX956" s="438"/>
      <c r="ORY956" s="438"/>
      <c r="ORZ956" s="438"/>
      <c r="OSA956" s="438"/>
      <c r="OSB956" s="438"/>
      <c r="OSC956" s="438"/>
      <c r="OSD956" s="438"/>
      <c r="OSE956" s="438"/>
      <c r="OSF956" s="438"/>
      <c r="OSG956" s="438"/>
      <c r="OSH956" s="438"/>
      <c r="OSI956" s="438"/>
      <c r="OSJ956" s="438"/>
      <c r="OSK956" s="438"/>
      <c r="OSL956" s="438"/>
      <c r="OSM956" s="438"/>
      <c r="OSN956" s="438"/>
      <c r="OSO956" s="438"/>
      <c r="OSP956" s="438"/>
      <c r="OSQ956" s="438"/>
      <c r="OSR956" s="438"/>
      <c r="OSS956" s="438"/>
      <c r="OST956" s="438"/>
      <c r="OSU956" s="438"/>
      <c r="OSV956" s="438"/>
      <c r="OSW956" s="438"/>
      <c r="OSX956" s="438"/>
      <c r="OSY956" s="438"/>
      <c r="OSZ956" s="438"/>
      <c r="OTA956" s="438"/>
      <c r="OTB956" s="438"/>
      <c r="OTC956" s="438"/>
      <c r="OTD956" s="438"/>
      <c r="OTE956" s="438"/>
      <c r="OTF956" s="438"/>
      <c r="OTG956" s="438"/>
      <c r="OTH956" s="438"/>
      <c r="OTI956" s="438"/>
      <c r="OTJ956" s="438"/>
      <c r="OTK956" s="438"/>
      <c r="OTL956" s="438"/>
      <c r="OTM956" s="438"/>
      <c r="OTN956" s="438"/>
      <c r="OTO956" s="438"/>
      <c r="OTP956" s="438"/>
      <c r="OTQ956" s="438"/>
      <c r="OTR956" s="438"/>
      <c r="OTS956" s="438"/>
      <c r="OTT956" s="438"/>
      <c r="OTU956" s="438"/>
      <c r="OTV956" s="438"/>
      <c r="OTW956" s="438"/>
      <c r="OTX956" s="438"/>
      <c r="OTY956" s="438"/>
      <c r="OTZ956" s="438"/>
      <c r="OUA956" s="438"/>
      <c r="OUB956" s="438"/>
      <c r="OUC956" s="438"/>
      <c r="OUD956" s="438"/>
      <c r="OUE956" s="438"/>
      <c r="OUF956" s="438"/>
      <c r="OUG956" s="438"/>
      <c r="OUH956" s="438"/>
      <c r="OUI956" s="438"/>
      <c r="OUJ956" s="438"/>
      <c r="OUK956" s="438"/>
      <c r="OUL956" s="438"/>
      <c r="OUM956" s="438"/>
      <c r="OUN956" s="438"/>
      <c r="OUO956" s="438"/>
      <c r="OUP956" s="438"/>
      <c r="OUQ956" s="438"/>
      <c r="OUR956" s="438"/>
      <c r="OUS956" s="438"/>
      <c r="OUT956" s="438"/>
      <c r="OUU956" s="438"/>
      <c r="OUV956" s="438"/>
      <c r="OUW956" s="438"/>
      <c r="OUX956" s="438"/>
      <c r="OUY956" s="438"/>
      <c r="OUZ956" s="438"/>
      <c r="OVA956" s="438"/>
      <c r="OVB956" s="438"/>
      <c r="OVC956" s="438"/>
      <c r="OVD956" s="438"/>
      <c r="OVE956" s="438"/>
      <c r="OVF956" s="438"/>
      <c r="OVG956" s="438"/>
      <c r="OVH956" s="438"/>
      <c r="OVI956" s="438"/>
      <c r="OVJ956" s="438"/>
      <c r="OVK956" s="438"/>
      <c r="OVL956" s="438"/>
      <c r="OVM956" s="438"/>
      <c r="OVN956" s="438"/>
      <c r="OVO956" s="438"/>
      <c r="OVP956" s="438"/>
      <c r="OVQ956" s="438"/>
      <c r="OVR956" s="438"/>
      <c r="OVS956" s="438"/>
      <c r="OVT956" s="438"/>
      <c r="OVU956" s="438"/>
      <c r="OVV956" s="438"/>
      <c r="OVW956" s="438"/>
      <c r="OVX956" s="438"/>
      <c r="OVY956" s="438"/>
      <c r="OVZ956" s="438"/>
      <c r="OWA956" s="438"/>
      <c r="OWB956" s="438"/>
      <c r="OWC956" s="438"/>
      <c r="OWD956" s="438"/>
      <c r="OWE956" s="438"/>
      <c r="OWF956" s="438"/>
      <c r="OWG956" s="438"/>
      <c r="OWH956" s="438"/>
      <c r="OWI956" s="438"/>
      <c r="OWJ956" s="438"/>
      <c r="OWK956" s="438"/>
      <c r="OWL956" s="438"/>
      <c r="OWM956" s="438"/>
      <c r="OWN956" s="438"/>
      <c r="OWO956" s="438"/>
      <c r="OWP956" s="438"/>
      <c r="OWQ956" s="438"/>
      <c r="OWR956" s="438"/>
      <c r="OWS956" s="438"/>
      <c r="OWT956" s="438"/>
      <c r="OWU956" s="438"/>
      <c r="OWV956" s="438"/>
      <c r="OWW956" s="438"/>
      <c r="OWX956" s="438"/>
      <c r="OWY956" s="438"/>
      <c r="OWZ956" s="438"/>
      <c r="OXA956" s="438"/>
      <c r="OXB956" s="438"/>
      <c r="OXC956" s="438"/>
      <c r="OXD956" s="438"/>
      <c r="OXE956" s="438"/>
      <c r="OXF956" s="438"/>
      <c r="OXG956" s="438"/>
      <c r="OXH956" s="438"/>
      <c r="OXI956" s="438"/>
      <c r="OXJ956" s="438"/>
      <c r="OXK956" s="438"/>
      <c r="OXL956" s="438"/>
      <c r="OXM956" s="438"/>
      <c r="OXN956" s="438"/>
      <c r="OXO956" s="438"/>
      <c r="OXP956" s="438"/>
      <c r="OXQ956" s="438"/>
      <c r="OXR956" s="438"/>
      <c r="OXS956" s="438"/>
      <c r="OXT956" s="438"/>
      <c r="OXU956" s="438"/>
      <c r="OXV956" s="438"/>
      <c r="OXW956" s="438"/>
      <c r="OXX956" s="438"/>
      <c r="OXY956" s="438"/>
      <c r="OXZ956" s="438"/>
      <c r="OYA956" s="438"/>
      <c r="OYB956" s="438"/>
      <c r="OYC956" s="438"/>
      <c r="OYD956" s="438"/>
      <c r="OYE956" s="438"/>
      <c r="OYF956" s="438"/>
      <c r="OYG956" s="438"/>
      <c r="OYH956" s="438"/>
      <c r="OYI956" s="438"/>
      <c r="OYJ956" s="438"/>
      <c r="OYK956" s="438"/>
      <c r="OYL956" s="438"/>
      <c r="OYM956" s="438"/>
      <c r="OYN956" s="438"/>
      <c r="OYO956" s="438"/>
      <c r="OYP956" s="438"/>
      <c r="OYQ956" s="438"/>
      <c r="OYR956" s="438"/>
      <c r="OYS956" s="438"/>
      <c r="OYT956" s="438"/>
      <c r="OYU956" s="438"/>
      <c r="OYV956" s="438"/>
      <c r="OYW956" s="438"/>
      <c r="OYX956" s="438"/>
      <c r="OYY956" s="438"/>
      <c r="OYZ956" s="438"/>
      <c r="OZA956" s="438"/>
      <c r="OZB956" s="438"/>
      <c r="OZC956" s="438"/>
      <c r="OZD956" s="438"/>
      <c r="OZE956" s="438"/>
      <c r="OZF956" s="438"/>
      <c r="OZG956" s="438"/>
      <c r="OZH956" s="438"/>
      <c r="OZI956" s="438"/>
      <c r="OZJ956" s="438"/>
      <c r="OZK956" s="438"/>
      <c r="OZL956" s="438"/>
      <c r="OZM956" s="438"/>
      <c r="OZN956" s="438"/>
      <c r="OZO956" s="438"/>
      <c r="OZP956" s="438"/>
      <c r="OZQ956" s="438"/>
      <c r="OZR956" s="438"/>
      <c r="OZS956" s="438"/>
      <c r="OZT956" s="438"/>
      <c r="OZU956" s="438"/>
      <c r="OZV956" s="438"/>
      <c r="OZW956" s="438"/>
      <c r="OZX956" s="438"/>
      <c r="OZY956" s="438"/>
      <c r="OZZ956" s="438"/>
      <c r="PAA956" s="438"/>
      <c r="PAB956" s="438"/>
      <c r="PAC956" s="438"/>
      <c r="PAD956" s="438"/>
      <c r="PAE956" s="438"/>
      <c r="PAF956" s="438"/>
      <c r="PAG956" s="438"/>
      <c r="PAH956" s="438"/>
      <c r="PAI956" s="438"/>
      <c r="PAJ956" s="438"/>
      <c r="PAK956" s="438"/>
      <c r="PAL956" s="438"/>
      <c r="PAM956" s="438"/>
      <c r="PAN956" s="438"/>
      <c r="PAO956" s="438"/>
      <c r="PAP956" s="438"/>
      <c r="PAQ956" s="438"/>
      <c r="PAR956" s="438"/>
      <c r="PAS956" s="438"/>
      <c r="PAT956" s="438"/>
      <c r="PAU956" s="438"/>
      <c r="PAV956" s="438"/>
      <c r="PAW956" s="438"/>
      <c r="PAX956" s="438"/>
      <c r="PAY956" s="438"/>
      <c r="PAZ956" s="438"/>
      <c r="PBA956" s="438"/>
      <c r="PBB956" s="438"/>
      <c r="PBC956" s="438"/>
      <c r="PBD956" s="438"/>
      <c r="PBE956" s="438"/>
      <c r="PBF956" s="438"/>
      <c r="PBG956" s="438"/>
      <c r="PBH956" s="438"/>
      <c r="PBI956" s="438"/>
      <c r="PBJ956" s="438"/>
      <c r="PBK956" s="438"/>
      <c r="PBL956" s="438"/>
      <c r="PBM956" s="438"/>
      <c r="PBN956" s="438"/>
      <c r="PBO956" s="438"/>
      <c r="PBP956" s="438"/>
      <c r="PBQ956" s="438"/>
      <c r="PBR956" s="438"/>
      <c r="PBS956" s="438"/>
      <c r="PBT956" s="438"/>
      <c r="PBU956" s="438"/>
      <c r="PBV956" s="438"/>
      <c r="PBW956" s="438"/>
      <c r="PBX956" s="438"/>
      <c r="PBY956" s="438"/>
      <c r="PBZ956" s="438"/>
      <c r="PCA956" s="438"/>
      <c r="PCB956" s="438"/>
      <c r="PCC956" s="438"/>
      <c r="PCD956" s="438"/>
      <c r="PCE956" s="438"/>
      <c r="PCF956" s="438"/>
      <c r="PCG956" s="438"/>
      <c r="PCH956" s="438"/>
      <c r="PCI956" s="438"/>
      <c r="PCJ956" s="438"/>
      <c r="PCK956" s="438"/>
      <c r="PCL956" s="438"/>
      <c r="PCM956" s="438"/>
      <c r="PCN956" s="438"/>
      <c r="PCO956" s="438"/>
      <c r="PCP956" s="438"/>
      <c r="PCQ956" s="438"/>
      <c r="PCR956" s="438"/>
      <c r="PCS956" s="438"/>
      <c r="PCT956" s="438"/>
      <c r="PCU956" s="438"/>
      <c r="PCV956" s="438"/>
      <c r="PCW956" s="438"/>
      <c r="PCX956" s="438"/>
      <c r="PCY956" s="438"/>
      <c r="PCZ956" s="438"/>
      <c r="PDA956" s="438"/>
      <c r="PDB956" s="438"/>
      <c r="PDC956" s="438"/>
      <c r="PDD956" s="438"/>
      <c r="PDE956" s="438"/>
      <c r="PDF956" s="438"/>
      <c r="PDG956" s="438"/>
      <c r="PDH956" s="438"/>
      <c r="PDI956" s="438"/>
      <c r="PDJ956" s="438"/>
      <c r="PDK956" s="438"/>
      <c r="PDL956" s="438"/>
      <c r="PDM956" s="438"/>
      <c r="PDN956" s="438"/>
      <c r="PDO956" s="438"/>
      <c r="PDP956" s="438"/>
      <c r="PDQ956" s="438"/>
      <c r="PDR956" s="438"/>
      <c r="PDS956" s="438"/>
      <c r="PDT956" s="438"/>
      <c r="PDU956" s="438"/>
      <c r="PDV956" s="438"/>
      <c r="PDW956" s="438"/>
      <c r="PDX956" s="438"/>
      <c r="PDY956" s="438"/>
      <c r="PDZ956" s="438"/>
      <c r="PEA956" s="438"/>
      <c r="PEB956" s="438"/>
      <c r="PEC956" s="438"/>
      <c r="PED956" s="438"/>
      <c r="PEE956" s="438"/>
      <c r="PEF956" s="438"/>
      <c r="PEG956" s="438"/>
      <c r="PEH956" s="438"/>
      <c r="PEI956" s="438"/>
      <c r="PEJ956" s="438"/>
      <c r="PEK956" s="438"/>
      <c r="PEL956" s="438"/>
      <c r="PEM956" s="438"/>
      <c r="PEN956" s="438"/>
      <c r="PEO956" s="438"/>
      <c r="PEP956" s="438"/>
      <c r="PEQ956" s="438"/>
      <c r="PER956" s="438"/>
      <c r="PES956" s="438"/>
      <c r="PET956" s="438"/>
      <c r="PEU956" s="438"/>
      <c r="PEV956" s="438"/>
      <c r="PEW956" s="438"/>
      <c r="PEX956" s="438"/>
      <c r="PEY956" s="438"/>
      <c r="PEZ956" s="438"/>
      <c r="PFA956" s="438"/>
      <c r="PFB956" s="438"/>
      <c r="PFC956" s="438"/>
      <c r="PFD956" s="438"/>
      <c r="PFE956" s="438"/>
      <c r="PFF956" s="438"/>
      <c r="PFG956" s="438"/>
      <c r="PFH956" s="438"/>
      <c r="PFI956" s="438"/>
      <c r="PFJ956" s="438"/>
      <c r="PFK956" s="438"/>
      <c r="PFL956" s="438"/>
      <c r="PFM956" s="438"/>
      <c r="PFN956" s="438"/>
      <c r="PFO956" s="438"/>
      <c r="PFP956" s="438"/>
      <c r="PFQ956" s="438"/>
      <c r="PFR956" s="438"/>
      <c r="PFS956" s="438"/>
      <c r="PFT956" s="438"/>
      <c r="PFU956" s="438"/>
      <c r="PFV956" s="438"/>
      <c r="PFW956" s="438"/>
      <c r="PFX956" s="438"/>
      <c r="PFY956" s="438"/>
      <c r="PFZ956" s="438"/>
      <c r="PGA956" s="438"/>
      <c r="PGB956" s="438"/>
      <c r="PGC956" s="438"/>
      <c r="PGD956" s="438"/>
      <c r="PGE956" s="438"/>
      <c r="PGF956" s="438"/>
      <c r="PGG956" s="438"/>
      <c r="PGH956" s="438"/>
      <c r="PGI956" s="438"/>
      <c r="PGJ956" s="438"/>
      <c r="PGK956" s="438"/>
      <c r="PGL956" s="438"/>
      <c r="PGM956" s="438"/>
      <c r="PGN956" s="438"/>
      <c r="PGO956" s="438"/>
      <c r="PGP956" s="438"/>
      <c r="PGQ956" s="438"/>
      <c r="PGR956" s="438"/>
      <c r="PGS956" s="438"/>
      <c r="PGT956" s="438"/>
      <c r="PGU956" s="438"/>
      <c r="PGV956" s="438"/>
      <c r="PGW956" s="438"/>
      <c r="PGX956" s="438"/>
      <c r="PGY956" s="438"/>
      <c r="PGZ956" s="438"/>
      <c r="PHA956" s="438"/>
      <c r="PHB956" s="438"/>
      <c r="PHC956" s="438"/>
      <c r="PHD956" s="438"/>
      <c r="PHE956" s="438"/>
      <c r="PHF956" s="438"/>
      <c r="PHG956" s="438"/>
      <c r="PHH956" s="438"/>
      <c r="PHI956" s="438"/>
      <c r="PHJ956" s="438"/>
      <c r="PHK956" s="438"/>
      <c r="PHL956" s="438"/>
      <c r="PHM956" s="438"/>
      <c r="PHN956" s="438"/>
      <c r="PHO956" s="438"/>
      <c r="PHP956" s="438"/>
      <c r="PHQ956" s="438"/>
      <c r="PHR956" s="438"/>
      <c r="PHS956" s="438"/>
      <c r="PHT956" s="438"/>
      <c r="PHU956" s="438"/>
      <c r="PHV956" s="438"/>
      <c r="PHW956" s="438"/>
      <c r="PHX956" s="438"/>
      <c r="PHY956" s="438"/>
      <c r="PHZ956" s="438"/>
      <c r="PIA956" s="438"/>
      <c r="PIB956" s="438"/>
      <c r="PIC956" s="438"/>
      <c r="PID956" s="438"/>
      <c r="PIE956" s="438"/>
      <c r="PIF956" s="438"/>
      <c r="PIG956" s="438"/>
      <c r="PIH956" s="438"/>
      <c r="PII956" s="438"/>
      <c r="PIJ956" s="438"/>
      <c r="PIK956" s="438"/>
      <c r="PIL956" s="438"/>
      <c r="PIM956" s="438"/>
      <c r="PIN956" s="438"/>
      <c r="PIO956" s="438"/>
      <c r="PIP956" s="438"/>
      <c r="PIQ956" s="438"/>
      <c r="PIR956" s="438"/>
      <c r="PIS956" s="438"/>
      <c r="PIT956" s="438"/>
      <c r="PIU956" s="438"/>
      <c r="PIV956" s="438"/>
      <c r="PIW956" s="438"/>
      <c r="PIX956" s="438"/>
      <c r="PIY956" s="438"/>
      <c r="PIZ956" s="438"/>
      <c r="PJA956" s="438"/>
      <c r="PJB956" s="438"/>
      <c r="PJC956" s="438"/>
      <c r="PJD956" s="438"/>
      <c r="PJE956" s="438"/>
      <c r="PJF956" s="438"/>
      <c r="PJG956" s="438"/>
      <c r="PJH956" s="438"/>
      <c r="PJI956" s="438"/>
      <c r="PJJ956" s="438"/>
      <c r="PJK956" s="438"/>
      <c r="PJL956" s="438"/>
      <c r="PJM956" s="438"/>
      <c r="PJN956" s="438"/>
      <c r="PJO956" s="438"/>
      <c r="PJP956" s="438"/>
      <c r="PJQ956" s="438"/>
      <c r="PJR956" s="438"/>
      <c r="PJS956" s="438"/>
      <c r="PJT956" s="438"/>
      <c r="PJU956" s="438"/>
      <c r="PJV956" s="438"/>
      <c r="PJW956" s="438"/>
      <c r="PJX956" s="438"/>
      <c r="PJY956" s="438"/>
      <c r="PJZ956" s="438"/>
      <c r="PKA956" s="438"/>
      <c r="PKB956" s="438"/>
      <c r="PKC956" s="438"/>
      <c r="PKD956" s="438"/>
      <c r="PKE956" s="438"/>
      <c r="PKF956" s="438"/>
      <c r="PKG956" s="438"/>
      <c r="PKH956" s="438"/>
      <c r="PKI956" s="438"/>
      <c r="PKJ956" s="438"/>
      <c r="PKK956" s="438"/>
      <c r="PKL956" s="438"/>
      <c r="PKM956" s="438"/>
      <c r="PKN956" s="438"/>
      <c r="PKO956" s="438"/>
      <c r="PKP956" s="438"/>
      <c r="PKQ956" s="438"/>
      <c r="PKR956" s="438"/>
      <c r="PKS956" s="438"/>
      <c r="PKT956" s="438"/>
      <c r="PKU956" s="438"/>
      <c r="PKV956" s="438"/>
      <c r="PKW956" s="438"/>
      <c r="PKX956" s="438"/>
      <c r="PKY956" s="438"/>
      <c r="PKZ956" s="438"/>
      <c r="PLA956" s="438"/>
      <c r="PLB956" s="438"/>
      <c r="PLC956" s="438"/>
      <c r="PLD956" s="438"/>
      <c r="PLE956" s="438"/>
      <c r="PLF956" s="438"/>
      <c r="PLG956" s="438"/>
      <c r="PLH956" s="438"/>
      <c r="PLI956" s="438"/>
      <c r="PLJ956" s="438"/>
      <c r="PLK956" s="438"/>
      <c r="PLL956" s="438"/>
      <c r="PLM956" s="438"/>
      <c r="PLN956" s="438"/>
      <c r="PLO956" s="438"/>
      <c r="PLP956" s="438"/>
      <c r="PLQ956" s="438"/>
      <c r="PLR956" s="438"/>
      <c r="PLS956" s="438"/>
      <c r="PLT956" s="438"/>
      <c r="PLU956" s="438"/>
      <c r="PLV956" s="438"/>
      <c r="PLW956" s="438"/>
      <c r="PLX956" s="438"/>
      <c r="PLY956" s="438"/>
      <c r="PLZ956" s="438"/>
      <c r="PMA956" s="438"/>
      <c r="PMB956" s="438"/>
      <c r="PMC956" s="438"/>
      <c r="PMD956" s="438"/>
      <c r="PME956" s="438"/>
      <c r="PMF956" s="438"/>
      <c r="PMG956" s="438"/>
      <c r="PMH956" s="438"/>
      <c r="PMI956" s="438"/>
      <c r="PMJ956" s="438"/>
      <c r="PMK956" s="438"/>
      <c r="PML956" s="438"/>
      <c r="PMM956" s="438"/>
      <c r="PMN956" s="438"/>
      <c r="PMO956" s="438"/>
      <c r="PMP956" s="438"/>
      <c r="PMQ956" s="438"/>
      <c r="PMR956" s="438"/>
      <c r="PMS956" s="438"/>
      <c r="PMT956" s="438"/>
      <c r="PMU956" s="438"/>
      <c r="PMV956" s="438"/>
      <c r="PMW956" s="438"/>
      <c r="PMX956" s="438"/>
      <c r="PMY956" s="438"/>
      <c r="PMZ956" s="438"/>
      <c r="PNA956" s="438"/>
      <c r="PNB956" s="438"/>
      <c r="PNC956" s="438"/>
      <c r="PND956" s="438"/>
      <c r="PNE956" s="438"/>
      <c r="PNF956" s="438"/>
      <c r="PNG956" s="438"/>
      <c r="PNH956" s="438"/>
      <c r="PNI956" s="438"/>
      <c r="PNJ956" s="438"/>
      <c r="PNK956" s="438"/>
      <c r="PNL956" s="438"/>
      <c r="PNM956" s="438"/>
      <c r="PNN956" s="438"/>
      <c r="PNO956" s="438"/>
      <c r="PNP956" s="438"/>
      <c r="PNQ956" s="438"/>
      <c r="PNR956" s="438"/>
      <c r="PNS956" s="438"/>
      <c r="PNT956" s="438"/>
      <c r="PNU956" s="438"/>
      <c r="PNV956" s="438"/>
      <c r="PNW956" s="438"/>
      <c r="PNX956" s="438"/>
      <c r="PNY956" s="438"/>
      <c r="PNZ956" s="438"/>
      <c r="POA956" s="438"/>
      <c r="POB956" s="438"/>
      <c r="POC956" s="438"/>
      <c r="POD956" s="438"/>
      <c r="POE956" s="438"/>
      <c r="POF956" s="438"/>
      <c r="POG956" s="438"/>
      <c r="POH956" s="438"/>
      <c r="POI956" s="438"/>
      <c r="POJ956" s="438"/>
      <c r="POK956" s="438"/>
      <c r="POL956" s="438"/>
      <c r="POM956" s="438"/>
      <c r="PON956" s="438"/>
      <c r="POO956" s="438"/>
      <c r="POP956" s="438"/>
      <c r="POQ956" s="438"/>
      <c r="POR956" s="438"/>
      <c r="POS956" s="438"/>
      <c r="POT956" s="438"/>
      <c r="POU956" s="438"/>
      <c r="POV956" s="438"/>
      <c r="POW956" s="438"/>
      <c r="POX956" s="438"/>
      <c r="POY956" s="438"/>
      <c r="POZ956" s="438"/>
      <c r="PPA956" s="438"/>
      <c r="PPB956" s="438"/>
      <c r="PPC956" s="438"/>
      <c r="PPD956" s="438"/>
      <c r="PPE956" s="438"/>
      <c r="PPF956" s="438"/>
      <c r="PPG956" s="438"/>
      <c r="PPH956" s="438"/>
      <c r="PPI956" s="438"/>
      <c r="PPJ956" s="438"/>
      <c r="PPK956" s="438"/>
      <c r="PPL956" s="438"/>
      <c r="PPM956" s="438"/>
      <c r="PPN956" s="438"/>
      <c r="PPO956" s="438"/>
      <c r="PPP956" s="438"/>
      <c r="PPQ956" s="438"/>
      <c r="PPR956" s="438"/>
      <c r="PPS956" s="438"/>
      <c r="PPT956" s="438"/>
      <c r="PPU956" s="438"/>
      <c r="PPV956" s="438"/>
      <c r="PPW956" s="438"/>
      <c r="PPX956" s="438"/>
      <c r="PPY956" s="438"/>
      <c r="PPZ956" s="438"/>
      <c r="PQA956" s="438"/>
      <c r="PQB956" s="438"/>
      <c r="PQC956" s="438"/>
      <c r="PQD956" s="438"/>
      <c r="PQE956" s="438"/>
      <c r="PQF956" s="438"/>
      <c r="PQG956" s="438"/>
      <c r="PQH956" s="438"/>
      <c r="PQI956" s="438"/>
      <c r="PQJ956" s="438"/>
      <c r="PQK956" s="438"/>
      <c r="PQL956" s="438"/>
      <c r="PQM956" s="438"/>
      <c r="PQN956" s="438"/>
      <c r="PQO956" s="438"/>
      <c r="PQP956" s="438"/>
      <c r="PQQ956" s="438"/>
      <c r="PQR956" s="438"/>
      <c r="PQS956" s="438"/>
      <c r="PQT956" s="438"/>
      <c r="PQU956" s="438"/>
      <c r="PQV956" s="438"/>
      <c r="PQW956" s="438"/>
      <c r="PQX956" s="438"/>
      <c r="PQY956" s="438"/>
      <c r="PQZ956" s="438"/>
      <c r="PRA956" s="438"/>
      <c r="PRB956" s="438"/>
      <c r="PRC956" s="438"/>
      <c r="PRD956" s="438"/>
      <c r="PRE956" s="438"/>
      <c r="PRF956" s="438"/>
      <c r="PRG956" s="438"/>
      <c r="PRH956" s="438"/>
      <c r="PRI956" s="438"/>
      <c r="PRJ956" s="438"/>
      <c r="PRK956" s="438"/>
      <c r="PRL956" s="438"/>
      <c r="PRM956" s="438"/>
      <c r="PRN956" s="438"/>
      <c r="PRO956" s="438"/>
      <c r="PRP956" s="438"/>
      <c r="PRQ956" s="438"/>
      <c r="PRR956" s="438"/>
      <c r="PRS956" s="438"/>
      <c r="PRT956" s="438"/>
      <c r="PRU956" s="438"/>
      <c r="PRV956" s="438"/>
      <c r="PRW956" s="438"/>
      <c r="PRX956" s="438"/>
      <c r="PRY956" s="438"/>
      <c r="PRZ956" s="438"/>
      <c r="PSA956" s="438"/>
      <c r="PSB956" s="438"/>
      <c r="PSC956" s="438"/>
      <c r="PSD956" s="438"/>
      <c r="PSE956" s="438"/>
      <c r="PSF956" s="438"/>
      <c r="PSG956" s="438"/>
      <c r="PSH956" s="438"/>
      <c r="PSI956" s="438"/>
      <c r="PSJ956" s="438"/>
      <c r="PSK956" s="438"/>
      <c r="PSL956" s="438"/>
      <c r="PSM956" s="438"/>
      <c r="PSN956" s="438"/>
      <c r="PSO956" s="438"/>
      <c r="PSP956" s="438"/>
      <c r="PSQ956" s="438"/>
      <c r="PSR956" s="438"/>
      <c r="PSS956" s="438"/>
      <c r="PST956" s="438"/>
      <c r="PSU956" s="438"/>
      <c r="PSV956" s="438"/>
      <c r="PSW956" s="438"/>
      <c r="PSX956" s="438"/>
      <c r="PSY956" s="438"/>
      <c r="PSZ956" s="438"/>
      <c r="PTA956" s="438"/>
      <c r="PTB956" s="438"/>
      <c r="PTC956" s="438"/>
      <c r="PTD956" s="438"/>
      <c r="PTE956" s="438"/>
      <c r="PTF956" s="438"/>
      <c r="PTG956" s="438"/>
      <c r="PTH956" s="438"/>
      <c r="PTI956" s="438"/>
      <c r="PTJ956" s="438"/>
      <c r="PTK956" s="438"/>
      <c r="PTL956" s="438"/>
      <c r="PTM956" s="438"/>
      <c r="PTN956" s="438"/>
      <c r="PTO956" s="438"/>
      <c r="PTP956" s="438"/>
      <c r="PTQ956" s="438"/>
      <c r="PTR956" s="438"/>
      <c r="PTS956" s="438"/>
      <c r="PTT956" s="438"/>
      <c r="PTU956" s="438"/>
      <c r="PTV956" s="438"/>
      <c r="PTW956" s="438"/>
      <c r="PTX956" s="438"/>
      <c r="PTY956" s="438"/>
      <c r="PTZ956" s="438"/>
      <c r="PUA956" s="438"/>
      <c r="PUB956" s="438"/>
      <c r="PUC956" s="438"/>
      <c r="PUD956" s="438"/>
      <c r="PUE956" s="438"/>
      <c r="PUF956" s="438"/>
      <c r="PUG956" s="438"/>
      <c r="PUH956" s="438"/>
      <c r="PUI956" s="438"/>
      <c r="PUJ956" s="438"/>
      <c r="PUK956" s="438"/>
      <c r="PUL956" s="438"/>
      <c r="PUM956" s="438"/>
      <c r="PUN956" s="438"/>
      <c r="PUO956" s="438"/>
      <c r="PUP956" s="438"/>
      <c r="PUQ956" s="438"/>
      <c r="PUR956" s="438"/>
      <c r="PUS956" s="438"/>
      <c r="PUT956" s="438"/>
      <c r="PUU956" s="438"/>
      <c r="PUV956" s="438"/>
      <c r="PUW956" s="438"/>
      <c r="PUX956" s="438"/>
      <c r="PUY956" s="438"/>
      <c r="PUZ956" s="438"/>
      <c r="PVA956" s="438"/>
      <c r="PVB956" s="438"/>
      <c r="PVC956" s="438"/>
      <c r="PVD956" s="438"/>
      <c r="PVE956" s="438"/>
      <c r="PVF956" s="438"/>
      <c r="PVG956" s="438"/>
      <c r="PVH956" s="438"/>
      <c r="PVI956" s="438"/>
      <c r="PVJ956" s="438"/>
      <c r="PVK956" s="438"/>
      <c r="PVL956" s="438"/>
      <c r="PVM956" s="438"/>
      <c r="PVN956" s="438"/>
      <c r="PVO956" s="438"/>
      <c r="PVP956" s="438"/>
      <c r="PVQ956" s="438"/>
      <c r="PVR956" s="438"/>
      <c r="PVS956" s="438"/>
      <c r="PVT956" s="438"/>
      <c r="PVU956" s="438"/>
      <c r="PVV956" s="438"/>
      <c r="PVW956" s="438"/>
      <c r="PVX956" s="438"/>
      <c r="PVY956" s="438"/>
      <c r="PVZ956" s="438"/>
      <c r="PWA956" s="438"/>
      <c r="PWB956" s="438"/>
      <c r="PWC956" s="438"/>
      <c r="PWD956" s="438"/>
      <c r="PWE956" s="438"/>
      <c r="PWF956" s="438"/>
      <c r="PWG956" s="438"/>
      <c r="PWH956" s="438"/>
      <c r="PWI956" s="438"/>
      <c r="PWJ956" s="438"/>
      <c r="PWK956" s="438"/>
      <c r="PWL956" s="438"/>
      <c r="PWM956" s="438"/>
      <c r="PWN956" s="438"/>
      <c r="PWO956" s="438"/>
      <c r="PWP956" s="438"/>
      <c r="PWQ956" s="438"/>
      <c r="PWR956" s="438"/>
      <c r="PWS956" s="438"/>
      <c r="PWT956" s="438"/>
      <c r="PWU956" s="438"/>
      <c r="PWV956" s="438"/>
      <c r="PWW956" s="438"/>
      <c r="PWX956" s="438"/>
      <c r="PWY956" s="438"/>
      <c r="PWZ956" s="438"/>
      <c r="PXA956" s="438"/>
      <c r="PXB956" s="438"/>
      <c r="PXC956" s="438"/>
      <c r="PXD956" s="438"/>
      <c r="PXE956" s="438"/>
      <c r="PXF956" s="438"/>
      <c r="PXG956" s="438"/>
      <c r="PXH956" s="438"/>
      <c r="PXI956" s="438"/>
      <c r="PXJ956" s="438"/>
      <c r="PXK956" s="438"/>
      <c r="PXL956" s="438"/>
      <c r="PXM956" s="438"/>
      <c r="PXN956" s="438"/>
      <c r="PXO956" s="438"/>
      <c r="PXP956" s="438"/>
      <c r="PXQ956" s="438"/>
      <c r="PXR956" s="438"/>
      <c r="PXS956" s="438"/>
      <c r="PXT956" s="438"/>
      <c r="PXU956" s="438"/>
      <c r="PXV956" s="438"/>
      <c r="PXW956" s="438"/>
      <c r="PXX956" s="438"/>
      <c r="PXY956" s="438"/>
      <c r="PXZ956" s="438"/>
      <c r="PYA956" s="438"/>
      <c r="PYB956" s="438"/>
      <c r="PYC956" s="438"/>
      <c r="PYD956" s="438"/>
      <c r="PYE956" s="438"/>
      <c r="PYF956" s="438"/>
      <c r="PYG956" s="438"/>
      <c r="PYH956" s="438"/>
      <c r="PYI956" s="438"/>
      <c r="PYJ956" s="438"/>
      <c r="PYK956" s="438"/>
      <c r="PYL956" s="438"/>
      <c r="PYM956" s="438"/>
      <c r="PYN956" s="438"/>
      <c r="PYO956" s="438"/>
      <c r="PYP956" s="438"/>
      <c r="PYQ956" s="438"/>
      <c r="PYR956" s="438"/>
      <c r="PYS956" s="438"/>
      <c r="PYT956" s="438"/>
      <c r="PYU956" s="438"/>
      <c r="PYV956" s="438"/>
      <c r="PYW956" s="438"/>
      <c r="PYX956" s="438"/>
      <c r="PYY956" s="438"/>
      <c r="PYZ956" s="438"/>
      <c r="PZA956" s="438"/>
      <c r="PZB956" s="438"/>
      <c r="PZC956" s="438"/>
      <c r="PZD956" s="438"/>
      <c r="PZE956" s="438"/>
      <c r="PZF956" s="438"/>
      <c r="PZG956" s="438"/>
      <c r="PZH956" s="438"/>
      <c r="PZI956" s="438"/>
      <c r="PZJ956" s="438"/>
      <c r="PZK956" s="438"/>
      <c r="PZL956" s="438"/>
      <c r="PZM956" s="438"/>
      <c r="PZN956" s="438"/>
      <c r="PZO956" s="438"/>
      <c r="PZP956" s="438"/>
      <c r="PZQ956" s="438"/>
      <c r="PZR956" s="438"/>
      <c r="PZS956" s="438"/>
      <c r="PZT956" s="438"/>
      <c r="PZU956" s="438"/>
      <c r="PZV956" s="438"/>
      <c r="PZW956" s="438"/>
      <c r="PZX956" s="438"/>
      <c r="PZY956" s="438"/>
      <c r="PZZ956" s="438"/>
      <c r="QAA956" s="438"/>
      <c r="QAB956" s="438"/>
      <c r="QAC956" s="438"/>
      <c r="QAD956" s="438"/>
      <c r="QAE956" s="438"/>
      <c r="QAF956" s="438"/>
      <c r="QAG956" s="438"/>
      <c r="QAH956" s="438"/>
      <c r="QAI956" s="438"/>
      <c r="QAJ956" s="438"/>
      <c r="QAK956" s="438"/>
      <c r="QAL956" s="438"/>
      <c r="QAM956" s="438"/>
      <c r="QAN956" s="438"/>
      <c r="QAO956" s="438"/>
      <c r="QAP956" s="438"/>
      <c r="QAQ956" s="438"/>
      <c r="QAR956" s="438"/>
      <c r="QAS956" s="438"/>
      <c r="QAT956" s="438"/>
      <c r="QAU956" s="438"/>
      <c r="QAV956" s="438"/>
      <c r="QAW956" s="438"/>
      <c r="QAX956" s="438"/>
      <c r="QAY956" s="438"/>
      <c r="QAZ956" s="438"/>
      <c r="QBA956" s="438"/>
      <c r="QBB956" s="438"/>
      <c r="QBC956" s="438"/>
      <c r="QBD956" s="438"/>
      <c r="QBE956" s="438"/>
      <c r="QBF956" s="438"/>
      <c r="QBG956" s="438"/>
      <c r="QBH956" s="438"/>
      <c r="QBI956" s="438"/>
      <c r="QBJ956" s="438"/>
      <c r="QBK956" s="438"/>
      <c r="QBL956" s="438"/>
      <c r="QBM956" s="438"/>
      <c r="QBN956" s="438"/>
      <c r="QBO956" s="438"/>
      <c r="QBP956" s="438"/>
      <c r="QBQ956" s="438"/>
      <c r="QBR956" s="438"/>
      <c r="QBS956" s="438"/>
      <c r="QBT956" s="438"/>
      <c r="QBU956" s="438"/>
      <c r="QBV956" s="438"/>
      <c r="QBW956" s="438"/>
      <c r="QBX956" s="438"/>
      <c r="QBY956" s="438"/>
      <c r="QBZ956" s="438"/>
      <c r="QCA956" s="438"/>
      <c r="QCB956" s="438"/>
      <c r="QCC956" s="438"/>
      <c r="QCD956" s="438"/>
      <c r="QCE956" s="438"/>
      <c r="QCF956" s="438"/>
      <c r="QCG956" s="438"/>
      <c r="QCH956" s="438"/>
      <c r="QCI956" s="438"/>
      <c r="QCJ956" s="438"/>
      <c r="QCK956" s="438"/>
      <c r="QCL956" s="438"/>
      <c r="QCM956" s="438"/>
      <c r="QCN956" s="438"/>
      <c r="QCO956" s="438"/>
      <c r="QCP956" s="438"/>
      <c r="QCQ956" s="438"/>
      <c r="QCR956" s="438"/>
      <c r="QCS956" s="438"/>
      <c r="QCT956" s="438"/>
      <c r="QCU956" s="438"/>
      <c r="QCV956" s="438"/>
      <c r="QCW956" s="438"/>
      <c r="QCX956" s="438"/>
      <c r="QCY956" s="438"/>
      <c r="QCZ956" s="438"/>
      <c r="QDA956" s="438"/>
      <c r="QDB956" s="438"/>
      <c r="QDC956" s="438"/>
      <c r="QDD956" s="438"/>
      <c r="QDE956" s="438"/>
      <c r="QDF956" s="438"/>
      <c r="QDG956" s="438"/>
      <c r="QDH956" s="438"/>
      <c r="QDI956" s="438"/>
      <c r="QDJ956" s="438"/>
      <c r="QDK956" s="438"/>
      <c r="QDL956" s="438"/>
      <c r="QDM956" s="438"/>
      <c r="QDN956" s="438"/>
      <c r="QDO956" s="438"/>
      <c r="QDP956" s="438"/>
      <c r="QDQ956" s="438"/>
      <c r="QDR956" s="438"/>
      <c r="QDS956" s="438"/>
      <c r="QDT956" s="438"/>
      <c r="QDU956" s="438"/>
      <c r="QDV956" s="438"/>
      <c r="QDW956" s="438"/>
      <c r="QDX956" s="438"/>
      <c r="QDY956" s="438"/>
      <c r="QDZ956" s="438"/>
      <c r="QEA956" s="438"/>
      <c r="QEB956" s="438"/>
      <c r="QEC956" s="438"/>
      <c r="QED956" s="438"/>
      <c r="QEE956" s="438"/>
      <c r="QEF956" s="438"/>
      <c r="QEG956" s="438"/>
      <c r="QEH956" s="438"/>
      <c r="QEI956" s="438"/>
      <c r="QEJ956" s="438"/>
      <c r="QEK956" s="438"/>
      <c r="QEL956" s="438"/>
      <c r="QEM956" s="438"/>
      <c r="QEN956" s="438"/>
      <c r="QEO956" s="438"/>
      <c r="QEP956" s="438"/>
      <c r="QEQ956" s="438"/>
      <c r="QER956" s="438"/>
      <c r="QES956" s="438"/>
      <c r="QET956" s="438"/>
      <c r="QEU956" s="438"/>
      <c r="QEV956" s="438"/>
      <c r="QEW956" s="438"/>
      <c r="QEX956" s="438"/>
      <c r="QEY956" s="438"/>
      <c r="QEZ956" s="438"/>
      <c r="QFA956" s="438"/>
      <c r="QFB956" s="438"/>
      <c r="QFC956" s="438"/>
      <c r="QFD956" s="438"/>
      <c r="QFE956" s="438"/>
      <c r="QFF956" s="438"/>
      <c r="QFG956" s="438"/>
      <c r="QFH956" s="438"/>
      <c r="QFI956" s="438"/>
      <c r="QFJ956" s="438"/>
      <c r="QFK956" s="438"/>
      <c r="QFL956" s="438"/>
      <c r="QFM956" s="438"/>
      <c r="QFN956" s="438"/>
      <c r="QFO956" s="438"/>
      <c r="QFP956" s="438"/>
      <c r="QFQ956" s="438"/>
      <c r="QFR956" s="438"/>
      <c r="QFS956" s="438"/>
      <c r="QFT956" s="438"/>
      <c r="QFU956" s="438"/>
      <c r="QFV956" s="438"/>
      <c r="QFW956" s="438"/>
      <c r="QFX956" s="438"/>
      <c r="QFY956" s="438"/>
      <c r="QFZ956" s="438"/>
      <c r="QGA956" s="438"/>
      <c r="QGB956" s="438"/>
      <c r="QGC956" s="438"/>
      <c r="QGD956" s="438"/>
      <c r="QGE956" s="438"/>
      <c r="QGF956" s="438"/>
      <c r="QGG956" s="438"/>
      <c r="QGH956" s="438"/>
      <c r="QGI956" s="438"/>
      <c r="QGJ956" s="438"/>
      <c r="QGK956" s="438"/>
      <c r="QGL956" s="438"/>
      <c r="QGM956" s="438"/>
      <c r="QGN956" s="438"/>
      <c r="QGO956" s="438"/>
      <c r="QGP956" s="438"/>
      <c r="QGQ956" s="438"/>
      <c r="QGR956" s="438"/>
      <c r="QGS956" s="438"/>
      <c r="QGT956" s="438"/>
      <c r="QGU956" s="438"/>
      <c r="QGV956" s="438"/>
      <c r="QGW956" s="438"/>
      <c r="QGX956" s="438"/>
      <c r="QGY956" s="438"/>
      <c r="QGZ956" s="438"/>
      <c r="QHA956" s="438"/>
      <c r="QHB956" s="438"/>
      <c r="QHC956" s="438"/>
      <c r="QHD956" s="438"/>
      <c r="QHE956" s="438"/>
      <c r="QHF956" s="438"/>
      <c r="QHG956" s="438"/>
      <c r="QHH956" s="438"/>
      <c r="QHI956" s="438"/>
      <c r="QHJ956" s="438"/>
      <c r="QHK956" s="438"/>
      <c r="QHL956" s="438"/>
      <c r="QHM956" s="438"/>
      <c r="QHN956" s="438"/>
      <c r="QHO956" s="438"/>
      <c r="QHP956" s="438"/>
      <c r="QHQ956" s="438"/>
      <c r="QHR956" s="438"/>
      <c r="QHS956" s="438"/>
      <c r="QHT956" s="438"/>
      <c r="QHU956" s="438"/>
      <c r="QHV956" s="438"/>
      <c r="QHW956" s="438"/>
      <c r="QHX956" s="438"/>
      <c r="QHY956" s="438"/>
      <c r="QHZ956" s="438"/>
      <c r="QIA956" s="438"/>
      <c r="QIB956" s="438"/>
      <c r="QIC956" s="438"/>
      <c r="QID956" s="438"/>
      <c r="QIE956" s="438"/>
      <c r="QIF956" s="438"/>
      <c r="QIG956" s="438"/>
      <c r="QIH956" s="438"/>
      <c r="QII956" s="438"/>
      <c r="QIJ956" s="438"/>
      <c r="QIK956" s="438"/>
      <c r="QIL956" s="438"/>
      <c r="QIM956" s="438"/>
      <c r="QIN956" s="438"/>
      <c r="QIO956" s="438"/>
      <c r="QIP956" s="438"/>
      <c r="QIQ956" s="438"/>
      <c r="QIR956" s="438"/>
      <c r="QIS956" s="438"/>
      <c r="QIT956" s="438"/>
      <c r="QIU956" s="438"/>
      <c r="QIV956" s="438"/>
      <c r="QIW956" s="438"/>
      <c r="QIX956" s="438"/>
      <c r="QIY956" s="438"/>
      <c r="QIZ956" s="438"/>
      <c r="QJA956" s="438"/>
      <c r="QJB956" s="438"/>
      <c r="QJC956" s="438"/>
      <c r="QJD956" s="438"/>
      <c r="QJE956" s="438"/>
      <c r="QJF956" s="438"/>
      <c r="QJG956" s="438"/>
      <c r="QJH956" s="438"/>
      <c r="QJI956" s="438"/>
      <c r="QJJ956" s="438"/>
      <c r="QJK956" s="438"/>
      <c r="QJL956" s="438"/>
      <c r="QJM956" s="438"/>
      <c r="QJN956" s="438"/>
      <c r="QJO956" s="438"/>
      <c r="QJP956" s="438"/>
      <c r="QJQ956" s="438"/>
      <c r="QJR956" s="438"/>
      <c r="QJS956" s="438"/>
      <c r="QJT956" s="438"/>
      <c r="QJU956" s="438"/>
      <c r="QJV956" s="438"/>
      <c r="QJW956" s="438"/>
      <c r="QJX956" s="438"/>
      <c r="QJY956" s="438"/>
      <c r="QJZ956" s="438"/>
      <c r="QKA956" s="438"/>
      <c r="QKB956" s="438"/>
      <c r="QKC956" s="438"/>
      <c r="QKD956" s="438"/>
      <c r="QKE956" s="438"/>
      <c r="QKF956" s="438"/>
      <c r="QKG956" s="438"/>
      <c r="QKH956" s="438"/>
      <c r="QKI956" s="438"/>
      <c r="QKJ956" s="438"/>
      <c r="QKK956" s="438"/>
      <c r="QKL956" s="438"/>
      <c r="QKM956" s="438"/>
      <c r="QKN956" s="438"/>
      <c r="QKO956" s="438"/>
      <c r="QKP956" s="438"/>
      <c r="QKQ956" s="438"/>
      <c r="QKR956" s="438"/>
      <c r="QKS956" s="438"/>
      <c r="QKT956" s="438"/>
      <c r="QKU956" s="438"/>
      <c r="QKV956" s="438"/>
      <c r="QKW956" s="438"/>
      <c r="QKX956" s="438"/>
      <c r="QKY956" s="438"/>
      <c r="QKZ956" s="438"/>
      <c r="QLA956" s="438"/>
      <c r="QLB956" s="438"/>
      <c r="QLC956" s="438"/>
      <c r="QLD956" s="438"/>
      <c r="QLE956" s="438"/>
      <c r="QLF956" s="438"/>
      <c r="QLG956" s="438"/>
      <c r="QLH956" s="438"/>
      <c r="QLI956" s="438"/>
      <c r="QLJ956" s="438"/>
      <c r="QLK956" s="438"/>
      <c r="QLL956" s="438"/>
      <c r="QLM956" s="438"/>
      <c r="QLN956" s="438"/>
      <c r="QLO956" s="438"/>
      <c r="QLP956" s="438"/>
      <c r="QLQ956" s="438"/>
      <c r="QLR956" s="438"/>
      <c r="QLS956" s="438"/>
      <c r="QLT956" s="438"/>
      <c r="QLU956" s="438"/>
      <c r="QLV956" s="438"/>
      <c r="QLW956" s="438"/>
      <c r="QLX956" s="438"/>
      <c r="QLY956" s="438"/>
      <c r="QLZ956" s="438"/>
      <c r="QMA956" s="438"/>
      <c r="QMB956" s="438"/>
      <c r="QMC956" s="438"/>
      <c r="QMD956" s="438"/>
      <c r="QME956" s="438"/>
      <c r="QMF956" s="438"/>
      <c r="QMG956" s="438"/>
      <c r="QMH956" s="438"/>
      <c r="QMI956" s="438"/>
      <c r="QMJ956" s="438"/>
      <c r="QMK956" s="438"/>
      <c r="QML956" s="438"/>
      <c r="QMM956" s="438"/>
      <c r="QMN956" s="438"/>
      <c r="QMO956" s="438"/>
      <c r="QMP956" s="438"/>
      <c r="QMQ956" s="438"/>
      <c r="QMR956" s="438"/>
      <c r="QMS956" s="438"/>
      <c r="QMT956" s="438"/>
      <c r="QMU956" s="438"/>
      <c r="QMV956" s="438"/>
      <c r="QMW956" s="438"/>
      <c r="QMX956" s="438"/>
      <c r="QMY956" s="438"/>
      <c r="QMZ956" s="438"/>
      <c r="QNA956" s="438"/>
      <c r="QNB956" s="438"/>
      <c r="QNC956" s="438"/>
      <c r="QND956" s="438"/>
      <c r="QNE956" s="438"/>
      <c r="QNF956" s="438"/>
      <c r="QNG956" s="438"/>
      <c r="QNH956" s="438"/>
      <c r="QNI956" s="438"/>
      <c r="QNJ956" s="438"/>
      <c r="QNK956" s="438"/>
      <c r="QNL956" s="438"/>
      <c r="QNM956" s="438"/>
      <c r="QNN956" s="438"/>
      <c r="QNO956" s="438"/>
      <c r="QNP956" s="438"/>
      <c r="QNQ956" s="438"/>
      <c r="QNR956" s="438"/>
      <c r="QNS956" s="438"/>
      <c r="QNT956" s="438"/>
      <c r="QNU956" s="438"/>
      <c r="QNV956" s="438"/>
      <c r="QNW956" s="438"/>
      <c r="QNX956" s="438"/>
      <c r="QNY956" s="438"/>
      <c r="QNZ956" s="438"/>
      <c r="QOA956" s="438"/>
      <c r="QOB956" s="438"/>
      <c r="QOC956" s="438"/>
      <c r="QOD956" s="438"/>
      <c r="QOE956" s="438"/>
      <c r="QOF956" s="438"/>
      <c r="QOG956" s="438"/>
      <c r="QOH956" s="438"/>
      <c r="QOI956" s="438"/>
      <c r="QOJ956" s="438"/>
      <c r="QOK956" s="438"/>
      <c r="QOL956" s="438"/>
      <c r="QOM956" s="438"/>
      <c r="QON956" s="438"/>
      <c r="QOO956" s="438"/>
      <c r="QOP956" s="438"/>
      <c r="QOQ956" s="438"/>
      <c r="QOR956" s="438"/>
      <c r="QOS956" s="438"/>
      <c r="QOT956" s="438"/>
      <c r="QOU956" s="438"/>
      <c r="QOV956" s="438"/>
      <c r="QOW956" s="438"/>
      <c r="QOX956" s="438"/>
      <c r="QOY956" s="438"/>
      <c r="QOZ956" s="438"/>
      <c r="QPA956" s="438"/>
      <c r="QPB956" s="438"/>
      <c r="QPC956" s="438"/>
      <c r="QPD956" s="438"/>
      <c r="QPE956" s="438"/>
      <c r="QPF956" s="438"/>
      <c r="QPG956" s="438"/>
      <c r="QPH956" s="438"/>
      <c r="QPI956" s="438"/>
      <c r="QPJ956" s="438"/>
      <c r="QPK956" s="438"/>
      <c r="QPL956" s="438"/>
      <c r="QPM956" s="438"/>
      <c r="QPN956" s="438"/>
      <c r="QPO956" s="438"/>
      <c r="QPP956" s="438"/>
      <c r="QPQ956" s="438"/>
      <c r="QPR956" s="438"/>
      <c r="QPS956" s="438"/>
      <c r="QPT956" s="438"/>
      <c r="QPU956" s="438"/>
      <c r="QPV956" s="438"/>
      <c r="QPW956" s="438"/>
      <c r="QPX956" s="438"/>
      <c r="QPY956" s="438"/>
      <c r="QPZ956" s="438"/>
      <c r="QQA956" s="438"/>
      <c r="QQB956" s="438"/>
      <c r="QQC956" s="438"/>
      <c r="QQD956" s="438"/>
      <c r="QQE956" s="438"/>
      <c r="QQF956" s="438"/>
      <c r="QQG956" s="438"/>
      <c r="QQH956" s="438"/>
      <c r="QQI956" s="438"/>
      <c r="QQJ956" s="438"/>
      <c r="QQK956" s="438"/>
      <c r="QQL956" s="438"/>
      <c r="QQM956" s="438"/>
      <c r="QQN956" s="438"/>
      <c r="QQO956" s="438"/>
      <c r="QQP956" s="438"/>
      <c r="QQQ956" s="438"/>
      <c r="QQR956" s="438"/>
      <c r="QQS956" s="438"/>
      <c r="QQT956" s="438"/>
      <c r="QQU956" s="438"/>
      <c r="QQV956" s="438"/>
      <c r="QQW956" s="438"/>
      <c r="QQX956" s="438"/>
      <c r="QQY956" s="438"/>
      <c r="QQZ956" s="438"/>
      <c r="QRA956" s="438"/>
      <c r="QRB956" s="438"/>
      <c r="QRC956" s="438"/>
      <c r="QRD956" s="438"/>
      <c r="QRE956" s="438"/>
      <c r="QRF956" s="438"/>
      <c r="QRG956" s="438"/>
      <c r="QRH956" s="438"/>
      <c r="QRI956" s="438"/>
      <c r="QRJ956" s="438"/>
      <c r="QRK956" s="438"/>
      <c r="QRL956" s="438"/>
      <c r="QRM956" s="438"/>
      <c r="QRN956" s="438"/>
      <c r="QRO956" s="438"/>
      <c r="QRP956" s="438"/>
      <c r="QRQ956" s="438"/>
      <c r="QRR956" s="438"/>
      <c r="QRS956" s="438"/>
      <c r="QRT956" s="438"/>
      <c r="QRU956" s="438"/>
      <c r="QRV956" s="438"/>
      <c r="QRW956" s="438"/>
      <c r="QRX956" s="438"/>
      <c r="QRY956" s="438"/>
      <c r="QRZ956" s="438"/>
      <c r="QSA956" s="438"/>
      <c r="QSB956" s="438"/>
      <c r="QSC956" s="438"/>
      <c r="QSD956" s="438"/>
      <c r="QSE956" s="438"/>
      <c r="QSF956" s="438"/>
      <c r="QSG956" s="438"/>
      <c r="QSH956" s="438"/>
      <c r="QSI956" s="438"/>
      <c r="QSJ956" s="438"/>
      <c r="QSK956" s="438"/>
      <c r="QSL956" s="438"/>
      <c r="QSM956" s="438"/>
      <c r="QSN956" s="438"/>
      <c r="QSO956" s="438"/>
      <c r="QSP956" s="438"/>
      <c r="QSQ956" s="438"/>
      <c r="QSR956" s="438"/>
      <c r="QSS956" s="438"/>
      <c r="QST956" s="438"/>
      <c r="QSU956" s="438"/>
      <c r="QSV956" s="438"/>
      <c r="QSW956" s="438"/>
      <c r="QSX956" s="438"/>
      <c r="QSY956" s="438"/>
      <c r="QSZ956" s="438"/>
      <c r="QTA956" s="438"/>
      <c r="QTB956" s="438"/>
      <c r="QTC956" s="438"/>
      <c r="QTD956" s="438"/>
      <c r="QTE956" s="438"/>
      <c r="QTF956" s="438"/>
      <c r="QTG956" s="438"/>
      <c r="QTH956" s="438"/>
      <c r="QTI956" s="438"/>
      <c r="QTJ956" s="438"/>
      <c r="QTK956" s="438"/>
      <c r="QTL956" s="438"/>
      <c r="QTM956" s="438"/>
      <c r="QTN956" s="438"/>
      <c r="QTO956" s="438"/>
      <c r="QTP956" s="438"/>
      <c r="QTQ956" s="438"/>
      <c r="QTR956" s="438"/>
      <c r="QTS956" s="438"/>
      <c r="QTT956" s="438"/>
      <c r="QTU956" s="438"/>
      <c r="QTV956" s="438"/>
      <c r="QTW956" s="438"/>
      <c r="QTX956" s="438"/>
      <c r="QTY956" s="438"/>
      <c r="QTZ956" s="438"/>
      <c r="QUA956" s="438"/>
      <c r="QUB956" s="438"/>
      <c r="QUC956" s="438"/>
      <c r="QUD956" s="438"/>
      <c r="QUE956" s="438"/>
      <c r="QUF956" s="438"/>
      <c r="QUG956" s="438"/>
      <c r="QUH956" s="438"/>
      <c r="QUI956" s="438"/>
      <c r="QUJ956" s="438"/>
      <c r="QUK956" s="438"/>
      <c r="QUL956" s="438"/>
      <c r="QUM956" s="438"/>
      <c r="QUN956" s="438"/>
      <c r="QUO956" s="438"/>
      <c r="QUP956" s="438"/>
      <c r="QUQ956" s="438"/>
      <c r="QUR956" s="438"/>
      <c r="QUS956" s="438"/>
      <c r="QUT956" s="438"/>
      <c r="QUU956" s="438"/>
      <c r="QUV956" s="438"/>
      <c r="QUW956" s="438"/>
      <c r="QUX956" s="438"/>
      <c r="QUY956" s="438"/>
      <c r="QUZ956" s="438"/>
      <c r="QVA956" s="438"/>
      <c r="QVB956" s="438"/>
      <c r="QVC956" s="438"/>
      <c r="QVD956" s="438"/>
      <c r="QVE956" s="438"/>
      <c r="QVF956" s="438"/>
      <c r="QVG956" s="438"/>
      <c r="QVH956" s="438"/>
      <c r="QVI956" s="438"/>
      <c r="QVJ956" s="438"/>
      <c r="QVK956" s="438"/>
      <c r="QVL956" s="438"/>
      <c r="QVM956" s="438"/>
      <c r="QVN956" s="438"/>
      <c r="QVO956" s="438"/>
      <c r="QVP956" s="438"/>
      <c r="QVQ956" s="438"/>
      <c r="QVR956" s="438"/>
      <c r="QVS956" s="438"/>
      <c r="QVT956" s="438"/>
      <c r="QVU956" s="438"/>
      <c r="QVV956" s="438"/>
      <c r="QVW956" s="438"/>
      <c r="QVX956" s="438"/>
      <c r="QVY956" s="438"/>
      <c r="QVZ956" s="438"/>
      <c r="QWA956" s="438"/>
      <c r="QWB956" s="438"/>
      <c r="QWC956" s="438"/>
      <c r="QWD956" s="438"/>
      <c r="QWE956" s="438"/>
      <c r="QWF956" s="438"/>
      <c r="QWG956" s="438"/>
      <c r="QWH956" s="438"/>
      <c r="QWI956" s="438"/>
      <c r="QWJ956" s="438"/>
      <c r="QWK956" s="438"/>
      <c r="QWL956" s="438"/>
      <c r="QWM956" s="438"/>
      <c r="QWN956" s="438"/>
      <c r="QWO956" s="438"/>
      <c r="QWP956" s="438"/>
      <c r="QWQ956" s="438"/>
      <c r="QWR956" s="438"/>
      <c r="QWS956" s="438"/>
      <c r="QWT956" s="438"/>
      <c r="QWU956" s="438"/>
      <c r="QWV956" s="438"/>
      <c r="QWW956" s="438"/>
      <c r="QWX956" s="438"/>
      <c r="QWY956" s="438"/>
      <c r="QWZ956" s="438"/>
      <c r="QXA956" s="438"/>
      <c r="QXB956" s="438"/>
      <c r="QXC956" s="438"/>
      <c r="QXD956" s="438"/>
      <c r="QXE956" s="438"/>
      <c r="QXF956" s="438"/>
      <c r="QXG956" s="438"/>
      <c r="QXH956" s="438"/>
      <c r="QXI956" s="438"/>
      <c r="QXJ956" s="438"/>
      <c r="QXK956" s="438"/>
      <c r="QXL956" s="438"/>
      <c r="QXM956" s="438"/>
      <c r="QXN956" s="438"/>
      <c r="QXO956" s="438"/>
      <c r="QXP956" s="438"/>
      <c r="QXQ956" s="438"/>
      <c r="QXR956" s="438"/>
      <c r="QXS956" s="438"/>
      <c r="QXT956" s="438"/>
      <c r="QXU956" s="438"/>
      <c r="QXV956" s="438"/>
      <c r="QXW956" s="438"/>
      <c r="QXX956" s="438"/>
      <c r="QXY956" s="438"/>
      <c r="QXZ956" s="438"/>
      <c r="QYA956" s="438"/>
      <c r="QYB956" s="438"/>
      <c r="QYC956" s="438"/>
      <c r="QYD956" s="438"/>
      <c r="QYE956" s="438"/>
      <c r="QYF956" s="438"/>
      <c r="QYG956" s="438"/>
      <c r="QYH956" s="438"/>
      <c r="QYI956" s="438"/>
      <c r="QYJ956" s="438"/>
      <c r="QYK956" s="438"/>
      <c r="QYL956" s="438"/>
      <c r="QYM956" s="438"/>
      <c r="QYN956" s="438"/>
      <c r="QYO956" s="438"/>
      <c r="QYP956" s="438"/>
      <c r="QYQ956" s="438"/>
      <c r="QYR956" s="438"/>
      <c r="QYS956" s="438"/>
      <c r="QYT956" s="438"/>
      <c r="QYU956" s="438"/>
      <c r="QYV956" s="438"/>
      <c r="QYW956" s="438"/>
      <c r="QYX956" s="438"/>
      <c r="QYY956" s="438"/>
      <c r="QYZ956" s="438"/>
      <c r="QZA956" s="438"/>
      <c r="QZB956" s="438"/>
      <c r="QZC956" s="438"/>
      <c r="QZD956" s="438"/>
      <c r="QZE956" s="438"/>
      <c r="QZF956" s="438"/>
      <c r="QZG956" s="438"/>
      <c r="QZH956" s="438"/>
      <c r="QZI956" s="438"/>
      <c r="QZJ956" s="438"/>
      <c r="QZK956" s="438"/>
      <c r="QZL956" s="438"/>
      <c r="QZM956" s="438"/>
      <c r="QZN956" s="438"/>
      <c r="QZO956" s="438"/>
      <c r="QZP956" s="438"/>
      <c r="QZQ956" s="438"/>
      <c r="QZR956" s="438"/>
      <c r="QZS956" s="438"/>
      <c r="QZT956" s="438"/>
      <c r="QZU956" s="438"/>
      <c r="QZV956" s="438"/>
      <c r="QZW956" s="438"/>
      <c r="QZX956" s="438"/>
      <c r="QZY956" s="438"/>
      <c r="QZZ956" s="438"/>
      <c r="RAA956" s="438"/>
      <c r="RAB956" s="438"/>
      <c r="RAC956" s="438"/>
      <c r="RAD956" s="438"/>
      <c r="RAE956" s="438"/>
      <c r="RAF956" s="438"/>
      <c r="RAG956" s="438"/>
      <c r="RAH956" s="438"/>
      <c r="RAI956" s="438"/>
      <c r="RAJ956" s="438"/>
      <c r="RAK956" s="438"/>
      <c r="RAL956" s="438"/>
      <c r="RAM956" s="438"/>
      <c r="RAN956" s="438"/>
      <c r="RAO956" s="438"/>
      <c r="RAP956" s="438"/>
      <c r="RAQ956" s="438"/>
      <c r="RAR956" s="438"/>
      <c r="RAS956" s="438"/>
      <c r="RAT956" s="438"/>
      <c r="RAU956" s="438"/>
      <c r="RAV956" s="438"/>
      <c r="RAW956" s="438"/>
      <c r="RAX956" s="438"/>
      <c r="RAY956" s="438"/>
      <c r="RAZ956" s="438"/>
      <c r="RBA956" s="438"/>
      <c r="RBB956" s="438"/>
      <c r="RBC956" s="438"/>
      <c r="RBD956" s="438"/>
      <c r="RBE956" s="438"/>
      <c r="RBF956" s="438"/>
      <c r="RBG956" s="438"/>
      <c r="RBH956" s="438"/>
      <c r="RBI956" s="438"/>
      <c r="RBJ956" s="438"/>
      <c r="RBK956" s="438"/>
      <c r="RBL956" s="438"/>
      <c r="RBM956" s="438"/>
      <c r="RBN956" s="438"/>
      <c r="RBO956" s="438"/>
      <c r="RBP956" s="438"/>
      <c r="RBQ956" s="438"/>
      <c r="RBR956" s="438"/>
      <c r="RBS956" s="438"/>
      <c r="RBT956" s="438"/>
      <c r="RBU956" s="438"/>
      <c r="RBV956" s="438"/>
      <c r="RBW956" s="438"/>
      <c r="RBX956" s="438"/>
      <c r="RBY956" s="438"/>
      <c r="RBZ956" s="438"/>
      <c r="RCA956" s="438"/>
      <c r="RCB956" s="438"/>
      <c r="RCC956" s="438"/>
      <c r="RCD956" s="438"/>
      <c r="RCE956" s="438"/>
      <c r="RCF956" s="438"/>
      <c r="RCG956" s="438"/>
      <c r="RCH956" s="438"/>
      <c r="RCI956" s="438"/>
      <c r="RCJ956" s="438"/>
      <c r="RCK956" s="438"/>
      <c r="RCL956" s="438"/>
      <c r="RCM956" s="438"/>
      <c r="RCN956" s="438"/>
      <c r="RCO956" s="438"/>
      <c r="RCP956" s="438"/>
      <c r="RCQ956" s="438"/>
      <c r="RCR956" s="438"/>
      <c r="RCS956" s="438"/>
      <c r="RCT956" s="438"/>
      <c r="RCU956" s="438"/>
      <c r="RCV956" s="438"/>
      <c r="RCW956" s="438"/>
      <c r="RCX956" s="438"/>
      <c r="RCY956" s="438"/>
      <c r="RCZ956" s="438"/>
      <c r="RDA956" s="438"/>
      <c r="RDB956" s="438"/>
      <c r="RDC956" s="438"/>
      <c r="RDD956" s="438"/>
      <c r="RDE956" s="438"/>
      <c r="RDF956" s="438"/>
      <c r="RDG956" s="438"/>
      <c r="RDH956" s="438"/>
      <c r="RDI956" s="438"/>
      <c r="RDJ956" s="438"/>
      <c r="RDK956" s="438"/>
      <c r="RDL956" s="438"/>
      <c r="RDM956" s="438"/>
      <c r="RDN956" s="438"/>
      <c r="RDO956" s="438"/>
      <c r="RDP956" s="438"/>
      <c r="RDQ956" s="438"/>
      <c r="RDR956" s="438"/>
      <c r="RDS956" s="438"/>
      <c r="RDT956" s="438"/>
      <c r="RDU956" s="438"/>
      <c r="RDV956" s="438"/>
      <c r="RDW956" s="438"/>
      <c r="RDX956" s="438"/>
      <c r="RDY956" s="438"/>
      <c r="RDZ956" s="438"/>
      <c r="REA956" s="438"/>
      <c r="REB956" s="438"/>
      <c r="REC956" s="438"/>
      <c r="RED956" s="438"/>
      <c r="REE956" s="438"/>
      <c r="REF956" s="438"/>
      <c r="REG956" s="438"/>
      <c r="REH956" s="438"/>
      <c r="REI956" s="438"/>
      <c r="REJ956" s="438"/>
      <c r="REK956" s="438"/>
      <c r="REL956" s="438"/>
      <c r="REM956" s="438"/>
      <c r="REN956" s="438"/>
      <c r="REO956" s="438"/>
      <c r="REP956" s="438"/>
      <c r="REQ956" s="438"/>
      <c r="RER956" s="438"/>
      <c r="RES956" s="438"/>
      <c r="RET956" s="438"/>
      <c r="REU956" s="438"/>
      <c r="REV956" s="438"/>
      <c r="REW956" s="438"/>
      <c r="REX956" s="438"/>
      <c r="REY956" s="438"/>
      <c r="REZ956" s="438"/>
      <c r="RFA956" s="438"/>
      <c r="RFB956" s="438"/>
      <c r="RFC956" s="438"/>
      <c r="RFD956" s="438"/>
      <c r="RFE956" s="438"/>
      <c r="RFF956" s="438"/>
      <c r="RFG956" s="438"/>
      <c r="RFH956" s="438"/>
      <c r="RFI956" s="438"/>
      <c r="RFJ956" s="438"/>
      <c r="RFK956" s="438"/>
      <c r="RFL956" s="438"/>
      <c r="RFM956" s="438"/>
      <c r="RFN956" s="438"/>
      <c r="RFO956" s="438"/>
      <c r="RFP956" s="438"/>
      <c r="RFQ956" s="438"/>
      <c r="RFR956" s="438"/>
      <c r="RFS956" s="438"/>
      <c r="RFT956" s="438"/>
      <c r="RFU956" s="438"/>
      <c r="RFV956" s="438"/>
      <c r="RFW956" s="438"/>
      <c r="RFX956" s="438"/>
      <c r="RFY956" s="438"/>
      <c r="RFZ956" s="438"/>
      <c r="RGA956" s="438"/>
      <c r="RGB956" s="438"/>
      <c r="RGC956" s="438"/>
      <c r="RGD956" s="438"/>
      <c r="RGE956" s="438"/>
      <c r="RGF956" s="438"/>
      <c r="RGG956" s="438"/>
      <c r="RGH956" s="438"/>
      <c r="RGI956" s="438"/>
      <c r="RGJ956" s="438"/>
      <c r="RGK956" s="438"/>
      <c r="RGL956" s="438"/>
      <c r="RGM956" s="438"/>
      <c r="RGN956" s="438"/>
      <c r="RGO956" s="438"/>
      <c r="RGP956" s="438"/>
      <c r="RGQ956" s="438"/>
      <c r="RGR956" s="438"/>
      <c r="RGS956" s="438"/>
      <c r="RGT956" s="438"/>
      <c r="RGU956" s="438"/>
      <c r="RGV956" s="438"/>
      <c r="RGW956" s="438"/>
      <c r="RGX956" s="438"/>
      <c r="RGY956" s="438"/>
      <c r="RGZ956" s="438"/>
      <c r="RHA956" s="438"/>
      <c r="RHB956" s="438"/>
      <c r="RHC956" s="438"/>
      <c r="RHD956" s="438"/>
      <c r="RHE956" s="438"/>
      <c r="RHF956" s="438"/>
      <c r="RHG956" s="438"/>
      <c r="RHH956" s="438"/>
      <c r="RHI956" s="438"/>
      <c r="RHJ956" s="438"/>
      <c r="RHK956" s="438"/>
      <c r="RHL956" s="438"/>
      <c r="RHM956" s="438"/>
      <c r="RHN956" s="438"/>
      <c r="RHO956" s="438"/>
      <c r="RHP956" s="438"/>
      <c r="RHQ956" s="438"/>
      <c r="RHR956" s="438"/>
      <c r="RHS956" s="438"/>
      <c r="RHT956" s="438"/>
      <c r="RHU956" s="438"/>
      <c r="RHV956" s="438"/>
      <c r="RHW956" s="438"/>
      <c r="RHX956" s="438"/>
      <c r="RHY956" s="438"/>
      <c r="RHZ956" s="438"/>
      <c r="RIA956" s="438"/>
      <c r="RIB956" s="438"/>
      <c r="RIC956" s="438"/>
      <c r="RID956" s="438"/>
      <c r="RIE956" s="438"/>
      <c r="RIF956" s="438"/>
      <c r="RIG956" s="438"/>
      <c r="RIH956" s="438"/>
      <c r="RII956" s="438"/>
      <c r="RIJ956" s="438"/>
      <c r="RIK956" s="438"/>
      <c r="RIL956" s="438"/>
      <c r="RIM956" s="438"/>
      <c r="RIN956" s="438"/>
      <c r="RIO956" s="438"/>
      <c r="RIP956" s="438"/>
      <c r="RIQ956" s="438"/>
      <c r="RIR956" s="438"/>
      <c r="RIS956" s="438"/>
      <c r="RIT956" s="438"/>
      <c r="RIU956" s="438"/>
      <c r="RIV956" s="438"/>
      <c r="RIW956" s="438"/>
      <c r="RIX956" s="438"/>
      <c r="RIY956" s="438"/>
      <c r="RIZ956" s="438"/>
      <c r="RJA956" s="438"/>
      <c r="RJB956" s="438"/>
      <c r="RJC956" s="438"/>
      <c r="RJD956" s="438"/>
      <c r="RJE956" s="438"/>
      <c r="RJF956" s="438"/>
      <c r="RJG956" s="438"/>
      <c r="RJH956" s="438"/>
      <c r="RJI956" s="438"/>
      <c r="RJJ956" s="438"/>
      <c r="RJK956" s="438"/>
      <c r="RJL956" s="438"/>
      <c r="RJM956" s="438"/>
      <c r="RJN956" s="438"/>
      <c r="RJO956" s="438"/>
      <c r="RJP956" s="438"/>
      <c r="RJQ956" s="438"/>
      <c r="RJR956" s="438"/>
      <c r="RJS956" s="438"/>
      <c r="RJT956" s="438"/>
      <c r="RJU956" s="438"/>
      <c r="RJV956" s="438"/>
      <c r="RJW956" s="438"/>
      <c r="RJX956" s="438"/>
      <c r="RJY956" s="438"/>
      <c r="RJZ956" s="438"/>
      <c r="RKA956" s="438"/>
      <c r="RKB956" s="438"/>
      <c r="RKC956" s="438"/>
      <c r="RKD956" s="438"/>
      <c r="RKE956" s="438"/>
      <c r="RKF956" s="438"/>
      <c r="RKG956" s="438"/>
      <c r="RKH956" s="438"/>
      <c r="RKI956" s="438"/>
      <c r="RKJ956" s="438"/>
      <c r="RKK956" s="438"/>
      <c r="RKL956" s="438"/>
      <c r="RKM956" s="438"/>
      <c r="RKN956" s="438"/>
      <c r="RKO956" s="438"/>
      <c r="RKP956" s="438"/>
      <c r="RKQ956" s="438"/>
      <c r="RKR956" s="438"/>
      <c r="RKS956" s="438"/>
      <c r="RKT956" s="438"/>
      <c r="RKU956" s="438"/>
      <c r="RKV956" s="438"/>
      <c r="RKW956" s="438"/>
      <c r="RKX956" s="438"/>
      <c r="RKY956" s="438"/>
      <c r="RKZ956" s="438"/>
      <c r="RLA956" s="438"/>
      <c r="RLB956" s="438"/>
      <c r="RLC956" s="438"/>
      <c r="RLD956" s="438"/>
      <c r="RLE956" s="438"/>
      <c r="RLF956" s="438"/>
      <c r="RLG956" s="438"/>
      <c r="RLH956" s="438"/>
      <c r="RLI956" s="438"/>
      <c r="RLJ956" s="438"/>
      <c r="RLK956" s="438"/>
      <c r="RLL956" s="438"/>
      <c r="RLM956" s="438"/>
      <c r="RLN956" s="438"/>
      <c r="RLO956" s="438"/>
      <c r="RLP956" s="438"/>
      <c r="RLQ956" s="438"/>
      <c r="RLR956" s="438"/>
      <c r="RLS956" s="438"/>
      <c r="RLT956" s="438"/>
      <c r="RLU956" s="438"/>
      <c r="RLV956" s="438"/>
      <c r="RLW956" s="438"/>
      <c r="RLX956" s="438"/>
      <c r="RLY956" s="438"/>
      <c r="RLZ956" s="438"/>
      <c r="RMA956" s="438"/>
      <c r="RMB956" s="438"/>
      <c r="RMC956" s="438"/>
      <c r="RMD956" s="438"/>
      <c r="RME956" s="438"/>
      <c r="RMF956" s="438"/>
      <c r="RMG956" s="438"/>
      <c r="RMH956" s="438"/>
      <c r="RMI956" s="438"/>
      <c r="RMJ956" s="438"/>
      <c r="RMK956" s="438"/>
      <c r="RML956" s="438"/>
      <c r="RMM956" s="438"/>
      <c r="RMN956" s="438"/>
      <c r="RMO956" s="438"/>
      <c r="RMP956" s="438"/>
      <c r="RMQ956" s="438"/>
      <c r="RMR956" s="438"/>
      <c r="RMS956" s="438"/>
      <c r="RMT956" s="438"/>
      <c r="RMU956" s="438"/>
      <c r="RMV956" s="438"/>
      <c r="RMW956" s="438"/>
      <c r="RMX956" s="438"/>
      <c r="RMY956" s="438"/>
      <c r="RMZ956" s="438"/>
      <c r="RNA956" s="438"/>
      <c r="RNB956" s="438"/>
      <c r="RNC956" s="438"/>
      <c r="RND956" s="438"/>
      <c r="RNE956" s="438"/>
      <c r="RNF956" s="438"/>
      <c r="RNG956" s="438"/>
      <c r="RNH956" s="438"/>
      <c r="RNI956" s="438"/>
      <c r="RNJ956" s="438"/>
      <c r="RNK956" s="438"/>
      <c r="RNL956" s="438"/>
      <c r="RNM956" s="438"/>
      <c r="RNN956" s="438"/>
      <c r="RNO956" s="438"/>
      <c r="RNP956" s="438"/>
      <c r="RNQ956" s="438"/>
      <c r="RNR956" s="438"/>
      <c r="RNS956" s="438"/>
      <c r="RNT956" s="438"/>
      <c r="RNU956" s="438"/>
      <c r="RNV956" s="438"/>
      <c r="RNW956" s="438"/>
      <c r="RNX956" s="438"/>
      <c r="RNY956" s="438"/>
      <c r="RNZ956" s="438"/>
      <c r="ROA956" s="438"/>
      <c r="ROB956" s="438"/>
      <c r="ROC956" s="438"/>
      <c r="ROD956" s="438"/>
      <c r="ROE956" s="438"/>
      <c r="ROF956" s="438"/>
      <c r="ROG956" s="438"/>
      <c r="ROH956" s="438"/>
      <c r="ROI956" s="438"/>
      <c r="ROJ956" s="438"/>
      <c r="ROK956" s="438"/>
      <c r="ROL956" s="438"/>
      <c r="ROM956" s="438"/>
      <c r="RON956" s="438"/>
      <c r="ROO956" s="438"/>
      <c r="ROP956" s="438"/>
      <c r="ROQ956" s="438"/>
      <c r="ROR956" s="438"/>
      <c r="ROS956" s="438"/>
      <c r="ROT956" s="438"/>
      <c r="ROU956" s="438"/>
      <c r="ROV956" s="438"/>
      <c r="ROW956" s="438"/>
      <c r="ROX956" s="438"/>
      <c r="ROY956" s="438"/>
      <c r="ROZ956" s="438"/>
      <c r="RPA956" s="438"/>
      <c r="RPB956" s="438"/>
      <c r="RPC956" s="438"/>
      <c r="RPD956" s="438"/>
      <c r="RPE956" s="438"/>
      <c r="RPF956" s="438"/>
      <c r="RPG956" s="438"/>
      <c r="RPH956" s="438"/>
      <c r="RPI956" s="438"/>
      <c r="RPJ956" s="438"/>
      <c r="RPK956" s="438"/>
      <c r="RPL956" s="438"/>
      <c r="RPM956" s="438"/>
      <c r="RPN956" s="438"/>
      <c r="RPO956" s="438"/>
      <c r="RPP956" s="438"/>
      <c r="RPQ956" s="438"/>
      <c r="RPR956" s="438"/>
      <c r="RPS956" s="438"/>
      <c r="RPT956" s="438"/>
      <c r="RPU956" s="438"/>
      <c r="RPV956" s="438"/>
      <c r="RPW956" s="438"/>
      <c r="RPX956" s="438"/>
      <c r="RPY956" s="438"/>
      <c r="RPZ956" s="438"/>
      <c r="RQA956" s="438"/>
      <c r="RQB956" s="438"/>
      <c r="RQC956" s="438"/>
      <c r="RQD956" s="438"/>
      <c r="RQE956" s="438"/>
      <c r="RQF956" s="438"/>
      <c r="RQG956" s="438"/>
      <c r="RQH956" s="438"/>
      <c r="RQI956" s="438"/>
      <c r="RQJ956" s="438"/>
      <c r="RQK956" s="438"/>
      <c r="RQL956" s="438"/>
      <c r="RQM956" s="438"/>
      <c r="RQN956" s="438"/>
      <c r="RQO956" s="438"/>
      <c r="RQP956" s="438"/>
      <c r="RQQ956" s="438"/>
      <c r="RQR956" s="438"/>
      <c r="RQS956" s="438"/>
      <c r="RQT956" s="438"/>
      <c r="RQU956" s="438"/>
      <c r="RQV956" s="438"/>
      <c r="RQW956" s="438"/>
      <c r="RQX956" s="438"/>
      <c r="RQY956" s="438"/>
      <c r="RQZ956" s="438"/>
      <c r="RRA956" s="438"/>
      <c r="RRB956" s="438"/>
      <c r="RRC956" s="438"/>
      <c r="RRD956" s="438"/>
      <c r="RRE956" s="438"/>
      <c r="RRF956" s="438"/>
      <c r="RRG956" s="438"/>
      <c r="RRH956" s="438"/>
      <c r="RRI956" s="438"/>
      <c r="RRJ956" s="438"/>
      <c r="RRK956" s="438"/>
      <c r="RRL956" s="438"/>
      <c r="RRM956" s="438"/>
      <c r="RRN956" s="438"/>
      <c r="RRO956" s="438"/>
      <c r="RRP956" s="438"/>
      <c r="RRQ956" s="438"/>
      <c r="RRR956" s="438"/>
      <c r="RRS956" s="438"/>
      <c r="RRT956" s="438"/>
      <c r="RRU956" s="438"/>
      <c r="RRV956" s="438"/>
      <c r="RRW956" s="438"/>
      <c r="RRX956" s="438"/>
      <c r="RRY956" s="438"/>
      <c r="RRZ956" s="438"/>
      <c r="RSA956" s="438"/>
      <c r="RSB956" s="438"/>
      <c r="RSC956" s="438"/>
      <c r="RSD956" s="438"/>
      <c r="RSE956" s="438"/>
      <c r="RSF956" s="438"/>
      <c r="RSG956" s="438"/>
      <c r="RSH956" s="438"/>
      <c r="RSI956" s="438"/>
      <c r="RSJ956" s="438"/>
      <c r="RSK956" s="438"/>
      <c r="RSL956" s="438"/>
      <c r="RSM956" s="438"/>
      <c r="RSN956" s="438"/>
      <c r="RSO956" s="438"/>
      <c r="RSP956" s="438"/>
      <c r="RSQ956" s="438"/>
      <c r="RSR956" s="438"/>
      <c r="RSS956" s="438"/>
      <c r="RST956" s="438"/>
      <c r="RSU956" s="438"/>
      <c r="RSV956" s="438"/>
      <c r="RSW956" s="438"/>
      <c r="RSX956" s="438"/>
      <c r="RSY956" s="438"/>
      <c r="RSZ956" s="438"/>
      <c r="RTA956" s="438"/>
      <c r="RTB956" s="438"/>
      <c r="RTC956" s="438"/>
      <c r="RTD956" s="438"/>
      <c r="RTE956" s="438"/>
      <c r="RTF956" s="438"/>
      <c r="RTG956" s="438"/>
      <c r="RTH956" s="438"/>
      <c r="RTI956" s="438"/>
      <c r="RTJ956" s="438"/>
      <c r="RTK956" s="438"/>
      <c r="RTL956" s="438"/>
      <c r="RTM956" s="438"/>
      <c r="RTN956" s="438"/>
      <c r="RTO956" s="438"/>
      <c r="RTP956" s="438"/>
      <c r="RTQ956" s="438"/>
      <c r="RTR956" s="438"/>
      <c r="RTS956" s="438"/>
      <c r="RTT956" s="438"/>
      <c r="RTU956" s="438"/>
      <c r="RTV956" s="438"/>
      <c r="RTW956" s="438"/>
      <c r="RTX956" s="438"/>
      <c r="RTY956" s="438"/>
      <c r="RTZ956" s="438"/>
      <c r="RUA956" s="438"/>
      <c r="RUB956" s="438"/>
      <c r="RUC956" s="438"/>
      <c r="RUD956" s="438"/>
      <c r="RUE956" s="438"/>
      <c r="RUF956" s="438"/>
      <c r="RUG956" s="438"/>
      <c r="RUH956" s="438"/>
      <c r="RUI956" s="438"/>
      <c r="RUJ956" s="438"/>
      <c r="RUK956" s="438"/>
      <c r="RUL956" s="438"/>
      <c r="RUM956" s="438"/>
      <c r="RUN956" s="438"/>
      <c r="RUO956" s="438"/>
      <c r="RUP956" s="438"/>
      <c r="RUQ956" s="438"/>
      <c r="RUR956" s="438"/>
      <c r="RUS956" s="438"/>
      <c r="RUT956" s="438"/>
      <c r="RUU956" s="438"/>
      <c r="RUV956" s="438"/>
      <c r="RUW956" s="438"/>
      <c r="RUX956" s="438"/>
      <c r="RUY956" s="438"/>
      <c r="RUZ956" s="438"/>
      <c r="RVA956" s="438"/>
      <c r="RVB956" s="438"/>
      <c r="RVC956" s="438"/>
      <c r="RVD956" s="438"/>
      <c r="RVE956" s="438"/>
      <c r="RVF956" s="438"/>
      <c r="RVG956" s="438"/>
      <c r="RVH956" s="438"/>
      <c r="RVI956" s="438"/>
      <c r="RVJ956" s="438"/>
      <c r="RVK956" s="438"/>
      <c r="RVL956" s="438"/>
      <c r="RVM956" s="438"/>
      <c r="RVN956" s="438"/>
      <c r="RVO956" s="438"/>
      <c r="RVP956" s="438"/>
      <c r="RVQ956" s="438"/>
      <c r="RVR956" s="438"/>
      <c r="RVS956" s="438"/>
      <c r="RVT956" s="438"/>
      <c r="RVU956" s="438"/>
      <c r="RVV956" s="438"/>
      <c r="RVW956" s="438"/>
      <c r="RVX956" s="438"/>
      <c r="RVY956" s="438"/>
      <c r="RVZ956" s="438"/>
      <c r="RWA956" s="438"/>
      <c r="RWB956" s="438"/>
      <c r="RWC956" s="438"/>
      <c r="RWD956" s="438"/>
      <c r="RWE956" s="438"/>
      <c r="RWF956" s="438"/>
      <c r="RWG956" s="438"/>
      <c r="RWH956" s="438"/>
      <c r="RWI956" s="438"/>
      <c r="RWJ956" s="438"/>
      <c r="RWK956" s="438"/>
      <c r="RWL956" s="438"/>
      <c r="RWM956" s="438"/>
      <c r="RWN956" s="438"/>
      <c r="RWO956" s="438"/>
      <c r="RWP956" s="438"/>
      <c r="RWQ956" s="438"/>
      <c r="RWR956" s="438"/>
      <c r="RWS956" s="438"/>
      <c r="RWT956" s="438"/>
      <c r="RWU956" s="438"/>
      <c r="RWV956" s="438"/>
      <c r="RWW956" s="438"/>
      <c r="RWX956" s="438"/>
      <c r="RWY956" s="438"/>
      <c r="RWZ956" s="438"/>
      <c r="RXA956" s="438"/>
      <c r="RXB956" s="438"/>
      <c r="RXC956" s="438"/>
      <c r="RXD956" s="438"/>
      <c r="RXE956" s="438"/>
      <c r="RXF956" s="438"/>
      <c r="RXG956" s="438"/>
      <c r="RXH956" s="438"/>
      <c r="RXI956" s="438"/>
      <c r="RXJ956" s="438"/>
      <c r="RXK956" s="438"/>
      <c r="RXL956" s="438"/>
      <c r="RXM956" s="438"/>
      <c r="RXN956" s="438"/>
      <c r="RXO956" s="438"/>
      <c r="RXP956" s="438"/>
      <c r="RXQ956" s="438"/>
      <c r="RXR956" s="438"/>
      <c r="RXS956" s="438"/>
      <c r="RXT956" s="438"/>
      <c r="RXU956" s="438"/>
      <c r="RXV956" s="438"/>
      <c r="RXW956" s="438"/>
      <c r="RXX956" s="438"/>
      <c r="RXY956" s="438"/>
      <c r="RXZ956" s="438"/>
      <c r="RYA956" s="438"/>
      <c r="RYB956" s="438"/>
      <c r="RYC956" s="438"/>
      <c r="RYD956" s="438"/>
      <c r="RYE956" s="438"/>
      <c r="RYF956" s="438"/>
      <c r="RYG956" s="438"/>
      <c r="RYH956" s="438"/>
      <c r="RYI956" s="438"/>
      <c r="RYJ956" s="438"/>
      <c r="RYK956" s="438"/>
      <c r="RYL956" s="438"/>
      <c r="RYM956" s="438"/>
      <c r="RYN956" s="438"/>
      <c r="RYO956" s="438"/>
      <c r="RYP956" s="438"/>
      <c r="RYQ956" s="438"/>
      <c r="RYR956" s="438"/>
      <c r="RYS956" s="438"/>
      <c r="RYT956" s="438"/>
      <c r="RYU956" s="438"/>
      <c r="RYV956" s="438"/>
      <c r="RYW956" s="438"/>
      <c r="RYX956" s="438"/>
      <c r="RYY956" s="438"/>
      <c r="RYZ956" s="438"/>
      <c r="RZA956" s="438"/>
      <c r="RZB956" s="438"/>
      <c r="RZC956" s="438"/>
      <c r="RZD956" s="438"/>
      <c r="RZE956" s="438"/>
      <c r="RZF956" s="438"/>
      <c r="RZG956" s="438"/>
      <c r="RZH956" s="438"/>
      <c r="RZI956" s="438"/>
      <c r="RZJ956" s="438"/>
      <c r="RZK956" s="438"/>
      <c r="RZL956" s="438"/>
      <c r="RZM956" s="438"/>
      <c r="RZN956" s="438"/>
      <c r="RZO956" s="438"/>
      <c r="RZP956" s="438"/>
      <c r="RZQ956" s="438"/>
      <c r="RZR956" s="438"/>
      <c r="RZS956" s="438"/>
      <c r="RZT956" s="438"/>
      <c r="RZU956" s="438"/>
      <c r="RZV956" s="438"/>
      <c r="RZW956" s="438"/>
      <c r="RZX956" s="438"/>
      <c r="RZY956" s="438"/>
      <c r="RZZ956" s="438"/>
      <c r="SAA956" s="438"/>
      <c r="SAB956" s="438"/>
      <c r="SAC956" s="438"/>
      <c r="SAD956" s="438"/>
      <c r="SAE956" s="438"/>
      <c r="SAF956" s="438"/>
      <c r="SAG956" s="438"/>
      <c r="SAH956" s="438"/>
      <c r="SAI956" s="438"/>
      <c r="SAJ956" s="438"/>
      <c r="SAK956" s="438"/>
      <c r="SAL956" s="438"/>
      <c r="SAM956" s="438"/>
      <c r="SAN956" s="438"/>
      <c r="SAO956" s="438"/>
      <c r="SAP956" s="438"/>
      <c r="SAQ956" s="438"/>
      <c r="SAR956" s="438"/>
      <c r="SAS956" s="438"/>
      <c r="SAT956" s="438"/>
      <c r="SAU956" s="438"/>
      <c r="SAV956" s="438"/>
      <c r="SAW956" s="438"/>
      <c r="SAX956" s="438"/>
      <c r="SAY956" s="438"/>
      <c r="SAZ956" s="438"/>
      <c r="SBA956" s="438"/>
      <c r="SBB956" s="438"/>
      <c r="SBC956" s="438"/>
      <c r="SBD956" s="438"/>
      <c r="SBE956" s="438"/>
      <c r="SBF956" s="438"/>
      <c r="SBG956" s="438"/>
      <c r="SBH956" s="438"/>
      <c r="SBI956" s="438"/>
      <c r="SBJ956" s="438"/>
      <c r="SBK956" s="438"/>
      <c r="SBL956" s="438"/>
      <c r="SBM956" s="438"/>
      <c r="SBN956" s="438"/>
      <c r="SBO956" s="438"/>
      <c r="SBP956" s="438"/>
      <c r="SBQ956" s="438"/>
      <c r="SBR956" s="438"/>
      <c r="SBS956" s="438"/>
      <c r="SBT956" s="438"/>
      <c r="SBU956" s="438"/>
      <c r="SBV956" s="438"/>
      <c r="SBW956" s="438"/>
      <c r="SBX956" s="438"/>
      <c r="SBY956" s="438"/>
      <c r="SBZ956" s="438"/>
      <c r="SCA956" s="438"/>
      <c r="SCB956" s="438"/>
      <c r="SCC956" s="438"/>
      <c r="SCD956" s="438"/>
      <c r="SCE956" s="438"/>
      <c r="SCF956" s="438"/>
      <c r="SCG956" s="438"/>
      <c r="SCH956" s="438"/>
      <c r="SCI956" s="438"/>
      <c r="SCJ956" s="438"/>
      <c r="SCK956" s="438"/>
      <c r="SCL956" s="438"/>
      <c r="SCM956" s="438"/>
      <c r="SCN956" s="438"/>
      <c r="SCO956" s="438"/>
      <c r="SCP956" s="438"/>
      <c r="SCQ956" s="438"/>
      <c r="SCR956" s="438"/>
      <c r="SCS956" s="438"/>
      <c r="SCT956" s="438"/>
      <c r="SCU956" s="438"/>
      <c r="SCV956" s="438"/>
      <c r="SCW956" s="438"/>
      <c r="SCX956" s="438"/>
      <c r="SCY956" s="438"/>
      <c r="SCZ956" s="438"/>
      <c r="SDA956" s="438"/>
      <c r="SDB956" s="438"/>
      <c r="SDC956" s="438"/>
      <c r="SDD956" s="438"/>
      <c r="SDE956" s="438"/>
      <c r="SDF956" s="438"/>
      <c r="SDG956" s="438"/>
      <c r="SDH956" s="438"/>
      <c r="SDI956" s="438"/>
      <c r="SDJ956" s="438"/>
      <c r="SDK956" s="438"/>
      <c r="SDL956" s="438"/>
      <c r="SDM956" s="438"/>
      <c r="SDN956" s="438"/>
      <c r="SDO956" s="438"/>
      <c r="SDP956" s="438"/>
      <c r="SDQ956" s="438"/>
      <c r="SDR956" s="438"/>
      <c r="SDS956" s="438"/>
      <c r="SDT956" s="438"/>
      <c r="SDU956" s="438"/>
      <c r="SDV956" s="438"/>
      <c r="SDW956" s="438"/>
      <c r="SDX956" s="438"/>
      <c r="SDY956" s="438"/>
      <c r="SDZ956" s="438"/>
      <c r="SEA956" s="438"/>
      <c r="SEB956" s="438"/>
      <c r="SEC956" s="438"/>
      <c r="SED956" s="438"/>
      <c r="SEE956" s="438"/>
      <c r="SEF956" s="438"/>
      <c r="SEG956" s="438"/>
      <c r="SEH956" s="438"/>
      <c r="SEI956" s="438"/>
      <c r="SEJ956" s="438"/>
      <c r="SEK956" s="438"/>
      <c r="SEL956" s="438"/>
      <c r="SEM956" s="438"/>
      <c r="SEN956" s="438"/>
      <c r="SEO956" s="438"/>
      <c r="SEP956" s="438"/>
      <c r="SEQ956" s="438"/>
      <c r="SER956" s="438"/>
      <c r="SES956" s="438"/>
      <c r="SET956" s="438"/>
      <c r="SEU956" s="438"/>
      <c r="SEV956" s="438"/>
      <c r="SEW956" s="438"/>
      <c r="SEX956" s="438"/>
      <c r="SEY956" s="438"/>
      <c r="SEZ956" s="438"/>
      <c r="SFA956" s="438"/>
      <c r="SFB956" s="438"/>
      <c r="SFC956" s="438"/>
      <c r="SFD956" s="438"/>
      <c r="SFE956" s="438"/>
      <c r="SFF956" s="438"/>
      <c r="SFG956" s="438"/>
      <c r="SFH956" s="438"/>
      <c r="SFI956" s="438"/>
      <c r="SFJ956" s="438"/>
      <c r="SFK956" s="438"/>
      <c r="SFL956" s="438"/>
      <c r="SFM956" s="438"/>
      <c r="SFN956" s="438"/>
      <c r="SFO956" s="438"/>
      <c r="SFP956" s="438"/>
      <c r="SFQ956" s="438"/>
      <c r="SFR956" s="438"/>
      <c r="SFS956" s="438"/>
      <c r="SFT956" s="438"/>
      <c r="SFU956" s="438"/>
      <c r="SFV956" s="438"/>
      <c r="SFW956" s="438"/>
      <c r="SFX956" s="438"/>
      <c r="SFY956" s="438"/>
      <c r="SFZ956" s="438"/>
      <c r="SGA956" s="438"/>
      <c r="SGB956" s="438"/>
      <c r="SGC956" s="438"/>
      <c r="SGD956" s="438"/>
      <c r="SGE956" s="438"/>
      <c r="SGF956" s="438"/>
      <c r="SGG956" s="438"/>
      <c r="SGH956" s="438"/>
      <c r="SGI956" s="438"/>
      <c r="SGJ956" s="438"/>
      <c r="SGK956" s="438"/>
      <c r="SGL956" s="438"/>
      <c r="SGM956" s="438"/>
      <c r="SGN956" s="438"/>
      <c r="SGO956" s="438"/>
      <c r="SGP956" s="438"/>
      <c r="SGQ956" s="438"/>
      <c r="SGR956" s="438"/>
      <c r="SGS956" s="438"/>
      <c r="SGT956" s="438"/>
      <c r="SGU956" s="438"/>
      <c r="SGV956" s="438"/>
      <c r="SGW956" s="438"/>
      <c r="SGX956" s="438"/>
      <c r="SGY956" s="438"/>
      <c r="SGZ956" s="438"/>
      <c r="SHA956" s="438"/>
      <c r="SHB956" s="438"/>
      <c r="SHC956" s="438"/>
      <c r="SHD956" s="438"/>
      <c r="SHE956" s="438"/>
      <c r="SHF956" s="438"/>
      <c r="SHG956" s="438"/>
      <c r="SHH956" s="438"/>
      <c r="SHI956" s="438"/>
      <c r="SHJ956" s="438"/>
      <c r="SHK956" s="438"/>
      <c r="SHL956" s="438"/>
      <c r="SHM956" s="438"/>
      <c r="SHN956" s="438"/>
      <c r="SHO956" s="438"/>
      <c r="SHP956" s="438"/>
      <c r="SHQ956" s="438"/>
      <c r="SHR956" s="438"/>
      <c r="SHS956" s="438"/>
      <c r="SHT956" s="438"/>
      <c r="SHU956" s="438"/>
      <c r="SHV956" s="438"/>
      <c r="SHW956" s="438"/>
      <c r="SHX956" s="438"/>
      <c r="SHY956" s="438"/>
      <c r="SHZ956" s="438"/>
      <c r="SIA956" s="438"/>
      <c r="SIB956" s="438"/>
      <c r="SIC956" s="438"/>
      <c r="SID956" s="438"/>
      <c r="SIE956" s="438"/>
      <c r="SIF956" s="438"/>
      <c r="SIG956" s="438"/>
      <c r="SIH956" s="438"/>
      <c r="SII956" s="438"/>
      <c r="SIJ956" s="438"/>
      <c r="SIK956" s="438"/>
      <c r="SIL956" s="438"/>
      <c r="SIM956" s="438"/>
      <c r="SIN956" s="438"/>
      <c r="SIO956" s="438"/>
      <c r="SIP956" s="438"/>
      <c r="SIQ956" s="438"/>
      <c r="SIR956" s="438"/>
      <c r="SIS956" s="438"/>
      <c r="SIT956" s="438"/>
      <c r="SIU956" s="438"/>
      <c r="SIV956" s="438"/>
      <c r="SIW956" s="438"/>
      <c r="SIX956" s="438"/>
      <c r="SIY956" s="438"/>
      <c r="SIZ956" s="438"/>
      <c r="SJA956" s="438"/>
      <c r="SJB956" s="438"/>
      <c r="SJC956" s="438"/>
      <c r="SJD956" s="438"/>
      <c r="SJE956" s="438"/>
      <c r="SJF956" s="438"/>
      <c r="SJG956" s="438"/>
      <c r="SJH956" s="438"/>
      <c r="SJI956" s="438"/>
      <c r="SJJ956" s="438"/>
      <c r="SJK956" s="438"/>
      <c r="SJL956" s="438"/>
      <c r="SJM956" s="438"/>
      <c r="SJN956" s="438"/>
      <c r="SJO956" s="438"/>
      <c r="SJP956" s="438"/>
      <c r="SJQ956" s="438"/>
      <c r="SJR956" s="438"/>
      <c r="SJS956" s="438"/>
      <c r="SJT956" s="438"/>
      <c r="SJU956" s="438"/>
      <c r="SJV956" s="438"/>
      <c r="SJW956" s="438"/>
      <c r="SJX956" s="438"/>
      <c r="SJY956" s="438"/>
      <c r="SJZ956" s="438"/>
      <c r="SKA956" s="438"/>
      <c r="SKB956" s="438"/>
      <c r="SKC956" s="438"/>
      <c r="SKD956" s="438"/>
      <c r="SKE956" s="438"/>
      <c r="SKF956" s="438"/>
      <c r="SKG956" s="438"/>
      <c r="SKH956" s="438"/>
      <c r="SKI956" s="438"/>
      <c r="SKJ956" s="438"/>
      <c r="SKK956" s="438"/>
      <c r="SKL956" s="438"/>
      <c r="SKM956" s="438"/>
      <c r="SKN956" s="438"/>
      <c r="SKO956" s="438"/>
      <c r="SKP956" s="438"/>
      <c r="SKQ956" s="438"/>
      <c r="SKR956" s="438"/>
      <c r="SKS956" s="438"/>
      <c r="SKT956" s="438"/>
      <c r="SKU956" s="438"/>
      <c r="SKV956" s="438"/>
      <c r="SKW956" s="438"/>
      <c r="SKX956" s="438"/>
      <c r="SKY956" s="438"/>
      <c r="SKZ956" s="438"/>
      <c r="SLA956" s="438"/>
      <c r="SLB956" s="438"/>
      <c r="SLC956" s="438"/>
      <c r="SLD956" s="438"/>
      <c r="SLE956" s="438"/>
      <c r="SLF956" s="438"/>
      <c r="SLG956" s="438"/>
      <c r="SLH956" s="438"/>
      <c r="SLI956" s="438"/>
      <c r="SLJ956" s="438"/>
      <c r="SLK956" s="438"/>
      <c r="SLL956" s="438"/>
      <c r="SLM956" s="438"/>
      <c r="SLN956" s="438"/>
      <c r="SLO956" s="438"/>
      <c r="SLP956" s="438"/>
      <c r="SLQ956" s="438"/>
      <c r="SLR956" s="438"/>
      <c r="SLS956" s="438"/>
      <c r="SLT956" s="438"/>
      <c r="SLU956" s="438"/>
      <c r="SLV956" s="438"/>
      <c r="SLW956" s="438"/>
      <c r="SLX956" s="438"/>
      <c r="SLY956" s="438"/>
      <c r="SLZ956" s="438"/>
      <c r="SMA956" s="438"/>
      <c r="SMB956" s="438"/>
      <c r="SMC956" s="438"/>
      <c r="SMD956" s="438"/>
      <c r="SME956" s="438"/>
      <c r="SMF956" s="438"/>
      <c r="SMG956" s="438"/>
      <c r="SMH956" s="438"/>
      <c r="SMI956" s="438"/>
      <c r="SMJ956" s="438"/>
      <c r="SMK956" s="438"/>
      <c r="SML956" s="438"/>
      <c r="SMM956" s="438"/>
      <c r="SMN956" s="438"/>
      <c r="SMO956" s="438"/>
      <c r="SMP956" s="438"/>
      <c r="SMQ956" s="438"/>
      <c r="SMR956" s="438"/>
      <c r="SMS956" s="438"/>
      <c r="SMT956" s="438"/>
      <c r="SMU956" s="438"/>
      <c r="SMV956" s="438"/>
      <c r="SMW956" s="438"/>
      <c r="SMX956" s="438"/>
      <c r="SMY956" s="438"/>
      <c r="SMZ956" s="438"/>
      <c r="SNA956" s="438"/>
      <c r="SNB956" s="438"/>
      <c r="SNC956" s="438"/>
      <c r="SND956" s="438"/>
      <c r="SNE956" s="438"/>
      <c r="SNF956" s="438"/>
      <c r="SNG956" s="438"/>
      <c r="SNH956" s="438"/>
      <c r="SNI956" s="438"/>
      <c r="SNJ956" s="438"/>
      <c r="SNK956" s="438"/>
      <c r="SNL956" s="438"/>
      <c r="SNM956" s="438"/>
      <c r="SNN956" s="438"/>
      <c r="SNO956" s="438"/>
      <c r="SNP956" s="438"/>
      <c r="SNQ956" s="438"/>
      <c r="SNR956" s="438"/>
      <c r="SNS956" s="438"/>
      <c r="SNT956" s="438"/>
      <c r="SNU956" s="438"/>
      <c r="SNV956" s="438"/>
      <c r="SNW956" s="438"/>
      <c r="SNX956" s="438"/>
      <c r="SNY956" s="438"/>
      <c r="SNZ956" s="438"/>
      <c r="SOA956" s="438"/>
      <c r="SOB956" s="438"/>
      <c r="SOC956" s="438"/>
      <c r="SOD956" s="438"/>
      <c r="SOE956" s="438"/>
      <c r="SOF956" s="438"/>
      <c r="SOG956" s="438"/>
      <c r="SOH956" s="438"/>
      <c r="SOI956" s="438"/>
      <c r="SOJ956" s="438"/>
      <c r="SOK956" s="438"/>
      <c r="SOL956" s="438"/>
      <c r="SOM956" s="438"/>
      <c r="SON956" s="438"/>
      <c r="SOO956" s="438"/>
      <c r="SOP956" s="438"/>
      <c r="SOQ956" s="438"/>
      <c r="SOR956" s="438"/>
      <c r="SOS956" s="438"/>
      <c r="SOT956" s="438"/>
      <c r="SOU956" s="438"/>
      <c r="SOV956" s="438"/>
      <c r="SOW956" s="438"/>
      <c r="SOX956" s="438"/>
      <c r="SOY956" s="438"/>
      <c r="SOZ956" s="438"/>
      <c r="SPA956" s="438"/>
      <c r="SPB956" s="438"/>
      <c r="SPC956" s="438"/>
      <c r="SPD956" s="438"/>
      <c r="SPE956" s="438"/>
      <c r="SPF956" s="438"/>
      <c r="SPG956" s="438"/>
      <c r="SPH956" s="438"/>
      <c r="SPI956" s="438"/>
      <c r="SPJ956" s="438"/>
      <c r="SPK956" s="438"/>
      <c r="SPL956" s="438"/>
      <c r="SPM956" s="438"/>
      <c r="SPN956" s="438"/>
      <c r="SPO956" s="438"/>
      <c r="SPP956" s="438"/>
      <c r="SPQ956" s="438"/>
      <c r="SPR956" s="438"/>
      <c r="SPS956" s="438"/>
      <c r="SPT956" s="438"/>
      <c r="SPU956" s="438"/>
      <c r="SPV956" s="438"/>
      <c r="SPW956" s="438"/>
      <c r="SPX956" s="438"/>
      <c r="SPY956" s="438"/>
      <c r="SPZ956" s="438"/>
      <c r="SQA956" s="438"/>
      <c r="SQB956" s="438"/>
      <c r="SQC956" s="438"/>
      <c r="SQD956" s="438"/>
      <c r="SQE956" s="438"/>
      <c r="SQF956" s="438"/>
      <c r="SQG956" s="438"/>
      <c r="SQH956" s="438"/>
      <c r="SQI956" s="438"/>
      <c r="SQJ956" s="438"/>
      <c r="SQK956" s="438"/>
      <c r="SQL956" s="438"/>
      <c r="SQM956" s="438"/>
      <c r="SQN956" s="438"/>
      <c r="SQO956" s="438"/>
      <c r="SQP956" s="438"/>
      <c r="SQQ956" s="438"/>
      <c r="SQR956" s="438"/>
      <c r="SQS956" s="438"/>
      <c r="SQT956" s="438"/>
      <c r="SQU956" s="438"/>
      <c r="SQV956" s="438"/>
      <c r="SQW956" s="438"/>
      <c r="SQX956" s="438"/>
      <c r="SQY956" s="438"/>
      <c r="SQZ956" s="438"/>
      <c r="SRA956" s="438"/>
      <c r="SRB956" s="438"/>
      <c r="SRC956" s="438"/>
      <c r="SRD956" s="438"/>
      <c r="SRE956" s="438"/>
      <c r="SRF956" s="438"/>
      <c r="SRG956" s="438"/>
      <c r="SRH956" s="438"/>
      <c r="SRI956" s="438"/>
      <c r="SRJ956" s="438"/>
      <c r="SRK956" s="438"/>
      <c r="SRL956" s="438"/>
      <c r="SRM956" s="438"/>
      <c r="SRN956" s="438"/>
      <c r="SRO956" s="438"/>
      <c r="SRP956" s="438"/>
      <c r="SRQ956" s="438"/>
      <c r="SRR956" s="438"/>
      <c r="SRS956" s="438"/>
      <c r="SRT956" s="438"/>
      <c r="SRU956" s="438"/>
      <c r="SRV956" s="438"/>
      <c r="SRW956" s="438"/>
      <c r="SRX956" s="438"/>
      <c r="SRY956" s="438"/>
      <c r="SRZ956" s="438"/>
      <c r="SSA956" s="438"/>
      <c r="SSB956" s="438"/>
      <c r="SSC956" s="438"/>
      <c r="SSD956" s="438"/>
      <c r="SSE956" s="438"/>
      <c r="SSF956" s="438"/>
      <c r="SSG956" s="438"/>
      <c r="SSH956" s="438"/>
      <c r="SSI956" s="438"/>
      <c r="SSJ956" s="438"/>
      <c r="SSK956" s="438"/>
      <c r="SSL956" s="438"/>
      <c r="SSM956" s="438"/>
      <c r="SSN956" s="438"/>
      <c r="SSO956" s="438"/>
      <c r="SSP956" s="438"/>
      <c r="SSQ956" s="438"/>
      <c r="SSR956" s="438"/>
      <c r="SSS956" s="438"/>
      <c r="SST956" s="438"/>
      <c r="SSU956" s="438"/>
      <c r="SSV956" s="438"/>
      <c r="SSW956" s="438"/>
      <c r="SSX956" s="438"/>
      <c r="SSY956" s="438"/>
      <c r="SSZ956" s="438"/>
      <c r="STA956" s="438"/>
      <c r="STB956" s="438"/>
      <c r="STC956" s="438"/>
      <c r="STD956" s="438"/>
      <c r="STE956" s="438"/>
      <c r="STF956" s="438"/>
      <c r="STG956" s="438"/>
      <c r="STH956" s="438"/>
      <c r="STI956" s="438"/>
      <c r="STJ956" s="438"/>
      <c r="STK956" s="438"/>
      <c r="STL956" s="438"/>
      <c r="STM956" s="438"/>
      <c r="STN956" s="438"/>
      <c r="STO956" s="438"/>
      <c r="STP956" s="438"/>
      <c r="STQ956" s="438"/>
      <c r="STR956" s="438"/>
      <c r="STS956" s="438"/>
      <c r="STT956" s="438"/>
      <c r="STU956" s="438"/>
      <c r="STV956" s="438"/>
      <c r="STW956" s="438"/>
      <c r="STX956" s="438"/>
      <c r="STY956" s="438"/>
      <c r="STZ956" s="438"/>
      <c r="SUA956" s="438"/>
      <c r="SUB956" s="438"/>
      <c r="SUC956" s="438"/>
      <c r="SUD956" s="438"/>
      <c r="SUE956" s="438"/>
      <c r="SUF956" s="438"/>
      <c r="SUG956" s="438"/>
      <c r="SUH956" s="438"/>
      <c r="SUI956" s="438"/>
      <c r="SUJ956" s="438"/>
      <c r="SUK956" s="438"/>
      <c r="SUL956" s="438"/>
      <c r="SUM956" s="438"/>
      <c r="SUN956" s="438"/>
      <c r="SUO956" s="438"/>
      <c r="SUP956" s="438"/>
      <c r="SUQ956" s="438"/>
      <c r="SUR956" s="438"/>
      <c r="SUS956" s="438"/>
      <c r="SUT956" s="438"/>
      <c r="SUU956" s="438"/>
      <c r="SUV956" s="438"/>
      <c r="SUW956" s="438"/>
      <c r="SUX956" s="438"/>
      <c r="SUY956" s="438"/>
      <c r="SUZ956" s="438"/>
      <c r="SVA956" s="438"/>
      <c r="SVB956" s="438"/>
      <c r="SVC956" s="438"/>
      <c r="SVD956" s="438"/>
      <c r="SVE956" s="438"/>
      <c r="SVF956" s="438"/>
      <c r="SVG956" s="438"/>
      <c r="SVH956" s="438"/>
      <c r="SVI956" s="438"/>
      <c r="SVJ956" s="438"/>
      <c r="SVK956" s="438"/>
      <c r="SVL956" s="438"/>
      <c r="SVM956" s="438"/>
      <c r="SVN956" s="438"/>
      <c r="SVO956" s="438"/>
      <c r="SVP956" s="438"/>
      <c r="SVQ956" s="438"/>
      <c r="SVR956" s="438"/>
      <c r="SVS956" s="438"/>
      <c r="SVT956" s="438"/>
      <c r="SVU956" s="438"/>
      <c r="SVV956" s="438"/>
      <c r="SVW956" s="438"/>
      <c r="SVX956" s="438"/>
      <c r="SVY956" s="438"/>
      <c r="SVZ956" s="438"/>
      <c r="SWA956" s="438"/>
      <c r="SWB956" s="438"/>
      <c r="SWC956" s="438"/>
      <c r="SWD956" s="438"/>
      <c r="SWE956" s="438"/>
      <c r="SWF956" s="438"/>
      <c r="SWG956" s="438"/>
      <c r="SWH956" s="438"/>
      <c r="SWI956" s="438"/>
      <c r="SWJ956" s="438"/>
      <c r="SWK956" s="438"/>
      <c r="SWL956" s="438"/>
      <c r="SWM956" s="438"/>
      <c r="SWN956" s="438"/>
      <c r="SWO956" s="438"/>
      <c r="SWP956" s="438"/>
      <c r="SWQ956" s="438"/>
      <c r="SWR956" s="438"/>
      <c r="SWS956" s="438"/>
      <c r="SWT956" s="438"/>
      <c r="SWU956" s="438"/>
      <c r="SWV956" s="438"/>
      <c r="SWW956" s="438"/>
      <c r="SWX956" s="438"/>
      <c r="SWY956" s="438"/>
      <c r="SWZ956" s="438"/>
      <c r="SXA956" s="438"/>
      <c r="SXB956" s="438"/>
      <c r="SXC956" s="438"/>
      <c r="SXD956" s="438"/>
      <c r="SXE956" s="438"/>
      <c r="SXF956" s="438"/>
      <c r="SXG956" s="438"/>
      <c r="SXH956" s="438"/>
      <c r="SXI956" s="438"/>
      <c r="SXJ956" s="438"/>
      <c r="SXK956" s="438"/>
      <c r="SXL956" s="438"/>
      <c r="SXM956" s="438"/>
      <c r="SXN956" s="438"/>
      <c r="SXO956" s="438"/>
      <c r="SXP956" s="438"/>
      <c r="SXQ956" s="438"/>
      <c r="SXR956" s="438"/>
      <c r="SXS956" s="438"/>
      <c r="SXT956" s="438"/>
      <c r="SXU956" s="438"/>
      <c r="SXV956" s="438"/>
      <c r="SXW956" s="438"/>
      <c r="SXX956" s="438"/>
      <c r="SXY956" s="438"/>
      <c r="SXZ956" s="438"/>
      <c r="SYA956" s="438"/>
      <c r="SYB956" s="438"/>
      <c r="SYC956" s="438"/>
      <c r="SYD956" s="438"/>
      <c r="SYE956" s="438"/>
      <c r="SYF956" s="438"/>
      <c r="SYG956" s="438"/>
      <c r="SYH956" s="438"/>
      <c r="SYI956" s="438"/>
      <c r="SYJ956" s="438"/>
      <c r="SYK956" s="438"/>
      <c r="SYL956" s="438"/>
      <c r="SYM956" s="438"/>
      <c r="SYN956" s="438"/>
      <c r="SYO956" s="438"/>
      <c r="SYP956" s="438"/>
      <c r="SYQ956" s="438"/>
      <c r="SYR956" s="438"/>
      <c r="SYS956" s="438"/>
      <c r="SYT956" s="438"/>
      <c r="SYU956" s="438"/>
      <c r="SYV956" s="438"/>
      <c r="SYW956" s="438"/>
      <c r="SYX956" s="438"/>
      <c r="SYY956" s="438"/>
      <c r="SYZ956" s="438"/>
      <c r="SZA956" s="438"/>
      <c r="SZB956" s="438"/>
      <c r="SZC956" s="438"/>
      <c r="SZD956" s="438"/>
      <c r="SZE956" s="438"/>
      <c r="SZF956" s="438"/>
      <c r="SZG956" s="438"/>
      <c r="SZH956" s="438"/>
      <c r="SZI956" s="438"/>
      <c r="SZJ956" s="438"/>
      <c r="SZK956" s="438"/>
      <c r="SZL956" s="438"/>
      <c r="SZM956" s="438"/>
      <c r="SZN956" s="438"/>
      <c r="SZO956" s="438"/>
      <c r="SZP956" s="438"/>
      <c r="SZQ956" s="438"/>
      <c r="SZR956" s="438"/>
      <c r="SZS956" s="438"/>
      <c r="SZT956" s="438"/>
      <c r="SZU956" s="438"/>
      <c r="SZV956" s="438"/>
      <c r="SZW956" s="438"/>
      <c r="SZX956" s="438"/>
      <c r="SZY956" s="438"/>
      <c r="SZZ956" s="438"/>
      <c r="TAA956" s="438"/>
      <c r="TAB956" s="438"/>
      <c r="TAC956" s="438"/>
      <c r="TAD956" s="438"/>
      <c r="TAE956" s="438"/>
      <c r="TAF956" s="438"/>
      <c r="TAG956" s="438"/>
      <c r="TAH956" s="438"/>
      <c r="TAI956" s="438"/>
      <c r="TAJ956" s="438"/>
      <c r="TAK956" s="438"/>
      <c r="TAL956" s="438"/>
      <c r="TAM956" s="438"/>
      <c r="TAN956" s="438"/>
      <c r="TAO956" s="438"/>
      <c r="TAP956" s="438"/>
      <c r="TAQ956" s="438"/>
      <c r="TAR956" s="438"/>
      <c r="TAS956" s="438"/>
      <c r="TAT956" s="438"/>
      <c r="TAU956" s="438"/>
      <c r="TAV956" s="438"/>
      <c r="TAW956" s="438"/>
      <c r="TAX956" s="438"/>
      <c r="TAY956" s="438"/>
      <c r="TAZ956" s="438"/>
      <c r="TBA956" s="438"/>
      <c r="TBB956" s="438"/>
      <c r="TBC956" s="438"/>
      <c r="TBD956" s="438"/>
      <c r="TBE956" s="438"/>
      <c r="TBF956" s="438"/>
      <c r="TBG956" s="438"/>
      <c r="TBH956" s="438"/>
      <c r="TBI956" s="438"/>
      <c r="TBJ956" s="438"/>
      <c r="TBK956" s="438"/>
      <c r="TBL956" s="438"/>
      <c r="TBM956" s="438"/>
      <c r="TBN956" s="438"/>
      <c r="TBO956" s="438"/>
      <c r="TBP956" s="438"/>
      <c r="TBQ956" s="438"/>
      <c r="TBR956" s="438"/>
      <c r="TBS956" s="438"/>
      <c r="TBT956" s="438"/>
      <c r="TBU956" s="438"/>
      <c r="TBV956" s="438"/>
      <c r="TBW956" s="438"/>
      <c r="TBX956" s="438"/>
      <c r="TBY956" s="438"/>
      <c r="TBZ956" s="438"/>
      <c r="TCA956" s="438"/>
      <c r="TCB956" s="438"/>
      <c r="TCC956" s="438"/>
      <c r="TCD956" s="438"/>
      <c r="TCE956" s="438"/>
      <c r="TCF956" s="438"/>
      <c r="TCG956" s="438"/>
      <c r="TCH956" s="438"/>
      <c r="TCI956" s="438"/>
      <c r="TCJ956" s="438"/>
      <c r="TCK956" s="438"/>
      <c r="TCL956" s="438"/>
      <c r="TCM956" s="438"/>
      <c r="TCN956" s="438"/>
      <c r="TCO956" s="438"/>
      <c r="TCP956" s="438"/>
      <c r="TCQ956" s="438"/>
      <c r="TCR956" s="438"/>
      <c r="TCS956" s="438"/>
      <c r="TCT956" s="438"/>
      <c r="TCU956" s="438"/>
      <c r="TCV956" s="438"/>
      <c r="TCW956" s="438"/>
      <c r="TCX956" s="438"/>
      <c r="TCY956" s="438"/>
      <c r="TCZ956" s="438"/>
      <c r="TDA956" s="438"/>
      <c r="TDB956" s="438"/>
      <c r="TDC956" s="438"/>
      <c r="TDD956" s="438"/>
      <c r="TDE956" s="438"/>
      <c r="TDF956" s="438"/>
      <c r="TDG956" s="438"/>
      <c r="TDH956" s="438"/>
      <c r="TDI956" s="438"/>
      <c r="TDJ956" s="438"/>
      <c r="TDK956" s="438"/>
      <c r="TDL956" s="438"/>
      <c r="TDM956" s="438"/>
      <c r="TDN956" s="438"/>
      <c r="TDO956" s="438"/>
      <c r="TDP956" s="438"/>
      <c r="TDQ956" s="438"/>
      <c r="TDR956" s="438"/>
      <c r="TDS956" s="438"/>
      <c r="TDT956" s="438"/>
      <c r="TDU956" s="438"/>
      <c r="TDV956" s="438"/>
      <c r="TDW956" s="438"/>
      <c r="TDX956" s="438"/>
      <c r="TDY956" s="438"/>
      <c r="TDZ956" s="438"/>
      <c r="TEA956" s="438"/>
      <c r="TEB956" s="438"/>
      <c r="TEC956" s="438"/>
      <c r="TED956" s="438"/>
      <c r="TEE956" s="438"/>
      <c r="TEF956" s="438"/>
      <c r="TEG956" s="438"/>
      <c r="TEH956" s="438"/>
      <c r="TEI956" s="438"/>
      <c r="TEJ956" s="438"/>
      <c r="TEK956" s="438"/>
      <c r="TEL956" s="438"/>
      <c r="TEM956" s="438"/>
      <c r="TEN956" s="438"/>
      <c r="TEO956" s="438"/>
      <c r="TEP956" s="438"/>
      <c r="TEQ956" s="438"/>
      <c r="TER956" s="438"/>
      <c r="TES956" s="438"/>
      <c r="TET956" s="438"/>
      <c r="TEU956" s="438"/>
      <c r="TEV956" s="438"/>
      <c r="TEW956" s="438"/>
      <c r="TEX956" s="438"/>
      <c r="TEY956" s="438"/>
      <c r="TEZ956" s="438"/>
      <c r="TFA956" s="438"/>
      <c r="TFB956" s="438"/>
      <c r="TFC956" s="438"/>
      <c r="TFD956" s="438"/>
      <c r="TFE956" s="438"/>
      <c r="TFF956" s="438"/>
      <c r="TFG956" s="438"/>
      <c r="TFH956" s="438"/>
      <c r="TFI956" s="438"/>
      <c r="TFJ956" s="438"/>
      <c r="TFK956" s="438"/>
      <c r="TFL956" s="438"/>
      <c r="TFM956" s="438"/>
      <c r="TFN956" s="438"/>
      <c r="TFO956" s="438"/>
      <c r="TFP956" s="438"/>
      <c r="TFQ956" s="438"/>
      <c r="TFR956" s="438"/>
      <c r="TFS956" s="438"/>
      <c r="TFT956" s="438"/>
      <c r="TFU956" s="438"/>
      <c r="TFV956" s="438"/>
      <c r="TFW956" s="438"/>
      <c r="TFX956" s="438"/>
      <c r="TFY956" s="438"/>
      <c r="TFZ956" s="438"/>
      <c r="TGA956" s="438"/>
      <c r="TGB956" s="438"/>
      <c r="TGC956" s="438"/>
      <c r="TGD956" s="438"/>
      <c r="TGE956" s="438"/>
      <c r="TGF956" s="438"/>
      <c r="TGG956" s="438"/>
      <c r="TGH956" s="438"/>
      <c r="TGI956" s="438"/>
      <c r="TGJ956" s="438"/>
      <c r="TGK956" s="438"/>
      <c r="TGL956" s="438"/>
      <c r="TGM956" s="438"/>
      <c r="TGN956" s="438"/>
      <c r="TGO956" s="438"/>
      <c r="TGP956" s="438"/>
      <c r="TGQ956" s="438"/>
      <c r="TGR956" s="438"/>
      <c r="TGS956" s="438"/>
      <c r="TGT956" s="438"/>
      <c r="TGU956" s="438"/>
      <c r="TGV956" s="438"/>
      <c r="TGW956" s="438"/>
      <c r="TGX956" s="438"/>
      <c r="TGY956" s="438"/>
      <c r="TGZ956" s="438"/>
      <c r="THA956" s="438"/>
      <c r="THB956" s="438"/>
      <c r="THC956" s="438"/>
      <c r="THD956" s="438"/>
      <c r="THE956" s="438"/>
      <c r="THF956" s="438"/>
      <c r="THG956" s="438"/>
      <c r="THH956" s="438"/>
      <c r="THI956" s="438"/>
      <c r="THJ956" s="438"/>
      <c r="THK956" s="438"/>
      <c r="THL956" s="438"/>
      <c r="THM956" s="438"/>
      <c r="THN956" s="438"/>
      <c r="THO956" s="438"/>
      <c r="THP956" s="438"/>
      <c r="THQ956" s="438"/>
      <c r="THR956" s="438"/>
      <c r="THS956" s="438"/>
      <c r="THT956" s="438"/>
      <c r="THU956" s="438"/>
      <c r="THV956" s="438"/>
      <c r="THW956" s="438"/>
      <c r="THX956" s="438"/>
      <c r="THY956" s="438"/>
      <c r="THZ956" s="438"/>
      <c r="TIA956" s="438"/>
      <c r="TIB956" s="438"/>
      <c r="TIC956" s="438"/>
      <c r="TID956" s="438"/>
      <c r="TIE956" s="438"/>
      <c r="TIF956" s="438"/>
      <c r="TIG956" s="438"/>
      <c r="TIH956" s="438"/>
      <c r="TII956" s="438"/>
      <c r="TIJ956" s="438"/>
      <c r="TIK956" s="438"/>
      <c r="TIL956" s="438"/>
      <c r="TIM956" s="438"/>
      <c r="TIN956" s="438"/>
      <c r="TIO956" s="438"/>
      <c r="TIP956" s="438"/>
      <c r="TIQ956" s="438"/>
      <c r="TIR956" s="438"/>
      <c r="TIS956" s="438"/>
      <c r="TIT956" s="438"/>
      <c r="TIU956" s="438"/>
      <c r="TIV956" s="438"/>
      <c r="TIW956" s="438"/>
      <c r="TIX956" s="438"/>
      <c r="TIY956" s="438"/>
      <c r="TIZ956" s="438"/>
      <c r="TJA956" s="438"/>
      <c r="TJB956" s="438"/>
      <c r="TJC956" s="438"/>
      <c r="TJD956" s="438"/>
      <c r="TJE956" s="438"/>
      <c r="TJF956" s="438"/>
      <c r="TJG956" s="438"/>
      <c r="TJH956" s="438"/>
      <c r="TJI956" s="438"/>
      <c r="TJJ956" s="438"/>
      <c r="TJK956" s="438"/>
      <c r="TJL956" s="438"/>
      <c r="TJM956" s="438"/>
      <c r="TJN956" s="438"/>
      <c r="TJO956" s="438"/>
      <c r="TJP956" s="438"/>
      <c r="TJQ956" s="438"/>
      <c r="TJR956" s="438"/>
      <c r="TJS956" s="438"/>
      <c r="TJT956" s="438"/>
      <c r="TJU956" s="438"/>
      <c r="TJV956" s="438"/>
      <c r="TJW956" s="438"/>
      <c r="TJX956" s="438"/>
      <c r="TJY956" s="438"/>
      <c r="TJZ956" s="438"/>
      <c r="TKA956" s="438"/>
      <c r="TKB956" s="438"/>
      <c r="TKC956" s="438"/>
      <c r="TKD956" s="438"/>
      <c r="TKE956" s="438"/>
      <c r="TKF956" s="438"/>
      <c r="TKG956" s="438"/>
      <c r="TKH956" s="438"/>
      <c r="TKI956" s="438"/>
      <c r="TKJ956" s="438"/>
      <c r="TKK956" s="438"/>
      <c r="TKL956" s="438"/>
      <c r="TKM956" s="438"/>
      <c r="TKN956" s="438"/>
      <c r="TKO956" s="438"/>
      <c r="TKP956" s="438"/>
      <c r="TKQ956" s="438"/>
      <c r="TKR956" s="438"/>
      <c r="TKS956" s="438"/>
      <c r="TKT956" s="438"/>
      <c r="TKU956" s="438"/>
      <c r="TKV956" s="438"/>
      <c r="TKW956" s="438"/>
      <c r="TKX956" s="438"/>
      <c r="TKY956" s="438"/>
      <c r="TKZ956" s="438"/>
      <c r="TLA956" s="438"/>
      <c r="TLB956" s="438"/>
      <c r="TLC956" s="438"/>
      <c r="TLD956" s="438"/>
      <c r="TLE956" s="438"/>
      <c r="TLF956" s="438"/>
      <c r="TLG956" s="438"/>
      <c r="TLH956" s="438"/>
      <c r="TLI956" s="438"/>
      <c r="TLJ956" s="438"/>
      <c r="TLK956" s="438"/>
      <c r="TLL956" s="438"/>
      <c r="TLM956" s="438"/>
      <c r="TLN956" s="438"/>
      <c r="TLO956" s="438"/>
      <c r="TLP956" s="438"/>
      <c r="TLQ956" s="438"/>
      <c r="TLR956" s="438"/>
      <c r="TLS956" s="438"/>
      <c r="TLT956" s="438"/>
      <c r="TLU956" s="438"/>
      <c r="TLV956" s="438"/>
      <c r="TLW956" s="438"/>
      <c r="TLX956" s="438"/>
      <c r="TLY956" s="438"/>
      <c r="TLZ956" s="438"/>
      <c r="TMA956" s="438"/>
      <c r="TMB956" s="438"/>
      <c r="TMC956" s="438"/>
      <c r="TMD956" s="438"/>
      <c r="TME956" s="438"/>
      <c r="TMF956" s="438"/>
      <c r="TMG956" s="438"/>
      <c r="TMH956" s="438"/>
      <c r="TMI956" s="438"/>
      <c r="TMJ956" s="438"/>
      <c r="TMK956" s="438"/>
      <c r="TML956" s="438"/>
      <c r="TMM956" s="438"/>
      <c r="TMN956" s="438"/>
      <c r="TMO956" s="438"/>
      <c r="TMP956" s="438"/>
      <c r="TMQ956" s="438"/>
      <c r="TMR956" s="438"/>
      <c r="TMS956" s="438"/>
      <c r="TMT956" s="438"/>
      <c r="TMU956" s="438"/>
      <c r="TMV956" s="438"/>
      <c r="TMW956" s="438"/>
      <c r="TMX956" s="438"/>
      <c r="TMY956" s="438"/>
      <c r="TMZ956" s="438"/>
      <c r="TNA956" s="438"/>
      <c r="TNB956" s="438"/>
      <c r="TNC956" s="438"/>
      <c r="TND956" s="438"/>
      <c r="TNE956" s="438"/>
      <c r="TNF956" s="438"/>
      <c r="TNG956" s="438"/>
      <c r="TNH956" s="438"/>
      <c r="TNI956" s="438"/>
      <c r="TNJ956" s="438"/>
      <c r="TNK956" s="438"/>
      <c r="TNL956" s="438"/>
      <c r="TNM956" s="438"/>
      <c r="TNN956" s="438"/>
      <c r="TNO956" s="438"/>
      <c r="TNP956" s="438"/>
      <c r="TNQ956" s="438"/>
      <c r="TNR956" s="438"/>
      <c r="TNS956" s="438"/>
      <c r="TNT956" s="438"/>
      <c r="TNU956" s="438"/>
      <c r="TNV956" s="438"/>
      <c r="TNW956" s="438"/>
      <c r="TNX956" s="438"/>
      <c r="TNY956" s="438"/>
      <c r="TNZ956" s="438"/>
      <c r="TOA956" s="438"/>
      <c r="TOB956" s="438"/>
      <c r="TOC956" s="438"/>
      <c r="TOD956" s="438"/>
      <c r="TOE956" s="438"/>
      <c r="TOF956" s="438"/>
      <c r="TOG956" s="438"/>
      <c r="TOH956" s="438"/>
      <c r="TOI956" s="438"/>
      <c r="TOJ956" s="438"/>
      <c r="TOK956" s="438"/>
      <c r="TOL956" s="438"/>
      <c r="TOM956" s="438"/>
      <c r="TON956" s="438"/>
      <c r="TOO956" s="438"/>
      <c r="TOP956" s="438"/>
      <c r="TOQ956" s="438"/>
      <c r="TOR956" s="438"/>
      <c r="TOS956" s="438"/>
      <c r="TOT956" s="438"/>
      <c r="TOU956" s="438"/>
      <c r="TOV956" s="438"/>
      <c r="TOW956" s="438"/>
      <c r="TOX956" s="438"/>
      <c r="TOY956" s="438"/>
      <c r="TOZ956" s="438"/>
      <c r="TPA956" s="438"/>
      <c r="TPB956" s="438"/>
      <c r="TPC956" s="438"/>
      <c r="TPD956" s="438"/>
      <c r="TPE956" s="438"/>
      <c r="TPF956" s="438"/>
      <c r="TPG956" s="438"/>
      <c r="TPH956" s="438"/>
      <c r="TPI956" s="438"/>
      <c r="TPJ956" s="438"/>
      <c r="TPK956" s="438"/>
      <c r="TPL956" s="438"/>
      <c r="TPM956" s="438"/>
      <c r="TPN956" s="438"/>
      <c r="TPO956" s="438"/>
      <c r="TPP956" s="438"/>
      <c r="TPQ956" s="438"/>
      <c r="TPR956" s="438"/>
      <c r="TPS956" s="438"/>
      <c r="TPT956" s="438"/>
      <c r="TPU956" s="438"/>
      <c r="TPV956" s="438"/>
      <c r="TPW956" s="438"/>
      <c r="TPX956" s="438"/>
      <c r="TPY956" s="438"/>
      <c r="TPZ956" s="438"/>
      <c r="TQA956" s="438"/>
      <c r="TQB956" s="438"/>
      <c r="TQC956" s="438"/>
      <c r="TQD956" s="438"/>
      <c r="TQE956" s="438"/>
      <c r="TQF956" s="438"/>
      <c r="TQG956" s="438"/>
      <c r="TQH956" s="438"/>
      <c r="TQI956" s="438"/>
      <c r="TQJ956" s="438"/>
      <c r="TQK956" s="438"/>
      <c r="TQL956" s="438"/>
      <c r="TQM956" s="438"/>
      <c r="TQN956" s="438"/>
      <c r="TQO956" s="438"/>
      <c r="TQP956" s="438"/>
      <c r="TQQ956" s="438"/>
      <c r="TQR956" s="438"/>
      <c r="TQS956" s="438"/>
      <c r="TQT956" s="438"/>
      <c r="TQU956" s="438"/>
      <c r="TQV956" s="438"/>
      <c r="TQW956" s="438"/>
      <c r="TQX956" s="438"/>
      <c r="TQY956" s="438"/>
      <c r="TQZ956" s="438"/>
      <c r="TRA956" s="438"/>
      <c r="TRB956" s="438"/>
      <c r="TRC956" s="438"/>
      <c r="TRD956" s="438"/>
      <c r="TRE956" s="438"/>
      <c r="TRF956" s="438"/>
      <c r="TRG956" s="438"/>
      <c r="TRH956" s="438"/>
      <c r="TRI956" s="438"/>
      <c r="TRJ956" s="438"/>
      <c r="TRK956" s="438"/>
      <c r="TRL956" s="438"/>
      <c r="TRM956" s="438"/>
      <c r="TRN956" s="438"/>
      <c r="TRO956" s="438"/>
      <c r="TRP956" s="438"/>
      <c r="TRQ956" s="438"/>
      <c r="TRR956" s="438"/>
      <c r="TRS956" s="438"/>
      <c r="TRT956" s="438"/>
      <c r="TRU956" s="438"/>
      <c r="TRV956" s="438"/>
      <c r="TRW956" s="438"/>
      <c r="TRX956" s="438"/>
      <c r="TRY956" s="438"/>
      <c r="TRZ956" s="438"/>
      <c r="TSA956" s="438"/>
      <c r="TSB956" s="438"/>
      <c r="TSC956" s="438"/>
      <c r="TSD956" s="438"/>
      <c r="TSE956" s="438"/>
      <c r="TSF956" s="438"/>
      <c r="TSG956" s="438"/>
      <c r="TSH956" s="438"/>
      <c r="TSI956" s="438"/>
      <c r="TSJ956" s="438"/>
      <c r="TSK956" s="438"/>
      <c r="TSL956" s="438"/>
      <c r="TSM956" s="438"/>
      <c r="TSN956" s="438"/>
      <c r="TSO956" s="438"/>
      <c r="TSP956" s="438"/>
      <c r="TSQ956" s="438"/>
      <c r="TSR956" s="438"/>
      <c r="TSS956" s="438"/>
      <c r="TST956" s="438"/>
      <c r="TSU956" s="438"/>
      <c r="TSV956" s="438"/>
      <c r="TSW956" s="438"/>
      <c r="TSX956" s="438"/>
      <c r="TSY956" s="438"/>
      <c r="TSZ956" s="438"/>
      <c r="TTA956" s="438"/>
      <c r="TTB956" s="438"/>
      <c r="TTC956" s="438"/>
      <c r="TTD956" s="438"/>
      <c r="TTE956" s="438"/>
      <c r="TTF956" s="438"/>
      <c r="TTG956" s="438"/>
      <c r="TTH956" s="438"/>
      <c r="TTI956" s="438"/>
      <c r="TTJ956" s="438"/>
      <c r="TTK956" s="438"/>
      <c r="TTL956" s="438"/>
      <c r="TTM956" s="438"/>
      <c r="TTN956" s="438"/>
      <c r="TTO956" s="438"/>
      <c r="TTP956" s="438"/>
      <c r="TTQ956" s="438"/>
      <c r="TTR956" s="438"/>
      <c r="TTS956" s="438"/>
      <c r="TTT956" s="438"/>
      <c r="TTU956" s="438"/>
      <c r="TTV956" s="438"/>
      <c r="TTW956" s="438"/>
      <c r="TTX956" s="438"/>
      <c r="TTY956" s="438"/>
      <c r="TTZ956" s="438"/>
      <c r="TUA956" s="438"/>
      <c r="TUB956" s="438"/>
      <c r="TUC956" s="438"/>
      <c r="TUD956" s="438"/>
      <c r="TUE956" s="438"/>
      <c r="TUF956" s="438"/>
      <c r="TUG956" s="438"/>
      <c r="TUH956" s="438"/>
      <c r="TUI956" s="438"/>
      <c r="TUJ956" s="438"/>
      <c r="TUK956" s="438"/>
      <c r="TUL956" s="438"/>
      <c r="TUM956" s="438"/>
      <c r="TUN956" s="438"/>
      <c r="TUO956" s="438"/>
      <c r="TUP956" s="438"/>
      <c r="TUQ956" s="438"/>
      <c r="TUR956" s="438"/>
      <c r="TUS956" s="438"/>
      <c r="TUT956" s="438"/>
      <c r="TUU956" s="438"/>
      <c r="TUV956" s="438"/>
      <c r="TUW956" s="438"/>
      <c r="TUX956" s="438"/>
      <c r="TUY956" s="438"/>
      <c r="TUZ956" s="438"/>
      <c r="TVA956" s="438"/>
      <c r="TVB956" s="438"/>
      <c r="TVC956" s="438"/>
      <c r="TVD956" s="438"/>
      <c r="TVE956" s="438"/>
      <c r="TVF956" s="438"/>
      <c r="TVG956" s="438"/>
      <c r="TVH956" s="438"/>
      <c r="TVI956" s="438"/>
      <c r="TVJ956" s="438"/>
      <c r="TVK956" s="438"/>
      <c r="TVL956" s="438"/>
      <c r="TVM956" s="438"/>
      <c r="TVN956" s="438"/>
      <c r="TVO956" s="438"/>
      <c r="TVP956" s="438"/>
      <c r="TVQ956" s="438"/>
      <c r="TVR956" s="438"/>
      <c r="TVS956" s="438"/>
      <c r="TVT956" s="438"/>
      <c r="TVU956" s="438"/>
      <c r="TVV956" s="438"/>
      <c r="TVW956" s="438"/>
      <c r="TVX956" s="438"/>
      <c r="TVY956" s="438"/>
      <c r="TVZ956" s="438"/>
      <c r="TWA956" s="438"/>
      <c r="TWB956" s="438"/>
      <c r="TWC956" s="438"/>
      <c r="TWD956" s="438"/>
      <c r="TWE956" s="438"/>
      <c r="TWF956" s="438"/>
      <c r="TWG956" s="438"/>
      <c r="TWH956" s="438"/>
      <c r="TWI956" s="438"/>
      <c r="TWJ956" s="438"/>
      <c r="TWK956" s="438"/>
      <c r="TWL956" s="438"/>
      <c r="TWM956" s="438"/>
      <c r="TWN956" s="438"/>
      <c r="TWO956" s="438"/>
      <c r="TWP956" s="438"/>
      <c r="TWQ956" s="438"/>
      <c r="TWR956" s="438"/>
      <c r="TWS956" s="438"/>
      <c r="TWT956" s="438"/>
      <c r="TWU956" s="438"/>
      <c r="TWV956" s="438"/>
      <c r="TWW956" s="438"/>
      <c r="TWX956" s="438"/>
      <c r="TWY956" s="438"/>
      <c r="TWZ956" s="438"/>
      <c r="TXA956" s="438"/>
      <c r="TXB956" s="438"/>
      <c r="TXC956" s="438"/>
      <c r="TXD956" s="438"/>
      <c r="TXE956" s="438"/>
      <c r="TXF956" s="438"/>
      <c r="TXG956" s="438"/>
      <c r="TXH956" s="438"/>
      <c r="TXI956" s="438"/>
      <c r="TXJ956" s="438"/>
      <c r="TXK956" s="438"/>
      <c r="TXL956" s="438"/>
      <c r="TXM956" s="438"/>
      <c r="TXN956" s="438"/>
      <c r="TXO956" s="438"/>
      <c r="TXP956" s="438"/>
      <c r="TXQ956" s="438"/>
      <c r="TXR956" s="438"/>
      <c r="TXS956" s="438"/>
      <c r="TXT956" s="438"/>
      <c r="TXU956" s="438"/>
      <c r="TXV956" s="438"/>
      <c r="TXW956" s="438"/>
      <c r="TXX956" s="438"/>
      <c r="TXY956" s="438"/>
      <c r="TXZ956" s="438"/>
      <c r="TYA956" s="438"/>
      <c r="TYB956" s="438"/>
      <c r="TYC956" s="438"/>
      <c r="TYD956" s="438"/>
      <c r="TYE956" s="438"/>
      <c r="TYF956" s="438"/>
      <c r="TYG956" s="438"/>
      <c r="TYH956" s="438"/>
      <c r="TYI956" s="438"/>
      <c r="TYJ956" s="438"/>
      <c r="TYK956" s="438"/>
      <c r="TYL956" s="438"/>
      <c r="TYM956" s="438"/>
      <c r="TYN956" s="438"/>
      <c r="TYO956" s="438"/>
      <c r="TYP956" s="438"/>
      <c r="TYQ956" s="438"/>
      <c r="TYR956" s="438"/>
      <c r="TYS956" s="438"/>
      <c r="TYT956" s="438"/>
      <c r="TYU956" s="438"/>
      <c r="TYV956" s="438"/>
      <c r="TYW956" s="438"/>
      <c r="TYX956" s="438"/>
      <c r="TYY956" s="438"/>
      <c r="TYZ956" s="438"/>
      <c r="TZA956" s="438"/>
      <c r="TZB956" s="438"/>
      <c r="TZC956" s="438"/>
      <c r="TZD956" s="438"/>
      <c r="TZE956" s="438"/>
      <c r="TZF956" s="438"/>
      <c r="TZG956" s="438"/>
      <c r="TZH956" s="438"/>
      <c r="TZI956" s="438"/>
      <c r="TZJ956" s="438"/>
      <c r="TZK956" s="438"/>
      <c r="TZL956" s="438"/>
      <c r="TZM956" s="438"/>
      <c r="TZN956" s="438"/>
      <c r="TZO956" s="438"/>
      <c r="TZP956" s="438"/>
      <c r="TZQ956" s="438"/>
      <c r="TZR956" s="438"/>
      <c r="TZS956" s="438"/>
      <c r="TZT956" s="438"/>
      <c r="TZU956" s="438"/>
      <c r="TZV956" s="438"/>
      <c r="TZW956" s="438"/>
      <c r="TZX956" s="438"/>
      <c r="TZY956" s="438"/>
      <c r="TZZ956" s="438"/>
      <c r="UAA956" s="438"/>
      <c r="UAB956" s="438"/>
      <c r="UAC956" s="438"/>
      <c r="UAD956" s="438"/>
      <c r="UAE956" s="438"/>
      <c r="UAF956" s="438"/>
      <c r="UAG956" s="438"/>
      <c r="UAH956" s="438"/>
      <c r="UAI956" s="438"/>
      <c r="UAJ956" s="438"/>
      <c r="UAK956" s="438"/>
      <c r="UAL956" s="438"/>
      <c r="UAM956" s="438"/>
      <c r="UAN956" s="438"/>
      <c r="UAO956" s="438"/>
      <c r="UAP956" s="438"/>
      <c r="UAQ956" s="438"/>
      <c r="UAR956" s="438"/>
      <c r="UAS956" s="438"/>
      <c r="UAT956" s="438"/>
      <c r="UAU956" s="438"/>
      <c r="UAV956" s="438"/>
      <c r="UAW956" s="438"/>
      <c r="UAX956" s="438"/>
      <c r="UAY956" s="438"/>
      <c r="UAZ956" s="438"/>
      <c r="UBA956" s="438"/>
      <c r="UBB956" s="438"/>
      <c r="UBC956" s="438"/>
      <c r="UBD956" s="438"/>
      <c r="UBE956" s="438"/>
      <c r="UBF956" s="438"/>
      <c r="UBG956" s="438"/>
      <c r="UBH956" s="438"/>
      <c r="UBI956" s="438"/>
      <c r="UBJ956" s="438"/>
      <c r="UBK956" s="438"/>
      <c r="UBL956" s="438"/>
      <c r="UBM956" s="438"/>
      <c r="UBN956" s="438"/>
      <c r="UBO956" s="438"/>
      <c r="UBP956" s="438"/>
      <c r="UBQ956" s="438"/>
      <c r="UBR956" s="438"/>
      <c r="UBS956" s="438"/>
      <c r="UBT956" s="438"/>
      <c r="UBU956" s="438"/>
      <c r="UBV956" s="438"/>
      <c r="UBW956" s="438"/>
      <c r="UBX956" s="438"/>
      <c r="UBY956" s="438"/>
      <c r="UBZ956" s="438"/>
      <c r="UCA956" s="438"/>
      <c r="UCB956" s="438"/>
      <c r="UCC956" s="438"/>
      <c r="UCD956" s="438"/>
      <c r="UCE956" s="438"/>
      <c r="UCF956" s="438"/>
      <c r="UCG956" s="438"/>
      <c r="UCH956" s="438"/>
      <c r="UCI956" s="438"/>
      <c r="UCJ956" s="438"/>
      <c r="UCK956" s="438"/>
      <c r="UCL956" s="438"/>
      <c r="UCM956" s="438"/>
      <c r="UCN956" s="438"/>
      <c r="UCO956" s="438"/>
      <c r="UCP956" s="438"/>
      <c r="UCQ956" s="438"/>
      <c r="UCR956" s="438"/>
      <c r="UCS956" s="438"/>
      <c r="UCT956" s="438"/>
      <c r="UCU956" s="438"/>
      <c r="UCV956" s="438"/>
      <c r="UCW956" s="438"/>
      <c r="UCX956" s="438"/>
      <c r="UCY956" s="438"/>
      <c r="UCZ956" s="438"/>
      <c r="UDA956" s="438"/>
      <c r="UDB956" s="438"/>
      <c r="UDC956" s="438"/>
      <c r="UDD956" s="438"/>
      <c r="UDE956" s="438"/>
      <c r="UDF956" s="438"/>
      <c r="UDG956" s="438"/>
      <c r="UDH956" s="438"/>
      <c r="UDI956" s="438"/>
      <c r="UDJ956" s="438"/>
      <c r="UDK956" s="438"/>
      <c r="UDL956" s="438"/>
      <c r="UDM956" s="438"/>
      <c r="UDN956" s="438"/>
      <c r="UDO956" s="438"/>
      <c r="UDP956" s="438"/>
      <c r="UDQ956" s="438"/>
      <c r="UDR956" s="438"/>
      <c r="UDS956" s="438"/>
      <c r="UDT956" s="438"/>
      <c r="UDU956" s="438"/>
      <c r="UDV956" s="438"/>
      <c r="UDW956" s="438"/>
      <c r="UDX956" s="438"/>
      <c r="UDY956" s="438"/>
      <c r="UDZ956" s="438"/>
      <c r="UEA956" s="438"/>
      <c r="UEB956" s="438"/>
      <c r="UEC956" s="438"/>
      <c r="UED956" s="438"/>
      <c r="UEE956" s="438"/>
      <c r="UEF956" s="438"/>
      <c r="UEG956" s="438"/>
      <c r="UEH956" s="438"/>
      <c r="UEI956" s="438"/>
      <c r="UEJ956" s="438"/>
      <c r="UEK956" s="438"/>
      <c r="UEL956" s="438"/>
      <c r="UEM956" s="438"/>
      <c r="UEN956" s="438"/>
      <c r="UEO956" s="438"/>
      <c r="UEP956" s="438"/>
      <c r="UEQ956" s="438"/>
      <c r="UER956" s="438"/>
      <c r="UES956" s="438"/>
      <c r="UET956" s="438"/>
      <c r="UEU956" s="438"/>
      <c r="UEV956" s="438"/>
      <c r="UEW956" s="438"/>
      <c r="UEX956" s="438"/>
      <c r="UEY956" s="438"/>
      <c r="UEZ956" s="438"/>
      <c r="UFA956" s="438"/>
      <c r="UFB956" s="438"/>
      <c r="UFC956" s="438"/>
      <c r="UFD956" s="438"/>
      <c r="UFE956" s="438"/>
      <c r="UFF956" s="438"/>
      <c r="UFG956" s="438"/>
      <c r="UFH956" s="438"/>
      <c r="UFI956" s="438"/>
      <c r="UFJ956" s="438"/>
      <c r="UFK956" s="438"/>
      <c r="UFL956" s="438"/>
      <c r="UFM956" s="438"/>
      <c r="UFN956" s="438"/>
      <c r="UFO956" s="438"/>
      <c r="UFP956" s="438"/>
      <c r="UFQ956" s="438"/>
      <c r="UFR956" s="438"/>
      <c r="UFS956" s="438"/>
      <c r="UFT956" s="438"/>
      <c r="UFU956" s="438"/>
      <c r="UFV956" s="438"/>
      <c r="UFW956" s="438"/>
      <c r="UFX956" s="438"/>
      <c r="UFY956" s="438"/>
      <c r="UFZ956" s="438"/>
      <c r="UGA956" s="438"/>
      <c r="UGB956" s="438"/>
      <c r="UGC956" s="438"/>
      <c r="UGD956" s="438"/>
      <c r="UGE956" s="438"/>
      <c r="UGF956" s="438"/>
      <c r="UGG956" s="438"/>
      <c r="UGH956" s="438"/>
      <c r="UGI956" s="438"/>
      <c r="UGJ956" s="438"/>
      <c r="UGK956" s="438"/>
      <c r="UGL956" s="438"/>
      <c r="UGM956" s="438"/>
      <c r="UGN956" s="438"/>
      <c r="UGO956" s="438"/>
      <c r="UGP956" s="438"/>
      <c r="UGQ956" s="438"/>
      <c r="UGR956" s="438"/>
      <c r="UGS956" s="438"/>
      <c r="UGT956" s="438"/>
      <c r="UGU956" s="438"/>
      <c r="UGV956" s="438"/>
      <c r="UGW956" s="438"/>
      <c r="UGX956" s="438"/>
      <c r="UGY956" s="438"/>
      <c r="UGZ956" s="438"/>
      <c r="UHA956" s="438"/>
      <c r="UHB956" s="438"/>
      <c r="UHC956" s="438"/>
      <c r="UHD956" s="438"/>
      <c r="UHE956" s="438"/>
      <c r="UHF956" s="438"/>
      <c r="UHG956" s="438"/>
      <c r="UHH956" s="438"/>
      <c r="UHI956" s="438"/>
      <c r="UHJ956" s="438"/>
      <c r="UHK956" s="438"/>
      <c r="UHL956" s="438"/>
      <c r="UHM956" s="438"/>
      <c r="UHN956" s="438"/>
      <c r="UHO956" s="438"/>
      <c r="UHP956" s="438"/>
      <c r="UHQ956" s="438"/>
      <c r="UHR956" s="438"/>
      <c r="UHS956" s="438"/>
      <c r="UHT956" s="438"/>
      <c r="UHU956" s="438"/>
      <c r="UHV956" s="438"/>
      <c r="UHW956" s="438"/>
      <c r="UHX956" s="438"/>
      <c r="UHY956" s="438"/>
      <c r="UHZ956" s="438"/>
      <c r="UIA956" s="438"/>
      <c r="UIB956" s="438"/>
      <c r="UIC956" s="438"/>
      <c r="UID956" s="438"/>
      <c r="UIE956" s="438"/>
      <c r="UIF956" s="438"/>
      <c r="UIG956" s="438"/>
      <c r="UIH956" s="438"/>
      <c r="UII956" s="438"/>
      <c r="UIJ956" s="438"/>
      <c r="UIK956" s="438"/>
      <c r="UIL956" s="438"/>
      <c r="UIM956" s="438"/>
      <c r="UIN956" s="438"/>
      <c r="UIO956" s="438"/>
      <c r="UIP956" s="438"/>
      <c r="UIQ956" s="438"/>
      <c r="UIR956" s="438"/>
      <c r="UIS956" s="438"/>
      <c r="UIT956" s="438"/>
      <c r="UIU956" s="438"/>
      <c r="UIV956" s="438"/>
      <c r="UIW956" s="438"/>
      <c r="UIX956" s="438"/>
      <c r="UIY956" s="438"/>
      <c r="UIZ956" s="438"/>
      <c r="UJA956" s="438"/>
      <c r="UJB956" s="438"/>
      <c r="UJC956" s="438"/>
      <c r="UJD956" s="438"/>
      <c r="UJE956" s="438"/>
      <c r="UJF956" s="438"/>
      <c r="UJG956" s="438"/>
      <c r="UJH956" s="438"/>
      <c r="UJI956" s="438"/>
      <c r="UJJ956" s="438"/>
      <c r="UJK956" s="438"/>
      <c r="UJL956" s="438"/>
      <c r="UJM956" s="438"/>
      <c r="UJN956" s="438"/>
      <c r="UJO956" s="438"/>
      <c r="UJP956" s="438"/>
      <c r="UJQ956" s="438"/>
      <c r="UJR956" s="438"/>
      <c r="UJS956" s="438"/>
      <c r="UJT956" s="438"/>
      <c r="UJU956" s="438"/>
      <c r="UJV956" s="438"/>
      <c r="UJW956" s="438"/>
      <c r="UJX956" s="438"/>
      <c r="UJY956" s="438"/>
      <c r="UJZ956" s="438"/>
      <c r="UKA956" s="438"/>
      <c r="UKB956" s="438"/>
      <c r="UKC956" s="438"/>
      <c r="UKD956" s="438"/>
      <c r="UKE956" s="438"/>
      <c r="UKF956" s="438"/>
      <c r="UKG956" s="438"/>
      <c r="UKH956" s="438"/>
      <c r="UKI956" s="438"/>
      <c r="UKJ956" s="438"/>
      <c r="UKK956" s="438"/>
      <c r="UKL956" s="438"/>
      <c r="UKM956" s="438"/>
      <c r="UKN956" s="438"/>
      <c r="UKO956" s="438"/>
      <c r="UKP956" s="438"/>
      <c r="UKQ956" s="438"/>
      <c r="UKR956" s="438"/>
      <c r="UKS956" s="438"/>
      <c r="UKT956" s="438"/>
      <c r="UKU956" s="438"/>
      <c r="UKV956" s="438"/>
      <c r="UKW956" s="438"/>
      <c r="UKX956" s="438"/>
      <c r="UKY956" s="438"/>
      <c r="UKZ956" s="438"/>
      <c r="ULA956" s="438"/>
      <c r="ULB956" s="438"/>
      <c r="ULC956" s="438"/>
      <c r="ULD956" s="438"/>
      <c r="ULE956" s="438"/>
      <c r="ULF956" s="438"/>
      <c r="ULG956" s="438"/>
      <c r="ULH956" s="438"/>
      <c r="ULI956" s="438"/>
      <c r="ULJ956" s="438"/>
      <c r="ULK956" s="438"/>
      <c r="ULL956" s="438"/>
      <c r="ULM956" s="438"/>
      <c r="ULN956" s="438"/>
      <c r="ULO956" s="438"/>
      <c r="ULP956" s="438"/>
      <c r="ULQ956" s="438"/>
      <c r="ULR956" s="438"/>
      <c r="ULS956" s="438"/>
      <c r="ULT956" s="438"/>
      <c r="ULU956" s="438"/>
      <c r="ULV956" s="438"/>
      <c r="ULW956" s="438"/>
      <c r="ULX956" s="438"/>
      <c r="ULY956" s="438"/>
      <c r="ULZ956" s="438"/>
      <c r="UMA956" s="438"/>
      <c r="UMB956" s="438"/>
      <c r="UMC956" s="438"/>
      <c r="UMD956" s="438"/>
      <c r="UME956" s="438"/>
      <c r="UMF956" s="438"/>
      <c r="UMG956" s="438"/>
      <c r="UMH956" s="438"/>
      <c r="UMI956" s="438"/>
      <c r="UMJ956" s="438"/>
      <c r="UMK956" s="438"/>
      <c r="UML956" s="438"/>
      <c r="UMM956" s="438"/>
      <c r="UMN956" s="438"/>
      <c r="UMO956" s="438"/>
      <c r="UMP956" s="438"/>
      <c r="UMQ956" s="438"/>
      <c r="UMR956" s="438"/>
      <c r="UMS956" s="438"/>
      <c r="UMT956" s="438"/>
      <c r="UMU956" s="438"/>
      <c r="UMV956" s="438"/>
      <c r="UMW956" s="438"/>
      <c r="UMX956" s="438"/>
      <c r="UMY956" s="438"/>
      <c r="UMZ956" s="438"/>
      <c r="UNA956" s="438"/>
      <c r="UNB956" s="438"/>
      <c r="UNC956" s="438"/>
      <c r="UND956" s="438"/>
      <c r="UNE956" s="438"/>
      <c r="UNF956" s="438"/>
      <c r="UNG956" s="438"/>
      <c r="UNH956" s="438"/>
      <c r="UNI956" s="438"/>
      <c r="UNJ956" s="438"/>
      <c r="UNK956" s="438"/>
      <c r="UNL956" s="438"/>
      <c r="UNM956" s="438"/>
      <c r="UNN956" s="438"/>
      <c r="UNO956" s="438"/>
      <c r="UNP956" s="438"/>
      <c r="UNQ956" s="438"/>
      <c r="UNR956" s="438"/>
      <c r="UNS956" s="438"/>
      <c r="UNT956" s="438"/>
      <c r="UNU956" s="438"/>
      <c r="UNV956" s="438"/>
      <c r="UNW956" s="438"/>
      <c r="UNX956" s="438"/>
      <c r="UNY956" s="438"/>
      <c r="UNZ956" s="438"/>
      <c r="UOA956" s="438"/>
      <c r="UOB956" s="438"/>
      <c r="UOC956" s="438"/>
      <c r="UOD956" s="438"/>
      <c r="UOE956" s="438"/>
      <c r="UOF956" s="438"/>
      <c r="UOG956" s="438"/>
      <c r="UOH956" s="438"/>
      <c r="UOI956" s="438"/>
      <c r="UOJ956" s="438"/>
      <c r="UOK956" s="438"/>
      <c r="UOL956" s="438"/>
      <c r="UOM956" s="438"/>
      <c r="UON956" s="438"/>
      <c r="UOO956" s="438"/>
      <c r="UOP956" s="438"/>
      <c r="UOQ956" s="438"/>
      <c r="UOR956" s="438"/>
      <c r="UOS956" s="438"/>
      <c r="UOT956" s="438"/>
      <c r="UOU956" s="438"/>
      <c r="UOV956" s="438"/>
      <c r="UOW956" s="438"/>
      <c r="UOX956" s="438"/>
      <c r="UOY956" s="438"/>
      <c r="UOZ956" s="438"/>
      <c r="UPA956" s="438"/>
      <c r="UPB956" s="438"/>
      <c r="UPC956" s="438"/>
      <c r="UPD956" s="438"/>
      <c r="UPE956" s="438"/>
      <c r="UPF956" s="438"/>
      <c r="UPG956" s="438"/>
      <c r="UPH956" s="438"/>
      <c r="UPI956" s="438"/>
      <c r="UPJ956" s="438"/>
      <c r="UPK956" s="438"/>
      <c r="UPL956" s="438"/>
      <c r="UPM956" s="438"/>
      <c r="UPN956" s="438"/>
      <c r="UPO956" s="438"/>
      <c r="UPP956" s="438"/>
      <c r="UPQ956" s="438"/>
      <c r="UPR956" s="438"/>
      <c r="UPS956" s="438"/>
      <c r="UPT956" s="438"/>
      <c r="UPU956" s="438"/>
      <c r="UPV956" s="438"/>
      <c r="UPW956" s="438"/>
      <c r="UPX956" s="438"/>
      <c r="UPY956" s="438"/>
      <c r="UPZ956" s="438"/>
      <c r="UQA956" s="438"/>
      <c r="UQB956" s="438"/>
      <c r="UQC956" s="438"/>
      <c r="UQD956" s="438"/>
      <c r="UQE956" s="438"/>
      <c r="UQF956" s="438"/>
      <c r="UQG956" s="438"/>
      <c r="UQH956" s="438"/>
      <c r="UQI956" s="438"/>
      <c r="UQJ956" s="438"/>
      <c r="UQK956" s="438"/>
      <c r="UQL956" s="438"/>
      <c r="UQM956" s="438"/>
      <c r="UQN956" s="438"/>
      <c r="UQO956" s="438"/>
      <c r="UQP956" s="438"/>
      <c r="UQQ956" s="438"/>
      <c r="UQR956" s="438"/>
      <c r="UQS956" s="438"/>
      <c r="UQT956" s="438"/>
      <c r="UQU956" s="438"/>
      <c r="UQV956" s="438"/>
      <c r="UQW956" s="438"/>
      <c r="UQX956" s="438"/>
      <c r="UQY956" s="438"/>
      <c r="UQZ956" s="438"/>
      <c r="URA956" s="438"/>
      <c r="URB956" s="438"/>
      <c r="URC956" s="438"/>
      <c r="URD956" s="438"/>
      <c r="URE956" s="438"/>
      <c r="URF956" s="438"/>
      <c r="URG956" s="438"/>
      <c r="URH956" s="438"/>
      <c r="URI956" s="438"/>
      <c r="URJ956" s="438"/>
      <c r="URK956" s="438"/>
      <c r="URL956" s="438"/>
      <c r="URM956" s="438"/>
      <c r="URN956" s="438"/>
      <c r="URO956" s="438"/>
      <c r="URP956" s="438"/>
      <c r="URQ956" s="438"/>
      <c r="URR956" s="438"/>
      <c r="URS956" s="438"/>
      <c r="URT956" s="438"/>
      <c r="URU956" s="438"/>
      <c r="URV956" s="438"/>
      <c r="URW956" s="438"/>
      <c r="URX956" s="438"/>
      <c r="URY956" s="438"/>
      <c r="URZ956" s="438"/>
      <c r="USA956" s="438"/>
      <c r="USB956" s="438"/>
      <c r="USC956" s="438"/>
      <c r="USD956" s="438"/>
      <c r="USE956" s="438"/>
      <c r="USF956" s="438"/>
      <c r="USG956" s="438"/>
      <c r="USH956" s="438"/>
      <c r="USI956" s="438"/>
      <c r="USJ956" s="438"/>
      <c r="USK956" s="438"/>
      <c r="USL956" s="438"/>
      <c r="USM956" s="438"/>
      <c r="USN956" s="438"/>
      <c r="USO956" s="438"/>
      <c r="USP956" s="438"/>
      <c r="USQ956" s="438"/>
      <c r="USR956" s="438"/>
      <c r="USS956" s="438"/>
      <c r="UST956" s="438"/>
      <c r="USU956" s="438"/>
      <c r="USV956" s="438"/>
      <c r="USW956" s="438"/>
      <c r="USX956" s="438"/>
      <c r="USY956" s="438"/>
      <c r="USZ956" s="438"/>
      <c r="UTA956" s="438"/>
      <c r="UTB956" s="438"/>
      <c r="UTC956" s="438"/>
      <c r="UTD956" s="438"/>
      <c r="UTE956" s="438"/>
      <c r="UTF956" s="438"/>
      <c r="UTG956" s="438"/>
      <c r="UTH956" s="438"/>
      <c r="UTI956" s="438"/>
      <c r="UTJ956" s="438"/>
      <c r="UTK956" s="438"/>
      <c r="UTL956" s="438"/>
      <c r="UTM956" s="438"/>
      <c r="UTN956" s="438"/>
      <c r="UTO956" s="438"/>
      <c r="UTP956" s="438"/>
      <c r="UTQ956" s="438"/>
      <c r="UTR956" s="438"/>
      <c r="UTS956" s="438"/>
      <c r="UTT956" s="438"/>
      <c r="UTU956" s="438"/>
      <c r="UTV956" s="438"/>
      <c r="UTW956" s="438"/>
      <c r="UTX956" s="438"/>
      <c r="UTY956" s="438"/>
      <c r="UTZ956" s="438"/>
      <c r="UUA956" s="438"/>
      <c r="UUB956" s="438"/>
      <c r="UUC956" s="438"/>
      <c r="UUD956" s="438"/>
      <c r="UUE956" s="438"/>
      <c r="UUF956" s="438"/>
      <c r="UUG956" s="438"/>
      <c r="UUH956" s="438"/>
      <c r="UUI956" s="438"/>
      <c r="UUJ956" s="438"/>
      <c r="UUK956" s="438"/>
      <c r="UUL956" s="438"/>
      <c r="UUM956" s="438"/>
      <c r="UUN956" s="438"/>
      <c r="UUO956" s="438"/>
      <c r="UUP956" s="438"/>
      <c r="UUQ956" s="438"/>
      <c r="UUR956" s="438"/>
      <c r="UUS956" s="438"/>
      <c r="UUT956" s="438"/>
      <c r="UUU956" s="438"/>
      <c r="UUV956" s="438"/>
      <c r="UUW956" s="438"/>
      <c r="UUX956" s="438"/>
      <c r="UUY956" s="438"/>
      <c r="UUZ956" s="438"/>
      <c r="UVA956" s="438"/>
      <c r="UVB956" s="438"/>
      <c r="UVC956" s="438"/>
      <c r="UVD956" s="438"/>
      <c r="UVE956" s="438"/>
      <c r="UVF956" s="438"/>
      <c r="UVG956" s="438"/>
      <c r="UVH956" s="438"/>
      <c r="UVI956" s="438"/>
      <c r="UVJ956" s="438"/>
      <c r="UVK956" s="438"/>
      <c r="UVL956" s="438"/>
      <c r="UVM956" s="438"/>
      <c r="UVN956" s="438"/>
      <c r="UVO956" s="438"/>
      <c r="UVP956" s="438"/>
      <c r="UVQ956" s="438"/>
      <c r="UVR956" s="438"/>
      <c r="UVS956" s="438"/>
      <c r="UVT956" s="438"/>
      <c r="UVU956" s="438"/>
      <c r="UVV956" s="438"/>
      <c r="UVW956" s="438"/>
      <c r="UVX956" s="438"/>
      <c r="UVY956" s="438"/>
      <c r="UVZ956" s="438"/>
      <c r="UWA956" s="438"/>
      <c r="UWB956" s="438"/>
      <c r="UWC956" s="438"/>
      <c r="UWD956" s="438"/>
      <c r="UWE956" s="438"/>
      <c r="UWF956" s="438"/>
      <c r="UWG956" s="438"/>
      <c r="UWH956" s="438"/>
      <c r="UWI956" s="438"/>
      <c r="UWJ956" s="438"/>
      <c r="UWK956" s="438"/>
      <c r="UWL956" s="438"/>
      <c r="UWM956" s="438"/>
      <c r="UWN956" s="438"/>
      <c r="UWO956" s="438"/>
      <c r="UWP956" s="438"/>
      <c r="UWQ956" s="438"/>
      <c r="UWR956" s="438"/>
      <c r="UWS956" s="438"/>
      <c r="UWT956" s="438"/>
      <c r="UWU956" s="438"/>
      <c r="UWV956" s="438"/>
      <c r="UWW956" s="438"/>
      <c r="UWX956" s="438"/>
      <c r="UWY956" s="438"/>
      <c r="UWZ956" s="438"/>
      <c r="UXA956" s="438"/>
      <c r="UXB956" s="438"/>
      <c r="UXC956" s="438"/>
      <c r="UXD956" s="438"/>
      <c r="UXE956" s="438"/>
      <c r="UXF956" s="438"/>
      <c r="UXG956" s="438"/>
      <c r="UXH956" s="438"/>
      <c r="UXI956" s="438"/>
      <c r="UXJ956" s="438"/>
      <c r="UXK956" s="438"/>
      <c r="UXL956" s="438"/>
      <c r="UXM956" s="438"/>
      <c r="UXN956" s="438"/>
      <c r="UXO956" s="438"/>
      <c r="UXP956" s="438"/>
      <c r="UXQ956" s="438"/>
      <c r="UXR956" s="438"/>
      <c r="UXS956" s="438"/>
      <c r="UXT956" s="438"/>
      <c r="UXU956" s="438"/>
      <c r="UXV956" s="438"/>
      <c r="UXW956" s="438"/>
      <c r="UXX956" s="438"/>
      <c r="UXY956" s="438"/>
      <c r="UXZ956" s="438"/>
      <c r="UYA956" s="438"/>
      <c r="UYB956" s="438"/>
      <c r="UYC956" s="438"/>
      <c r="UYD956" s="438"/>
      <c r="UYE956" s="438"/>
      <c r="UYF956" s="438"/>
      <c r="UYG956" s="438"/>
      <c r="UYH956" s="438"/>
      <c r="UYI956" s="438"/>
      <c r="UYJ956" s="438"/>
      <c r="UYK956" s="438"/>
      <c r="UYL956" s="438"/>
      <c r="UYM956" s="438"/>
      <c r="UYN956" s="438"/>
      <c r="UYO956" s="438"/>
      <c r="UYP956" s="438"/>
      <c r="UYQ956" s="438"/>
      <c r="UYR956" s="438"/>
      <c r="UYS956" s="438"/>
      <c r="UYT956" s="438"/>
      <c r="UYU956" s="438"/>
      <c r="UYV956" s="438"/>
      <c r="UYW956" s="438"/>
      <c r="UYX956" s="438"/>
      <c r="UYY956" s="438"/>
      <c r="UYZ956" s="438"/>
      <c r="UZA956" s="438"/>
      <c r="UZB956" s="438"/>
      <c r="UZC956" s="438"/>
      <c r="UZD956" s="438"/>
      <c r="UZE956" s="438"/>
      <c r="UZF956" s="438"/>
      <c r="UZG956" s="438"/>
      <c r="UZH956" s="438"/>
      <c r="UZI956" s="438"/>
      <c r="UZJ956" s="438"/>
      <c r="UZK956" s="438"/>
      <c r="UZL956" s="438"/>
      <c r="UZM956" s="438"/>
      <c r="UZN956" s="438"/>
      <c r="UZO956" s="438"/>
      <c r="UZP956" s="438"/>
      <c r="UZQ956" s="438"/>
      <c r="UZR956" s="438"/>
      <c r="UZS956" s="438"/>
      <c r="UZT956" s="438"/>
      <c r="UZU956" s="438"/>
      <c r="UZV956" s="438"/>
      <c r="UZW956" s="438"/>
      <c r="UZX956" s="438"/>
      <c r="UZY956" s="438"/>
      <c r="UZZ956" s="438"/>
      <c r="VAA956" s="438"/>
      <c r="VAB956" s="438"/>
      <c r="VAC956" s="438"/>
      <c r="VAD956" s="438"/>
      <c r="VAE956" s="438"/>
      <c r="VAF956" s="438"/>
      <c r="VAG956" s="438"/>
      <c r="VAH956" s="438"/>
      <c r="VAI956" s="438"/>
      <c r="VAJ956" s="438"/>
      <c r="VAK956" s="438"/>
      <c r="VAL956" s="438"/>
      <c r="VAM956" s="438"/>
      <c r="VAN956" s="438"/>
      <c r="VAO956" s="438"/>
      <c r="VAP956" s="438"/>
      <c r="VAQ956" s="438"/>
      <c r="VAR956" s="438"/>
      <c r="VAS956" s="438"/>
      <c r="VAT956" s="438"/>
      <c r="VAU956" s="438"/>
      <c r="VAV956" s="438"/>
      <c r="VAW956" s="438"/>
      <c r="VAX956" s="438"/>
      <c r="VAY956" s="438"/>
      <c r="VAZ956" s="438"/>
      <c r="VBA956" s="438"/>
      <c r="VBB956" s="438"/>
      <c r="VBC956" s="438"/>
      <c r="VBD956" s="438"/>
      <c r="VBE956" s="438"/>
      <c r="VBF956" s="438"/>
      <c r="VBG956" s="438"/>
      <c r="VBH956" s="438"/>
      <c r="VBI956" s="438"/>
      <c r="VBJ956" s="438"/>
      <c r="VBK956" s="438"/>
      <c r="VBL956" s="438"/>
      <c r="VBM956" s="438"/>
      <c r="VBN956" s="438"/>
      <c r="VBO956" s="438"/>
      <c r="VBP956" s="438"/>
      <c r="VBQ956" s="438"/>
      <c r="VBR956" s="438"/>
      <c r="VBS956" s="438"/>
      <c r="VBT956" s="438"/>
      <c r="VBU956" s="438"/>
      <c r="VBV956" s="438"/>
      <c r="VBW956" s="438"/>
      <c r="VBX956" s="438"/>
      <c r="VBY956" s="438"/>
      <c r="VBZ956" s="438"/>
      <c r="VCA956" s="438"/>
      <c r="VCB956" s="438"/>
      <c r="VCC956" s="438"/>
      <c r="VCD956" s="438"/>
      <c r="VCE956" s="438"/>
      <c r="VCF956" s="438"/>
      <c r="VCG956" s="438"/>
      <c r="VCH956" s="438"/>
      <c r="VCI956" s="438"/>
      <c r="VCJ956" s="438"/>
      <c r="VCK956" s="438"/>
      <c r="VCL956" s="438"/>
      <c r="VCM956" s="438"/>
      <c r="VCN956" s="438"/>
      <c r="VCO956" s="438"/>
      <c r="VCP956" s="438"/>
      <c r="VCQ956" s="438"/>
      <c r="VCR956" s="438"/>
      <c r="VCS956" s="438"/>
      <c r="VCT956" s="438"/>
      <c r="VCU956" s="438"/>
      <c r="VCV956" s="438"/>
      <c r="VCW956" s="438"/>
      <c r="VCX956" s="438"/>
      <c r="VCY956" s="438"/>
      <c r="VCZ956" s="438"/>
      <c r="VDA956" s="438"/>
      <c r="VDB956" s="438"/>
      <c r="VDC956" s="438"/>
      <c r="VDD956" s="438"/>
      <c r="VDE956" s="438"/>
      <c r="VDF956" s="438"/>
      <c r="VDG956" s="438"/>
      <c r="VDH956" s="438"/>
      <c r="VDI956" s="438"/>
      <c r="VDJ956" s="438"/>
      <c r="VDK956" s="438"/>
      <c r="VDL956" s="438"/>
      <c r="VDM956" s="438"/>
      <c r="VDN956" s="438"/>
      <c r="VDO956" s="438"/>
      <c r="VDP956" s="438"/>
      <c r="VDQ956" s="438"/>
      <c r="VDR956" s="438"/>
      <c r="VDS956" s="438"/>
      <c r="VDT956" s="438"/>
      <c r="VDU956" s="438"/>
      <c r="VDV956" s="438"/>
      <c r="VDW956" s="438"/>
      <c r="VDX956" s="438"/>
      <c r="VDY956" s="438"/>
      <c r="VDZ956" s="438"/>
      <c r="VEA956" s="438"/>
      <c r="VEB956" s="438"/>
      <c r="VEC956" s="438"/>
      <c r="VED956" s="438"/>
      <c r="VEE956" s="438"/>
      <c r="VEF956" s="438"/>
      <c r="VEG956" s="438"/>
      <c r="VEH956" s="438"/>
      <c r="VEI956" s="438"/>
      <c r="VEJ956" s="438"/>
      <c r="VEK956" s="438"/>
      <c r="VEL956" s="438"/>
      <c r="VEM956" s="438"/>
      <c r="VEN956" s="438"/>
      <c r="VEO956" s="438"/>
      <c r="VEP956" s="438"/>
      <c r="VEQ956" s="438"/>
      <c r="VER956" s="438"/>
      <c r="VES956" s="438"/>
      <c r="VET956" s="438"/>
      <c r="VEU956" s="438"/>
      <c r="VEV956" s="438"/>
      <c r="VEW956" s="438"/>
      <c r="VEX956" s="438"/>
      <c r="VEY956" s="438"/>
      <c r="VEZ956" s="438"/>
      <c r="VFA956" s="438"/>
      <c r="VFB956" s="438"/>
      <c r="VFC956" s="438"/>
      <c r="VFD956" s="438"/>
      <c r="VFE956" s="438"/>
      <c r="VFF956" s="438"/>
      <c r="VFG956" s="438"/>
      <c r="VFH956" s="438"/>
      <c r="VFI956" s="438"/>
      <c r="VFJ956" s="438"/>
      <c r="VFK956" s="438"/>
      <c r="VFL956" s="438"/>
      <c r="VFM956" s="438"/>
      <c r="VFN956" s="438"/>
      <c r="VFO956" s="438"/>
      <c r="VFP956" s="438"/>
      <c r="VFQ956" s="438"/>
      <c r="VFR956" s="438"/>
      <c r="VFS956" s="438"/>
      <c r="VFT956" s="438"/>
      <c r="VFU956" s="438"/>
      <c r="VFV956" s="438"/>
      <c r="VFW956" s="438"/>
      <c r="VFX956" s="438"/>
      <c r="VFY956" s="438"/>
      <c r="VFZ956" s="438"/>
      <c r="VGA956" s="438"/>
      <c r="VGB956" s="438"/>
      <c r="VGC956" s="438"/>
      <c r="VGD956" s="438"/>
      <c r="VGE956" s="438"/>
      <c r="VGF956" s="438"/>
      <c r="VGG956" s="438"/>
      <c r="VGH956" s="438"/>
      <c r="VGI956" s="438"/>
      <c r="VGJ956" s="438"/>
      <c r="VGK956" s="438"/>
      <c r="VGL956" s="438"/>
      <c r="VGM956" s="438"/>
      <c r="VGN956" s="438"/>
      <c r="VGO956" s="438"/>
      <c r="VGP956" s="438"/>
      <c r="VGQ956" s="438"/>
      <c r="VGR956" s="438"/>
      <c r="VGS956" s="438"/>
      <c r="VGT956" s="438"/>
      <c r="VGU956" s="438"/>
      <c r="VGV956" s="438"/>
      <c r="VGW956" s="438"/>
      <c r="VGX956" s="438"/>
      <c r="VGY956" s="438"/>
      <c r="VGZ956" s="438"/>
      <c r="VHA956" s="438"/>
      <c r="VHB956" s="438"/>
      <c r="VHC956" s="438"/>
      <c r="VHD956" s="438"/>
      <c r="VHE956" s="438"/>
      <c r="VHF956" s="438"/>
      <c r="VHG956" s="438"/>
      <c r="VHH956" s="438"/>
      <c r="VHI956" s="438"/>
      <c r="VHJ956" s="438"/>
      <c r="VHK956" s="438"/>
      <c r="VHL956" s="438"/>
      <c r="VHM956" s="438"/>
      <c r="VHN956" s="438"/>
      <c r="VHO956" s="438"/>
      <c r="VHP956" s="438"/>
      <c r="VHQ956" s="438"/>
      <c r="VHR956" s="438"/>
      <c r="VHS956" s="438"/>
      <c r="VHT956" s="438"/>
      <c r="VHU956" s="438"/>
      <c r="VHV956" s="438"/>
      <c r="VHW956" s="438"/>
      <c r="VHX956" s="438"/>
      <c r="VHY956" s="438"/>
      <c r="VHZ956" s="438"/>
      <c r="VIA956" s="438"/>
      <c r="VIB956" s="438"/>
      <c r="VIC956" s="438"/>
      <c r="VID956" s="438"/>
      <c r="VIE956" s="438"/>
      <c r="VIF956" s="438"/>
      <c r="VIG956" s="438"/>
      <c r="VIH956" s="438"/>
      <c r="VII956" s="438"/>
      <c r="VIJ956" s="438"/>
      <c r="VIK956" s="438"/>
      <c r="VIL956" s="438"/>
      <c r="VIM956" s="438"/>
      <c r="VIN956" s="438"/>
      <c r="VIO956" s="438"/>
      <c r="VIP956" s="438"/>
      <c r="VIQ956" s="438"/>
      <c r="VIR956" s="438"/>
      <c r="VIS956" s="438"/>
      <c r="VIT956" s="438"/>
      <c r="VIU956" s="438"/>
      <c r="VIV956" s="438"/>
      <c r="VIW956" s="438"/>
      <c r="VIX956" s="438"/>
      <c r="VIY956" s="438"/>
      <c r="VIZ956" s="438"/>
      <c r="VJA956" s="438"/>
      <c r="VJB956" s="438"/>
      <c r="VJC956" s="438"/>
      <c r="VJD956" s="438"/>
      <c r="VJE956" s="438"/>
      <c r="VJF956" s="438"/>
      <c r="VJG956" s="438"/>
      <c r="VJH956" s="438"/>
      <c r="VJI956" s="438"/>
      <c r="VJJ956" s="438"/>
      <c r="VJK956" s="438"/>
      <c r="VJL956" s="438"/>
      <c r="VJM956" s="438"/>
      <c r="VJN956" s="438"/>
      <c r="VJO956" s="438"/>
      <c r="VJP956" s="438"/>
      <c r="VJQ956" s="438"/>
      <c r="VJR956" s="438"/>
      <c r="VJS956" s="438"/>
      <c r="VJT956" s="438"/>
      <c r="VJU956" s="438"/>
      <c r="VJV956" s="438"/>
      <c r="VJW956" s="438"/>
      <c r="VJX956" s="438"/>
      <c r="VJY956" s="438"/>
      <c r="VJZ956" s="438"/>
      <c r="VKA956" s="438"/>
      <c r="VKB956" s="438"/>
      <c r="VKC956" s="438"/>
      <c r="VKD956" s="438"/>
      <c r="VKE956" s="438"/>
      <c r="VKF956" s="438"/>
      <c r="VKG956" s="438"/>
      <c r="VKH956" s="438"/>
      <c r="VKI956" s="438"/>
      <c r="VKJ956" s="438"/>
      <c r="VKK956" s="438"/>
      <c r="VKL956" s="438"/>
      <c r="VKM956" s="438"/>
      <c r="VKN956" s="438"/>
      <c r="VKO956" s="438"/>
      <c r="VKP956" s="438"/>
      <c r="VKQ956" s="438"/>
      <c r="VKR956" s="438"/>
      <c r="VKS956" s="438"/>
      <c r="VKT956" s="438"/>
      <c r="VKU956" s="438"/>
      <c r="VKV956" s="438"/>
      <c r="VKW956" s="438"/>
      <c r="VKX956" s="438"/>
      <c r="VKY956" s="438"/>
      <c r="VKZ956" s="438"/>
      <c r="VLA956" s="438"/>
      <c r="VLB956" s="438"/>
      <c r="VLC956" s="438"/>
      <c r="VLD956" s="438"/>
      <c r="VLE956" s="438"/>
      <c r="VLF956" s="438"/>
      <c r="VLG956" s="438"/>
      <c r="VLH956" s="438"/>
      <c r="VLI956" s="438"/>
      <c r="VLJ956" s="438"/>
      <c r="VLK956" s="438"/>
      <c r="VLL956" s="438"/>
      <c r="VLM956" s="438"/>
      <c r="VLN956" s="438"/>
      <c r="VLO956" s="438"/>
      <c r="VLP956" s="438"/>
      <c r="VLQ956" s="438"/>
      <c r="VLR956" s="438"/>
      <c r="VLS956" s="438"/>
      <c r="VLT956" s="438"/>
      <c r="VLU956" s="438"/>
      <c r="VLV956" s="438"/>
      <c r="VLW956" s="438"/>
      <c r="VLX956" s="438"/>
      <c r="VLY956" s="438"/>
      <c r="VLZ956" s="438"/>
      <c r="VMA956" s="438"/>
      <c r="VMB956" s="438"/>
      <c r="VMC956" s="438"/>
      <c r="VMD956" s="438"/>
      <c r="VME956" s="438"/>
      <c r="VMF956" s="438"/>
      <c r="VMG956" s="438"/>
      <c r="VMH956" s="438"/>
      <c r="VMI956" s="438"/>
      <c r="VMJ956" s="438"/>
      <c r="VMK956" s="438"/>
      <c r="VML956" s="438"/>
      <c r="VMM956" s="438"/>
      <c r="VMN956" s="438"/>
      <c r="VMO956" s="438"/>
      <c r="VMP956" s="438"/>
      <c r="VMQ956" s="438"/>
      <c r="VMR956" s="438"/>
      <c r="VMS956" s="438"/>
      <c r="VMT956" s="438"/>
      <c r="VMU956" s="438"/>
      <c r="VMV956" s="438"/>
      <c r="VMW956" s="438"/>
      <c r="VMX956" s="438"/>
      <c r="VMY956" s="438"/>
      <c r="VMZ956" s="438"/>
      <c r="VNA956" s="438"/>
      <c r="VNB956" s="438"/>
      <c r="VNC956" s="438"/>
      <c r="VND956" s="438"/>
      <c r="VNE956" s="438"/>
      <c r="VNF956" s="438"/>
      <c r="VNG956" s="438"/>
      <c r="VNH956" s="438"/>
      <c r="VNI956" s="438"/>
      <c r="VNJ956" s="438"/>
      <c r="VNK956" s="438"/>
      <c r="VNL956" s="438"/>
      <c r="VNM956" s="438"/>
      <c r="VNN956" s="438"/>
      <c r="VNO956" s="438"/>
      <c r="VNP956" s="438"/>
      <c r="VNQ956" s="438"/>
      <c r="VNR956" s="438"/>
      <c r="VNS956" s="438"/>
      <c r="VNT956" s="438"/>
      <c r="VNU956" s="438"/>
      <c r="VNV956" s="438"/>
      <c r="VNW956" s="438"/>
      <c r="VNX956" s="438"/>
      <c r="VNY956" s="438"/>
      <c r="VNZ956" s="438"/>
      <c r="VOA956" s="438"/>
      <c r="VOB956" s="438"/>
      <c r="VOC956" s="438"/>
      <c r="VOD956" s="438"/>
      <c r="VOE956" s="438"/>
      <c r="VOF956" s="438"/>
      <c r="VOG956" s="438"/>
      <c r="VOH956" s="438"/>
      <c r="VOI956" s="438"/>
      <c r="VOJ956" s="438"/>
      <c r="VOK956" s="438"/>
      <c r="VOL956" s="438"/>
      <c r="VOM956" s="438"/>
      <c r="VON956" s="438"/>
      <c r="VOO956" s="438"/>
      <c r="VOP956" s="438"/>
      <c r="VOQ956" s="438"/>
      <c r="VOR956" s="438"/>
      <c r="VOS956" s="438"/>
      <c r="VOT956" s="438"/>
      <c r="VOU956" s="438"/>
      <c r="VOV956" s="438"/>
      <c r="VOW956" s="438"/>
      <c r="VOX956" s="438"/>
      <c r="VOY956" s="438"/>
      <c r="VOZ956" s="438"/>
      <c r="VPA956" s="438"/>
      <c r="VPB956" s="438"/>
      <c r="VPC956" s="438"/>
      <c r="VPD956" s="438"/>
      <c r="VPE956" s="438"/>
      <c r="VPF956" s="438"/>
      <c r="VPG956" s="438"/>
      <c r="VPH956" s="438"/>
      <c r="VPI956" s="438"/>
      <c r="VPJ956" s="438"/>
      <c r="VPK956" s="438"/>
      <c r="VPL956" s="438"/>
      <c r="VPM956" s="438"/>
      <c r="VPN956" s="438"/>
      <c r="VPO956" s="438"/>
      <c r="VPP956" s="438"/>
      <c r="VPQ956" s="438"/>
      <c r="VPR956" s="438"/>
      <c r="VPS956" s="438"/>
      <c r="VPT956" s="438"/>
      <c r="VPU956" s="438"/>
      <c r="VPV956" s="438"/>
      <c r="VPW956" s="438"/>
      <c r="VPX956" s="438"/>
      <c r="VPY956" s="438"/>
      <c r="VPZ956" s="438"/>
      <c r="VQA956" s="438"/>
      <c r="VQB956" s="438"/>
      <c r="VQC956" s="438"/>
      <c r="VQD956" s="438"/>
      <c r="VQE956" s="438"/>
      <c r="VQF956" s="438"/>
      <c r="VQG956" s="438"/>
      <c r="VQH956" s="438"/>
      <c r="VQI956" s="438"/>
      <c r="VQJ956" s="438"/>
      <c r="VQK956" s="438"/>
      <c r="VQL956" s="438"/>
      <c r="VQM956" s="438"/>
      <c r="VQN956" s="438"/>
      <c r="VQO956" s="438"/>
      <c r="VQP956" s="438"/>
      <c r="VQQ956" s="438"/>
      <c r="VQR956" s="438"/>
      <c r="VQS956" s="438"/>
      <c r="VQT956" s="438"/>
      <c r="VQU956" s="438"/>
      <c r="VQV956" s="438"/>
      <c r="VQW956" s="438"/>
      <c r="VQX956" s="438"/>
      <c r="VQY956" s="438"/>
      <c r="VQZ956" s="438"/>
      <c r="VRA956" s="438"/>
      <c r="VRB956" s="438"/>
      <c r="VRC956" s="438"/>
      <c r="VRD956" s="438"/>
      <c r="VRE956" s="438"/>
      <c r="VRF956" s="438"/>
      <c r="VRG956" s="438"/>
      <c r="VRH956" s="438"/>
      <c r="VRI956" s="438"/>
      <c r="VRJ956" s="438"/>
      <c r="VRK956" s="438"/>
      <c r="VRL956" s="438"/>
      <c r="VRM956" s="438"/>
      <c r="VRN956" s="438"/>
      <c r="VRO956" s="438"/>
      <c r="VRP956" s="438"/>
      <c r="VRQ956" s="438"/>
      <c r="VRR956" s="438"/>
      <c r="VRS956" s="438"/>
      <c r="VRT956" s="438"/>
      <c r="VRU956" s="438"/>
      <c r="VRV956" s="438"/>
      <c r="VRW956" s="438"/>
      <c r="VRX956" s="438"/>
      <c r="VRY956" s="438"/>
      <c r="VRZ956" s="438"/>
      <c r="VSA956" s="438"/>
      <c r="VSB956" s="438"/>
      <c r="VSC956" s="438"/>
      <c r="VSD956" s="438"/>
      <c r="VSE956" s="438"/>
      <c r="VSF956" s="438"/>
      <c r="VSG956" s="438"/>
      <c r="VSH956" s="438"/>
      <c r="VSI956" s="438"/>
      <c r="VSJ956" s="438"/>
      <c r="VSK956" s="438"/>
      <c r="VSL956" s="438"/>
      <c r="VSM956" s="438"/>
      <c r="VSN956" s="438"/>
      <c r="VSO956" s="438"/>
      <c r="VSP956" s="438"/>
      <c r="VSQ956" s="438"/>
      <c r="VSR956" s="438"/>
      <c r="VSS956" s="438"/>
      <c r="VST956" s="438"/>
      <c r="VSU956" s="438"/>
      <c r="VSV956" s="438"/>
      <c r="VSW956" s="438"/>
      <c r="VSX956" s="438"/>
      <c r="VSY956" s="438"/>
      <c r="VSZ956" s="438"/>
      <c r="VTA956" s="438"/>
      <c r="VTB956" s="438"/>
      <c r="VTC956" s="438"/>
      <c r="VTD956" s="438"/>
      <c r="VTE956" s="438"/>
      <c r="VTF956" s="438"/>
      <c r="VTG956" s="438"/>
      <c r="VTH956" s="438"/>
      <c r="VTI956" s="438"/>
      <c r="VTJ956" s="438"/>
      <c r="VTK956" s="438"/>
      <c r="VTL956" s="438"/>
      <c r="VTM956" s="438"/>
      <c r="VTN956" s="438"/>
      <c r="VTO956" s="438"/>
      <c r="VTP956" s="438"/>
      <c r="VTQ956" s="438"/>
      <c r="VTR956" s="438"/>
      <c r="VTS956" s="438"/>
      <c r="VTT956" s="438"/>
      <c r="VTU956" s="438"/>
      <c r="VTV956" s="438"/>
      <c r="VTW956" s="438"/>
      <c r="VTX956" s="438"/>
      <c r="VTY956" s="438"/>
      <c r="VTZ956" s="438"/>
      <c r="VUA956" s="438"/>
      <c r="VUB956" s="438"/>
      <c r="VUC956" s="438"/>
      <c r="VUD956" s="438"/>
      <c r="VUE956" s="438"/>
      <c r="VUF956" s="438"/>
      <c r="VUG956" s="438"/>
      <c r="VUH956" s="438"/>
      <c r="VUI956" s="438"/>
      <c r="VUJ956" s="438"/>
      <c r="VUK956" s="438"/>
      <c r="VUL956" s="438"/>
      <c r="VUM956" s="438"/>
      <c r="VUN956" s="438"/>
      <c r="VUO956" s="438"/>
      <c r="VUP956" s="438"/>
      <c r="VUQ956" s="438"/>
      <c r="VUR956" s="438"/>
      <c r="VUS956" s="438"/>
      <c r="VUT956" s="438"/>
      <c r="VUU956" s="438"/>
      <c r="VUV956" s="438"/>
      <c r="VUW956" s="438"/>
      <c r="VUX956" s="438"/>
      <c r="VUY956" s="438"/>
      <c r="VUZ956" s="438"/>
      <c r="VVA956" s="438"/>
      <c r="VVB956" s="438"/>
      <c r="VVC956" s="438"/>
      <c r="VVD956" s="438"/>
      <c r="VVE956" s="438"/>
      <c r="VVF956" s="438"/>
      <c r="VVG956" s="438"/>
      <c r="VVH956" s="438"/>
      <c r="VVI956" s="438"/>
      <c r="VVJ956" s="438"/>
      <c r="VVK956" s="438"/>
      <c r="VVL956" s="438"/>
      <c r="VVM956" s="438"/>
      <c r="VVN956" s="438"/>
      <c r="VVO956" s="438"/>
      <c r="VVP956" s="438"/>
      <c r="VVQ956" s="438"/>
      <c r="VVR956" s="438"/>
      <c r="VVS956" s="438"/>
      <c r="VVT956" s="438"/>
      <c r="VVU956" s="438"/>
      <c r="VVV956" s="438"/>
      <c r="VVW956" s="438"/>
      <c r="VVX956" s="438"/>
      <c r="VVY956" s="438"/>
      <c r="VVZ956" s="438"/>
      <c r="VWA956" s="438"/>
      <c r="VWB956" s="438"/>
      <c r="VWC956" s="438"/>
      <c r="VWD956" s="438"/>
      <c r="VWE956" s="438"/>
      <c r="VWF956" s="438"/>
      <c r="VWG956" s="438"/>
      <c r="VWH956" s="438"/>
      <c r="VWI956" s="438"/>
      <c r="VWJ956" s="438"/>
      <c r="VWK956" s="438"/>
      <c r="VWL956" s="438"/>
      <c r="VWM956" s="438"/>
      <c r="VWN956" s="438"/>
      <c r="VWO956" s="438"/>
      <c r="VWP956" s="438"/>
      <c r="VWQ956" s="438"/>
      <c r="VWR956" s="438"/>
      <c r="VWS956" s="438"/>
      <c r="VWT956" s="438"/>
      <c r="VWU956" s="438"/>
      <c r="VWV956" s="438"/>
      <c r="VWW956" s="438"/>
      <c r="VWX956" s="438"/>
      <c r="VWY956" s="438"/>
      <c r="VWZ956" s="438"/>
      <c r="VXA956" s="438"/>
      <c r="VXB956" s="438"/>
      <c r="VXC956" s="438"/>
      <c r="VXD956" s="438"/>
      <c r="VXE956" s="438"/>
      <c r="VXF956" s="438"/>
      <c r="VXG956" s="438"/>
      <c r="VXH956" s="438"/>
      <c r="VXI956" s="438"/>
      <c r="VXJ956" s="438"/>
      <c r="VXK956" s="438"/>
      <c r="VXL956" s="438"/>
      <c r="VXM956" s="438"/>
      <c r="VXN956" s="438"/>
      <c r="VXO956" s="438"/>
      <c r="VXP956" s="438"/>
      <c r="VXQ956" s="438"/>
      <c r="VXR956" s="438"/>
      <c r="VXS956" s="438"/>
      <c r="VXT956" s="438"/>
      <c r="VXU956" s="438"/>
      <c r="VXV956" s="438"/>
      <c r="VXW956" s="438"/>
      <c r="VXX956" s="438"/>
      <c r="VXY956" s="438"/>
      <c r="VXZ956" s="438"/>
      <c r="VYA956" s="438"/>
      <c r="VYB956" s="438"/>
      <c r="VYC956" s="438"/>
      <c r="VYD956" s="438"/>
      <c r="VYE956" s="438"/>
      <c r="VYF956" s="438"/>
      <c r="VYG956" s="438"/>
      <c r="VYH956" s="438"/>
      <c r="VYI956" s="438"/>
      <c r="VYJ956" s="438"/>
      <c r="VYK956" s="438"/>
      <c r="VYL956" s="438"/>
      <c r="VYM956" s="438"/>
      <c r="VYN956" s="438"/>
      <c r="VYO956" s="438"/>
      <c r="VYP956" s="438"/>
      <c r="VYQ956" s="438"/>
      <c r="VYR956" s="438"/>
      <c r="VYS956" s="438"/>
      <c r="VYT956" s="438"/>
      <c r="VYU956" s="438"/>
      <c r="VYV956" s="438"/>
      <c r="VYW956" s="438"/>
      <c r="VYX956" s="438"/>
      <c r="VYY956" s="438"/>
      <c r="VYZ956" s="438"/>
      <c r="VZA956" s="438"/>
      <c r="VZB956" s="438"/>
      <c r="VZC956" s="438"/>
      <c r="VZD956" s="438"/>
      <c r="VZE956" s="438"/>
      <c r="VZF956" s="438"/>
      <c r="VZG956" s="438"/>
      <c r="VZH956" s="438"/>
      <c r="VZI956" s="438"/>
      <c r="VZJ956" s="438"/>
      <c r="VZK956" s="438"/>
      <c r="VZL956" s="438"/>
      <c r="VZM956" s="438"/>
      <c r="VZN956" s="438"/>
      <c r="VZO956" s="438"/>
      <c r="VZP956" s="438"/>
      <c r="VZQ956" s="438"/>
      <c r="VZR956" s="438"/>
      <c r="VZS956" s="438"/>
      <c r="VZT956" s="438"/>
      <c r="VZU956" s="438"/>
      <c r="VZV956" s="438"/>
      <c r="VZW956" s="438"/>
      <c r="VZX956" s="438"/>
      <c r="VZY956" s="438"/>
      <c r="VZZ956" s="438"/>
      <c r="WAA956" s="438"/>
      <c r="WAB956" s="438"/>
      <c r="WAC956" s="438"/>
      <c r="WAD956" s="438"/>
      <c r="WAE956" s="438"/>
      <c r="WAF956" s="438"/>
      <c r="WAG956" s="438"/>
      <c r="WAH956" s="438"/>
      <c r="WAI956" s="438"/>
      <c r="WAJ956" s="438"/>
      <c r="WAK956" s="438"/>
      <c r="WAL956" s="438"/>
      <c r="WAM956" s="438"/>
      <c r="WAN956" s="438"/>
      <c r="WAO956" s="438"/>
      <c r="WAP956" s="438"/>
      <c r="WAQ956" s="438"/>
      <c r="WAR956" s="438"/>
      <c r="WAS956" s="438"/>
      <c r="WAT956" s="438"/>
      <c r="WAU956" s="438"/>
      <c r="WAV956" s="438"/>
      <c r="WAW956" s="438"/>
      <c r="WAX956" s="438"/>
      <c r="WAY956" s="438"/>
      <c r="WAZ956" s="438"/>
      <c r="WBA956" s="438"/>
      <c r="WBB956" s="438"/>
      <c r="WBC956" s="438"/>
      <c r="WBD956" s="438"/>
      <c r="WBE956" s="438"/>
      <c r="WBF956" s="438"/>
      <c r="WBG956" s="438"/>
      <c r="WBH956" s="438"/>
      <c r="WBI956" s="438"/>
      <c r="WBJ956" s="438"/>
      <c r="WBK956" s="438"/>
      <c r="WBL956" s="438"/>
      <c r="WBM956" s="438"/>
      <c r="WBN956" s="438"/>
      <c r="WBO956" s="438"/>
      <c r="WBP956" s="438"/>
      <c r="WBQ956" s="438"/>
      <c r="WBR956" s="438"/>
      <c r="WBS956" s="438"/>
      <c r="WBT956" s="438"/>
      <c r="WBU956" s="438"/>
      <c r="WBV956" s="438"/>
      <c r="WBW956" s="438"/>
      <c r="WBX956" s="438"/>
      <c r="WBY956" s="438"/>
      <c r="WBZ956" s="438"/>
      <c r="WCA956" s="438"/>
      <c r="WCB956" s="438"/>
      <c r="WCC956" s="438"/>
      <c r="WCD956" s="438"/>
      <c r="WCE956" s="438"/>
      <c r="WCF956" s="438"/>
      <c r="WCG956" s="438"/>
      <c r="WCH956" s="438"/>
      <c r="WCI956" s="438"/>
      <c r="WCJ956" s="438"/>
      <c r="WCK956" s="438"/>
      <c r="WCL956" s="438"/>
      <c r="WCM956" s="438"/>
      <c r="WCN956" s="438"/>
      <c r="WCO956" s="438"/>
      <c r="WCP956" s="438"/>
      <c r="WCQ956" s="438"/>
      <c r="WCR956" s="438"/>
      <c r="WCS956" s="438"/>
      <c r="WCT956" s="438"/>
      <c r="WCU956" s="438"/>
      <c r="WCV956" s="438"/>
      <c r="WCW956" s="438"/>
      <c r="WCX956" s="438"/>
      <c r="WCY956" s="438"/>
      <c r="WCZ956" s="438"/>
      <c r="WDA956" s="438"/>
      <c r="WDB956" s="438"/>
      <c r="WDC956" s="438"/>
      <c r="WDD956" s="438"/>
      <c r="WDE956" s="438"/>
      <c r="WDF956" s="438"/>
      <c r="WDG956" s="438"/>
      <c r="WDH956" s="438"/>
      <c r="WDI956" s="438"/>
      <c r="WDJ956" s="438"/>
      <c r="WDK956" s="438"/>
      <c r="WDL956" s="438"/>
      <c r="WDM956" s="438"/>
      <c r="WDN956" s="438"/>
      <c r="WDO956" s="438"/>
      <c r="WDP956" s="438"/>
      <c r="WDQ956" s="438"/>
      <c r="WDR956" s="438"/>
      <c r="WDS956" s="438"/>
      <c r="WDT956" s="438"/>
      <c r="WDU956" s="438"/>
      <c r="WDV956" s="438"/>
      <c r="WDW956" s="438"/>
      <c r="WDX956" s="438"/>
      <c r="WDY956" s="438"/>
      <c r="WDZ956" s="438"/>
      <c r="WEA956" s="438"/>
      <c r="WEB956" s="438"/>
      <c r="WEC956" s="438"/>
      <c r="WED956" s="438"/>
      <c r="WEE956" s="438"/>
      <c r="WEF956" s="438"/>
      <c r="WEG956" s="438"/>
      <c r="WEH956" s="438"/>
      <c r="WEI956" s="438"/>
      <c r="WEJ956" s="438"/>
      <c r="WEK956" s="438"/>
      <c r="WEL956" s="438"/>
      <c r="WEM956" s="438"/>
      <c r="WEN956" s="438"/>
      <c r="WEO956" s="438"/>
      <c r="WEP956" s="438"/>
      <c r="WEQ956" s="438"/>
      <c r="WER956" s="438"/>
      <c r="WES956" s="438"/>
      <c r="WET956" s="438"/>
      <c r="WEU956" s="438"/>
      <c r="WEV956" s="438"/>
      <c r="WEW956" s="438"/>
      <c r="WEX956" s="438"/>
      <c r="WEY956" s="438"/>
      <c r="WEZ956" s="438"/>
      <c r="WFA956" s="438"/>
      <c r="WFB956" s="438"/>
      <c r="WFC956" s="438"/>
      <c r="WFD956" s="438"/>
      <c r="WFE956" s="438"/>
      <c r="WFF956" s="438"/>
      <c r="WFG956" s="438"/>
      <c r="WFH956" s="438"/>
      <c r="WFI956" s="438"/>
      <c r="WFJ956" s="438"/>
      <c r="WFK956" s="438"/>
      <c r="WFL956" s="438"/>
      <c r="WFM956" s="438"/>
      <c r="WFN956" s="438"/>
      <c r="WFO956" s="438"/>
      <c r="WFP956" s="438"/>
      <c r="WFQ956" s="438"/>
      <c r="WFR956" s="438"/>
      <c r="WFS956" s="438"/>
      <c r="WFT956" s="438"/>
      <c r="WFU956" s="438"/>
      <c r="WFV956" s="438"/>
      <c r="WFW956" s="438"/>
      <c r="WFX956" s="438"/>
      <c r="WFY956" s="438"/>
      <c r="WFZ956" s="438"/>
      <c r="WGA956" s="438"/>
      <c r="WGB956" s="438"/>
      <c r="WGC956" s="438"/>
      <c r="WGD956" s="438"/>
      <c r="WGE956" s="438"/>
      <c r="WGF956" s="438"/>
      <c r="WGG956" s="438"/>
      <c r="WGH956" s="438"/>
      <c r="WGI956" s="438"/>
      <c r="WGJ956" s="438"/>
      <c r="WGK956" s="438"/>
      <c r="WGL956" s="438"/>
      <c r="WGM956" s="438"/>
      <c r="WGN956" s="438"/>
      <c r="WGO956" s="438"/>
      <c r="WGP956" s="438"/>
      <c r="WGQ956" s="438"/>
      <c r="WGR956" s="438"/>
      <c r="WGS956" s="438"/>
      <c r="WGT956" s="438"/>
      <c r="WGU956" s="438"/>
      <c r="WGV956" s="438"/>
      <c r="WGW956" s="438"/>
      <c r="WGX956" s="438"/>
      <c r="WGY956" s="438"/>
      <c r="WGZ956" s="438"/>
      <c r="WHA956" s="438"/>
      <c r="WHB956" s="438"/>
      <c r="WHC956" s="438"/>
      <c r="WHD956" s="438"/>
      <c r="WHE956" s="438"/>
      <c r="WHF956" s="438"/>
      <c r="WHG956" s="438"/>
      <c r="WHH956" s="438"/>
      <c r="WHI956" s="438"/>
      <c r="WHJ956" s="438"/>
      <c r="WHK956" s="438"/>
      <c r="WHL956" s="438"/>
      <c r="WHM956" s="438"/>
      <c r="WHN956" s="438"/>
      <c r="WHO956" s="438"/>
      <c r="WHP956" s="438"/>
      <c r="WHQ956" s="438"/>
      <c r="WHR956" s="438"/>
      <c r="WHS956" s="438"/>
      <c r="WHT956" s="438"/>
      <c r="WHU956" s="438"/>
      <c r="WHV956" s="438"/>
      <c r="WHW956" s="438"/>
      <c r="WHX956" s="438"/>
      <c r="WHY956" s="438"/>
      <c r="WHZ956" s="438"/>
      <c r="WIA956" s="438"/>
      <c r="WIB956" s="438"/>
      <c r="WIC956" s="438"/>
      <c r="WID956" s="438"/>
      <c r="WIE956" s="438"/>
      <c r="WIF956" s="438"/>
      <c r="WIG956" s="438"/>
      <c r="WIH956" s="438"/>
      <c r="WII956" s="438"/>
      <c r="WIJ956" s="438"/>
      <c r="WIK956" s="438"/>
      <c r="WIL956" s="438"/>
      <c r="WIM956" s="438"/>
      <c r="WIN956" s="438"/>
      <c r="WIO956" s="438"/>
      <c r="WIP956" s="438"/>
      <c r="WIQ956" s="438"/>
      <c r="WIR956" s="438"/>
      <c r="WIS956" s="438"/>
      <c r="WIT956" s="438"/>
      <c r="WIU956" s="438"/>
      <c r="WIV956" s="438"/>
      <c r="WIW956" s="438"/>
      <c r="WIX956" s="438"/>
      <c r="WIY956" s="438"/>
      <c r="WIZ956" s="438"/>
      <c r="WJA956" s="438"/>
      <c r="WJB956" s="438"/>
      <c r="WJC956" s="438"/>
      <c r="WJD956" s="438"/>
      <c r="WJE956" s="438"/>
      <c r="WJF956" s="438"/>
      <c r="WJG956" s="438"/>
      <c r="WJH956" s="438"/>
      <c r="WJI956" s="438"/>
      <c r="WJJ956" s="438"/>
      <c r="WJK956" s="438"/>
      <c r="WJL956" s="438"/>
      <c r="WJM956" s="438"/>
      <c r="WJN956" s="438"/>
      <c r="WJO956" s="438"/>
      <c r="WJP956" s="438"/>
      <c r="WJQ956" s="438"/>
      <c r="WJR956" s="438"/>
      <c r="WJS956" s="438"/>
      <c r="WJT956" s="438"/>
      <c r="WJU956" s="438"/>
      <c r="WJV956" s="438"/>
      <c r="WJW956" s="438"/>
      <c r="WJX956" s="438"/>
      <c r="WJY956" s="438"/>
      <c r="WJZ956" s="438"/>
      <c r="WKA956" s="438"/>
      <c r="WKB956" s="438"/>
      <c r="WKC956" s="438"/>
      <c r="WKD956" s="438"/>
      <c r="WKE956" s="438"/>
      <c r="WKF956" s="438"/>
      <c r="WKG956" s="438"/>
      <c r="WKH956" s="438"/>
      <c r="WKI956" s="438"/>
      <c r="WKJ956" s="438"/>
      <c r="WKK956" s="438"/>
      <c r="WKL956" s="438"/>
      <c r="WKM956" s="438"/>
      <c r="WKN956" s="438"/>
      <c r="WKO956" s="438"/>
      <c r="WKP956" s="438"/>
      <c r="WKQ956" s="438"/>
      <c r="WKR956" s="438"/>
      <c r="WKS956" s="438"/>
      <c r="WKT956" s="438"/>
      <c r="WKU956" s="438"/>
      <c r="WKV956" s="438"/>
      <c r="WKW956" s="438"/>
      <c r="WKX956" s="438"/>
      <c r="WKY956" s="438"/>
      <c r="WKZ956" s="438"/>
      <c r="WLA956" s="438"/>
      <c r="WLB956" s="438"/>
      <c r="WLC956" s="438"/>
      <c r="WLD956" s="438"/>
      <c r="WLE956" s="438"/>
      <c r="WLF956" s="438"/>
      <c r="WLG956" s="438"/>
      <c r="WLH956" s="438"/>
      <c r="WLI956" s="438"/>
      <c r="WLJ956" s="438"/>
      <c r="WLK956" s="438"/>
      <c r="WLL956" s="438"/>
      <c r="WLM956" s="438"/>
      <c r="WLN956" s="438"/>
      <c r="WLO956" s="438"/>
      <c r="WLP956" s="438"/>
      <c r="WLQ956" s="438"/>
      <c r="WLR956" s="438"/>
      <c r="WLS956" s="438"/>
      <c r="WLT956" s="438"/>
      <c r="WLU956" s="438"/>
      <c r="WLV956" s="438"/>
      <c r="WLW956" s="438"/>
      <c r="WLX956" s="438"/>
      <c r="WLY956" s="438"/>
      <c r="WLZ956" s="438"/>
      <c r="WMA956" s="438"/>
      <c r="WMB956" s="438"/>
      <c r="WMC956" s="438"/>
      <c r="WMD956" s="438"/>
      <c r="WME956" s="438"/>
      <c r="WMF956" s="438"/>
      <c r="WMG956" s="438"/>
      <c r="WMH956" s="438"/>
      <c r="WMI956" s="438"/>
      <c r="WMJ956" s="438"/>
      <c r="WMK956" s="438"/>
      <c r="WML956" s="438"/>
      <c r="WMM956" s="438"/>
      <c r="WMN956" s="438"/>
      <c r="WMO956" s="438"/>
      <c r="WMP956" s="438"/>
      <c r="WMQ956" s="438"/>
      <c r="WMR956" s="438"/>
      <c r="WMS956" s="438"/>
      <c r="WMT956" s="438"/>
      <c r="WMU956" s="438"/>
      <c r="WMV956" s="438"/>
      <c r="WMW956" s="438"/>
      <c r="WMX956" s="438"/>
      <c r="WMY956" s="438"/>
      <c r="WMZ956" s="438"/>
      <c r="WNA956" s="438"/>
      <c r="WNB956" s="438"/>
      <c r="WNC956" s="438"/>
      <c r="WND956" s="438"/>
      <c r="WNE956" s="438"/>
      <c r="WNF956" s="438"/>
      <c r="WNG956" s="438"/>
      <c r="WNH956" s="438"/>
      <c r="WNI956" s="438"/>
      <c r="WNJ956" s="438"/>
      <c r="WNK956" s="438"/>
      <c r="WNL956" s="438"/>
      <c r="WNM956" s="438"/>
      <c r="WNN956" s="438"/>
      <c r="WNO956" s="438"/>
      <c r="WNP956" s="438"/>
      <c r="WNQ956" s="438"/>
      <c r="WNR956" s="438"/>
      <c r="WNS956" s="438"/>
      <c r="WNT956" s="438"/>
      <c r="WNU956" s="438"/>
      <c r="WNV956" s="438"/>
      <c r="WNW956" s="438"/>
      <c r="WNX956" s="438"/>
      <c r="WNY956" s="438"/>
      <c r="WNZ956" s="438"/>
      <c r="WOA956" s="438"/>
      <c r="WOB956" s="438"/>
      <c r="WOC956" s="438"/>
      <c r="WOD956" s="438"/>
      <c r="WOE956" s="438"/>
      <c r="WOF956" s="438"/>
      <c r="WOG956" s="438"/>
      <c r="WOH956" s="438"/>
      <c r="WOI956" s="438"/>
      <c r="WOJ956" s="438"/>
      <c r="WOK956" s="438"/>
      <c r="WOL956" s="438"/>
      <c r="WOM956" s="438"/>
      <c r="WON956" s="438"/>
      <c r="WOO956" s="438"/>
      <c r="WOP956" s="438"/>
      <c r="WOQ956" s="438"/>
      <c r="WOR956" s="438"/>
      <c r="WOS956" s="438"/>
      <c r="WOT956" s="438"/>
      <c r="WOU956" s="438"/>
      <c r="WOV956" s="438"/>
      <c r="WOW956" s="438"/>
      <c r="WOX956" s="438"/>
      <c r="WOY956" s="438"/>
      <c r="WOZ956" s="438"/>
      <c r="WPA956" s="438"/>
      <c r="WPB956" s="438"/>
      <c r="WPC956" s="438"/>
      <c r="WPD956" s="438"/>
      <c r="WPE956" s="438"/>
      <c r="WPF956" s="438"/>
      <c r="WPG956" s="438"/>
      <c r="WPH956" s="438"/>
      <c r="WPI956" s="438"/>
      <c r="WPJ956" s="438"/>
      <c r="WPK956" s="438"/>
      <c r="WPL956" s="438"/>
      <c r="WPM956" s="438"/>
      <c r="WPN956" s="438"/>
      <c r="WPO956" s="438"/>
      <c r="WPP956" s="438"/>
      <c r="WPQ956" s="438"/>
      <c r="WPR956" s="438"/>
      <c r="WPS956" s="438"/>
      <c r="WPT956" s="438"/>
      <c r="WPU956" s="438"/>
      <c r="WPV956" s="438"/>
      <c r="WPW956" s="438"/>
      <c r="WPX956" s="438"/>
      <c r="WPY956" s="438"/>
      <c r="WPZ956" s="438"/>
      <c r="WQA956" s="438"/>
      <c r="WQB956" s="438"/>
      <c r="WQC956" s="438"/>
      <c r="WQD956" s="438"/>
      <c r="WQE956" s="438"/>
      <c r="WQF956" s="438"/>
      <c r="WQG956" s="438"/>
      <c r="WQH956" s="438"/>
      <c r="WQI956" s="438"/>
      <c r="WQJ956" s="438"/>
      <c r="WQK956" s="438"/>
      <c r="WQL956" s="438"/>
      <c r="WQM956" s="438"/>
      <c r="WQN956" s="438"/>
      <c r="WQO956" s="438"/>
      <c r="WQP956" s="438"/>
      <c r="WQQ956" s="438"/>
      <c r="WQR956" s="438"/>
      <c r="WQS956" s="438"/>
      <c r="WQT956" s="438"/>
      <c r="WQU956" s="438"/>
      <c r="WQV956" s="438"/>
      <c r="WQW956" s="438"/>
      <c r="WQX956" s="438"/>
      <c r="WQY956" s="438"/>
      <c r="WQZ956" s="438"/>
      <c r="WRA956" s="438"/>
      <c r="WRB956" s="438"/>
      <c r="WRC956" s="438"/>
      <c r="WRD956" s="438"/>
      <c r="WRE956" s="438"/>
      <c r="WRF956" s="438"/>
      <c r="WRG956" s="438"/>
      <c r="WRH956" s="438"/>
      <c r="WRI956" s="438"/>
      <c r="WRJ956" s="438"/>
      <c r="WRK956" s="438"/>
      <c r="WRL956" s="438"/>
      <c r="WRM956" s="438"/>
      <c r="WRN956" s="438"/>
      <c r="WRO956" s="438"/>
      <c r="WRP956" s="438"/>
      <c r="WRQ956" s="438"/>
      <c r="WRR956" s="438"/>
      <c r="WRS956" s="438"/>
      <c r="WRT956" s="438"/>
      <c r="WRU956" s="438"/>
      <c r="WRV956" s="438"/>
      <c r="WRW956" s="438"/>
      <c r="WRX956" s="438"/>
      <c r="WRY956" s="438"/>
      <c r="WRZ956" s="438"/>
      <c r="WSA956" s="438"/>
      <c r="WSB956" s="438"/>
      <c r="WSC956" s="438"/>
      <c r="WSD956" s="438"/>
      <c r="WSE956" s="438"/>
      <c r="WSF956" s="438"/>
      <c r="WSG956" s="438"/>
      <c r="WSH956" s="438"/>
      <c r="WSI956" s="438"/>
      <c r="WSJ956" s="438"/>
      <c r="WSK956" s="438"/>
      <c r="WSL956" s="438"/>
      <c r="WSM956" s="438"/>
      <c r="WSN956" s="438"/>
      <c r="WSO956" s="438"/>
      <c r="WSP956" s="438"/>
      <c r="WSQ956" s="438"/>
      <c r="WSR956" s="438"/>
      <c r="WSS956" s="438"/>
      <c r="WST956" s="438"/>
      <c r="WSU956" s="438"/>
      <c r="WSV956" s="438"/>
      <c r="WSW956" s="438"/>
      <c r="WSX956" s="438"/>
      <c r="WSY956" s="438"/>
      <c r="WSZ956" s="438"/>
      <c r="WTA956" s="438"/>
      <c r="WTB956" s="438"/>
      <c r="WTC956" s="438"/>
      <c r="WTD956" s="438"/>
      <c r="WTE956" s="438"/>
      <c r="WTF956" s="438"/>
      <c r="WTG956" s="438"/>
      <c r="WTH956" s="438"/>
      <c r="WTI956" s="438"/>
      <c r="WTJ956" s="438"/>
      <c r="WTK956" s="438"/>
      <c r="WTL956" s="438"/>
      <c r="WTM956" s="438"/>
      <c r="WTN956" s="438"/>
      <c r="WTO956" s="438"/>
      <c r="WTP956" s="438"/>
      <c r="WTQ956" s="438"/>
      <c r="WTR956" s="438"/>
      <c r="WTS956" s="438"/>
      <c r="WTT956" s="438"/>
      <c r="WTU956" s="438"/>
      <c r="WTV956" s="438"/>
      <c r="WTW956" s="438"/>
      <c r="WTX956" s="438"/>
      <c r="WTY956" s="438"/>
      <c r="WTZ956" s="438"/>
      <c r="WUA956" s="438"/>
      <c r="WUB956" s="438"/>
      <c r="WUC956" s="438"/>
      <c r="WUD956" s="438"/>
      <c r="WUE956" s="438"/>
      <c r="WUF956" s="438"/>
      <c r="WUG956" s="438"/>
      <c r="WUH956" s="438"/>
      <c r="WUI956" s="438"/>
      <c r="WUJ956" s="438"/>
      <c r="WUK956" s="438"/>
      <c r="WUL956" s="438"/>
      <c r="WUM956" s="438"/>
      <c r="WUN956" s="438"/>
      <c r="WUO956" s="438"/>
      <c r="WUP956" s="438"/>
      <c r="WUQ956" s="438"/>
      <c r="WUR956" s="438"/>
      <c r="WUS956" s="438"/>
      <c r="WUT956" s="438"/>
      <c r="WUU956" s="438"/>
      <c r="WUV956" s="438"/>
      <c r="WUW956" s="438"/>
      <c r="WUX956" s="438"/>
      <c r="WUY956" s="438"/>
      <c r="WUZ956" s="438"/>
      <c r="WVA956" s="438"/>
      <c r="WVB956" s="438"/>
      <c r="WVC956" s="438"/>
      <c r="WVD956" s="438"/>
      <c r="WVE956" s="438"/>
      <c r="WVF956" s="438"/>
      <c r="WVG956" s="438"/>
      <c r="WVH956" s="438"/>
      <c r="WVI956" s="438"/>
      <c r="WVJ956" s="438"/>
      <c r="WVK956" s="438"/>
      <c r="WVL956" s="438"/>
      <c r="WVM956" s="438"/>
      <c r="WVN956" s="438"/>
      <c r="WVO956" s="438"/>
      <c r="WVP956" s="438"/>
      <c r="WVQ956" s="438"/>
      <c r="WVR956" s="438"/>
      <c r="WVS956" s="438"/>
      <c r="WVT956" s="438"/>
      <c r="WVU956" s="438"/>
      <c r="WVV956" s="438"/>
      <c r="WVW956" s="438"/>
      <c r="WVX956" s="438"/>
      <c r="WVY956" s="438"/>
      <c r="WVZ956" s="438"/>
      <c r="WWA956" s="438"/>
      <c r="WWB956" s="438"/>
      <c r="WWC956" s="438"/>
      <c r="WWD956" s="438"/>
      <c r="WWE956" s="438"/>
      <c r="WWF956" s="438"/>
      <c r="WWG956" s="438"/>
      <c r="WWH956" s="438"/>
      <c r="WWI956" s="438"/>
      <c r="WWJ956" s="438"/>
      <c r="WWK956" s="438"/>
      <c r="WWL956" s="438"/>
      <c r="WWM956" s="438"/>
      <c r="WWN956" s="438"/>
      <c r="WWO956" s="438"/>
      <c r="WWP956" s="438"/>
      <c r="WWQ956" s="438"/>
      <c r="WWR956" s="438"/>
      <c r="WWS956" s="438"/>
      <c r="WWT956" s="438"/>
      <c r="WWU956" s="438"/>
      <c r="WWV956" s="438"/>
      <c r="WWW956" s="438"/>
      <c r="WWX956" s="438"/>
      <c r="WWY956" s="438"/>
      <c r="WWZ956" s="438"/>
      <c r="WXA956" s="438"/>
      <c r="WXB956" s="438"/>
      <c r="WXC956" s="438"/>
      <c r="WXD956" s="438"/>
      <c r="WXE956" s="438"/>
      <c r="WXF956" s="438"/>
      <c r="WXG956" s="438"/>
      <c r="WXH956" s="438"/>
      <c r="WXI956" s="438"/>
      <c r="WXJ956" s="438"/>
      <c r="WXK956" s="438"/>
      <c r="WXL956" s="438"/>
      <c r="WXM956" s="438"/>
      <c r="WXN956" s="438"/>
      <c r="WXO956" s="438"/>
      <c r="WXP956" s="438"/>
      <c r="WXQ956" s="438"/>
      <c r="WXR956" s="438"/>
      <c r="WXS956" s="438"/>
      <c r="WXT956" s="438"/>
      <c r="WXU956" s="438"/>
      <c r="WXV956" s="438"/>
      <c r="WXW956" s="438"/>
      <c r="WXX956" s="438"/>
      <c r="WXY956" s="438"/>
      <c r="WXZ956" s="438"/>
      <c r="WYA956" s="438"/>
      <c r="WYB956" s="438"/>
      <c r="WYC956" s="438"/>
      <c r="WYD956" s="438"/>
      <c r="WYE956" s="438"/>
      <c r="WYF956" s="438"/>
      <c r="WYG956" s="438"/>
      <c r="WYH956" s="438"/>
      <c r="WYI956" s="438"/>
      <c r="WYJ956" s="438"/>
      <c r="WYK956" s="438"/>
      <c r="WYL956" s="438"/>
      <c r="WYM956" s="438"/>
      <c r="WYN956" s="438"/>
      <c r="WYO956" s="438"/>
      <c r="WYP956" s="438"/>
      <c r="WYQ956" s="438"/>
      <c r="WYR956" s="438"/>
      <c r="WYS956" s="438"/>
      <c r="WYT956" s="438"/>
      <c r="WYU956" s="438"/>
      <c r="WYV956" s="438"/>
      <c r="WYW956" s="438"/>
      <c r="WYX956" s="438"/>
      <c r="WYY956" s="438"/>
      <c r="WYZ956" s="438"/>
      <c r="WZA956" s="438"/>
      <c r="WZB956" s="438"/>
      <c r="WZC956" s="438"/>
      <c r="WZD956" s="438"/>
      <c r="WZE956" s="438"/>
      <c r="WZF956" s="438"/>
      <c r="WZG956" s="438"/>
      <c r="WZH956" s="438"/>
      <c r="WZI956" s="438"/>
      <c r="WZJ956" s="438"/>
      <c r="WZK956" s="438"/>
      <c r="WZL956" s="438"/>
      <c r="WZM956" s="438"/>
      <c r="WZN956" s="438"/>
      <c r="WZO956" s="438"/>
      <c r="WZP956" s="438"/>
      <c r="WZQ956" s="438"/>
      <c r="WZR956" s="438"/>
      <c r="WZS956" s="438"/>
      <c r="WZT956" s="438"/>
      <c r="WZU956" s="438"/>
      <c r="WZV956" s="438"/>
      <c r="WZW956" s="438"/>
      <c r="WZX956" s="438"/>
      <c r="WZY956" s="438"/>
      <c r="WZZ956" s="438"/>
      <c r="XAA956" s="438"/>
      <c r="XAB956" s="438"/>
      <c r="XAC956" s="438"/>
      <c r="XAD956" s="438"/>
      <c r="XAE956" s="438"/>
      <c r="XAF956" s="438"/>
      <c r="XAG956" s="438"/>
      <c r="XAH956" s="438"/>
      <c r="XAI956" s="438"/>
      <c r="XAJ956" s="438"/>
      <c r="XAK956" s="438"/>
      <c r="XAL956" s="438"/>
      <c r="XAM956" s="438"/>
      <c r="XAN956" s="438"/>
      <c r="XAO956" s="438"/>
      <c r="XAP956" s="438"/>
      <c r="XAQ956" s="438"/>
      <c r="XAR956" s="438"/>
      <c r="XAS956" s="438"/>
      <c r="XAT956" s="438"/>
      <c r="XAU956" s="438"/>
      <c r="XAV956" s="438"/>
      <c r="XAW956" s="438"/>
      <c r="XAX956" s="438"/>
      <c r="XAY956" s="438"/>
      <c r="XAZ956" s="438"/>
      <c r="XBA956" s="438"/>
      <c r="XBB956" s="438"/>
      <c r="XBC956" s="438"/>
      <c r="XBD956" s="438"/>
      <c r="XBE956" s="438"/>
      <c r="XBF956" s="438"/>
      <c r="XBG956" s="438"/>
      <c r="XBH956" s="438"/>
      <c r="XBI956" s="438"/>
      <c r="XBJ956" s="438"/>
      <c r="XBK956" s="438"/>
      <c r="XBL956" s="438"/>
      <c r="XBM956" s="438"/>
      <c r="XBN956" s="438"/>
      <c r="XBO956" s="438"/>
      <c r="XBP956" s="438"/>
      <c r="XBQ956" s="438"/>
      <c r="XBR956" s="438"/>
      <c r="XBS956" s="438"/>
      <c r="XBT956" s="438"/>
      <c r="XBU956" s="438"/>
      <c r="XBV956" s="438"/>
      <c r="XBW956" s="438"/>
      <c r="XBX956" s="438"/>
      <c r="XBY956" s="438"/>
      <c r="XBZ956" s="438"/>
      <c r="XCA956" s="438"/>
      <c r="XCB956" s="438"/>
      <c r="XCC956" s="438"/>
      <c r="XCD956" s="438"/>
      <c r="XCE956" s="438"/>
      <c r="XCF956" s="438"/>
      <c r="XCG956" s="438"/>
      <c r="XCH956" s="438"/>
      <c r="XCI956" s="438"/>
      <c r="XCJ956" s="438"/>
      <c r="XCK956" s="438"/>
      <c r="XCL956" s="438"/>
      <c r="XCM956" s="438"/>
      <c r="XCN956" s="438"/>
      <c r="XCO956" s="438"/>
      <c r="XCP956" s="438"/>
      <c r="XCQ956" s="438"/>
      <c r="XCR956" s="438"/>
      <c r="XCS956" s="438"/>
      <c r="XCT956" s="438"/>
      <c r="XCU956" s="438"/>
      <c r="XCV956" s="438"/>
      <c r="XCW956" s="438"/>
      <c r="XCX956" s="438"/>
      <c r="XCY956" s="438"/>
      <c r="XCZ956" s="438"/>
      <c r="XDA956" s="438"/>
      <c r="XDB956" s="438"/>
      <c r="XDC956" s="438"/>
      <c r="XDD956" s="438"/>
      <c r="XDE956" s="438"/>
      <c r="XDF956" s="438"/>
      <c r="XDG956" s="438"/>
      <c r="XDH956" s="438"/>
      <c r="XDI956" s="438"/>
      <c r="XDJ956" s="438"/>
      <c r="XDK956" s="438"/>
      <c r="XDL956" s="438"/>
      <c r="XDM956" s="438"/>
      <c r="XDN956" s="438"/>
      <c r="XDO956" s="438"/>
      <c r="XDP956" s="438"/>
      <c r="XDQ956" s="438"/>
      <c r="XDR956" s="438"/>
      <c r="XDS956" s="438"/>
      <c r="XDT956" s="438"/>
      <c r="XDU956" s="438"/>
      <c r="XDV956" s="438"/>
      <c r="XDW956" s="438"/>
      <c r="XDX956" s="438"/>
      <c r="XDY956" s="438"/>
      <c r="XDZ956" s="438"/>
      <c r="XEA956" s="438"/>
      <c r="XEB956" s="438"/>
      <c r="XEC956" s="438"/>
      <c r="XED956" s="438"/>
      <c r="XEE956" s="438"/>
      <c r="XEF956" s="438"/>
      <c r="XEG956" s="438"/>
      <c r="XEH956" s="438"/>
      <c r="XEI956" s="438"/>
      <c r="XEJ956" s="438"/>
      <c r="XEK956" s="438"/>
      <c r="XEL956" s="438"/>
      <c r="XEM956" s="438"/>
      <c r="XEN956" s="438"/>
      <c r="XEO956" s="438"/>
      <c r="XEP956" s="438"/>
      <c r="XEQ956" s="438"/>
      <c r="XER956" s="438"/>
      <c r="XES956" s="438"/>
      <c r="XET956" s="438"/>
      <c r="XEU956" s="438"/>
      <c r="XEV956" s="438"/>
      <c r="XEW956" s="438"/>
      <c r="XEX956" s="438"/>
      <c r="XEY956" s="438"/>
      <c r="XEZ956" s="438"/>
      <c r="XFA956" s="438"/>
      <c r="XFB956" s="438"/>
      <c r="XFC956" s="438"/>
    </row>
    <row r="957" ht="36" customHeight="1" spans="1:7">
      <c r="A957" s="427" t="s">
        <v>1764</v>
      </c>
      <c r="B957" s="264" t="s">
        <v>1765</v>
      </c>
      <c r="C957" s="428">
        <f>SUM(C958:C979)</f>
        <v>3843</v>
      </c>
      <c r="D957" s="428">
        <f>SUM(D958:D979)</f>
        <v>3620.52</v>
      </c>
      <c r="E957" s="316">
        <f t="shared" si="60"/>
        <v>-0.058</v>
      </c>
      <c r="F957" s="233" t="str">
        <f t="shared" si="61"/>
        <v>是</v>
      </c>
      <c r="G957" s="121" t="str">
        <f t="shared" si="62"/>
        <v>款</v>
      </c>
    </row>
    <row r="958" ht="36" customHeight="1" spans="1:7">
      <c r="A958" s="429" t="s">
        <v>1766</v>
      </c>
      <c r="B958" s="269" t="s">
        <v>145</v>
      </c>
      <c r="C958" s="432">
        <v>1009</v>
      </c>
      <c r="D958" s="432">
        <v>977.52</v>
      </c>
      <c r="E958" s="340">
        <f t="shared" si="60"/>
        <v>-0.031</v>
      </c>
      <c r="F958" s="233" t="str">
        <f t="shared" si="61"/>
        <v>是</v>
      </c>
      <c r="G958" s="121" t="str">
        <f t="shared" si="62"/>
        <v>项</v>
      </c>
    </row>
    <row r="959" ht="36" customHeight="1" spans="1:7">
      <c r="A959" s="429" t="s">
        <v>1767</v>
      </c>
      <c r="B959" s="269" t="s">
        <v>147</v>
      </c>
      <c r="C959" s="432">
        <v>0</v>
      </c>
      <c r="D959" s="432">
        <v>0</v>
      </c>
      <c r="E959" s="340" t="str">
        <f t="shared" si="60"/>
        <v> </v>
      </c>
      <c r="F959" s="233" t="str">
        <f t="shared" si="61"/>
        <v>否</v>
      </c>
      <c r="G959" s="121" t="str">
        <f t="shared" si="62"/>
        <v>项</v>
      </c>
    </row>
    <row r="960" ht="36" customHeight="1" spans="1:7">
      <c r="A960" s="429" t="s">
        <v>1768</v>
      </c>
      <c r="B960" s="269" t="s">
        <v>149</v>
      </c>
      <c r="C960" s="432">
        <v>0</v>
      </c>
      <c r="D960" s="432">
        <v>0</v>
      </c>
      <c r="E960" s="340" t="str">
        <f t="shared" si="60"/>
        <v> </v>
      </c>
      <c r="F960" s="233" t="str">
        <f t="shared" si="61"/>
        <v>否</v>
      </c>
      <c r="G960" s="121" t="str">
        <f t="shared" si="62"/>
        <v>项</v>
      </c>
    </row>
    <row r="961" ht="36" customHeight="1" spans="1:7">
      <c r="A961" s="429" t="s">
        <v>1769</v>
      </c>
      <c r="B961" s="269" t="s">
        <v>1770</v>
      </c>
      <c r="C961" s="432"/>
      <c r="D961" s="432">
        <v>0</v>
      </c>
      <c r="E961" s="340" t="str">
        <f t="shared" si="60"/>
        <v> </v>
      </c>
      <c r="F961" s="233" t="str">
        <f t="shared" si="61"/>
        <v>否</v>
      </c>
      <c r="G961" s="121" t="str">
        <f t="shared" si="62"/>
        <v>项</v>
      </c>
    </row>
    <row r="962" ht="36" customHeight="1" spans="1:7">
      <c r="A962" s="429" t="s">
        <v>1771</v>
      </c>
      <c r="B962" s="269" t="s">
        <v>1772</v>
      </c>
      <c r="C962" s="432">
        <v>714</v>
      </c>
      <c r="D962" s="432">
        <v>2593</v>
      </c>
      <c r="E962" s="340">
        <f t="shared" si="60"/>
        <v>2.632</v>
      </c>
      <c r="F962" s="233" t="str">
        <f t="shared" si="61"/>
        <v>是</v>
      </c>
      <c r="G962" s="121" t="str">
        <f t="shared" si="62"/>
        <v>项</v>
      </c>
    </row>
    <row r="963" ht="36" customHeight="1" spans="1:7">
      <c r="A963" s="429" t="s">
        <v>1773</v>
      </c>
      <c r="B963" s="269" t="s">
        <v>1774</v>
      </c>
      <c r="C963" s="432">
        <v>0</v>
      </c>
      <c r="D963" s="432">
        <v>0</v>
      </c>
      <c r="E963" s="340" t="str">
        <f t="shared" si="60"/>
        <v> </v>
      </c>
      <c r="F963" s="233" t="str">
        <f t="shared" si="61"/>
        <v>否</v>
      </c>
      <c r="G963" s="121" t="str">
        <f t="shared" si="62"/>
        <v>项</v>
      </c>
    </row>
    <row r="964" ht="36" customHeight="1" spans="1:7">
      <c r="A964" s="429" t="s">
        <v>1775</v>
      </c>
      <c r="B964" s="269" t="s">
        <v>1776</v>
      </c>
      <c r="C964" s="432"/>
      <c r="D964" s="432">
        <v>0</v>
      </c>
      <c r="E964" s="340" t="str">
        <f t="shared" si="60"/>
        <v> </v>
      </c>
      <c r="F964" s="233" t="str">
        <f t="shared" si="61"/>
        <v>否</v>
      </c>
      <c r="G964" s="121" t="str">
        <f t="shared" si="62"/>
        <v>款</v>
      </c>
    </row>
    <row r="965" ht="36" customHeight="1" spans="1:7">
      <c r="A965" s="429" t="s">
        <v>1777</v>
      </c>
      <c r="B965" s="269" t="s">
        <v>1778</v>
      </c>
      <c r="C965" s="432">
        <v>0</v>
      </c>
      <c r="D965" s="432">
        <v>0</v>
      </c>
      <c r="E965" s="340" t="str">
        <f t="shared" si="60"/>
        <v> </v>
      </c>
      <c r="F965" s="233" t="str">
        <f t="shared" si="61"/>
        <v>否</v>
      </c>
      <c r="G965" s="121" t="str">
        <f t="shared" si="62"/>
        <v>项</v>
      </c>
    </row>
    <row r="966" ht="36" customHeight="1" spans="1:7">
      <c r="A966" s="429" t="s">
        <v>1779</v>
      </c>
      <c r="B966" s="269" t="s">
        <v>1780</v>
      </c>
      <c r="C966" s="432">
        <v>70</v>
      </c>
      <c r="D966" s="432">
        <v>0</v>
      </c>
      <c r="E966" s="340">
        <f t="shared" si="60"/>
        <v>-1</v>
      </c>
      <c r="F966" s="233" t="str">
        <f t="shared" si="61"/>
        <v>是</v>
      </c>
      <c r="G966" s="121" t="str">
        <f t="shared" si="62"/>
        <v>项</v>
      </c>
    </row>
    <row r="967" ht="36" customHeight="1" spans="1:7">
      <c r="A967" s="429" t="s">
        <v>1781</v>
      </c>
      <c r="B967" s="269" t="s">
        <v>1782</v>
      </c>
      <c r="C967" s="432"/>
      <c r="D967" s="432">
        <v>0</v>
      </c>
      <c r="E967" s="340" t="str">
        <f t="shared" si="60"/>
        <v> </v>
      </c>
      <c r="F967" s="233" t="str">
        <f t="shared" si="61"/>
        <v>否</v>
      </c>
      <c r="G967" s="121" t="str">
        <f t="shared" si="62"/>
        <v>款</v>
      </c>
    </row>
    <row r="968" ht="36" customHeight="1" spans="1:7">
      <c r="A968" s="429" t="s">
        <v>1783</v>
      </c>
      <c r="B968" s="269" t="s">
        <v>1784</v>
      </c>
      <c r="C968" s="432"/>
      <c r="D968" s="432">
        <v>0</v>
      </c>
      <c r="E968" s="340" t="str">
        <f t="shared" si="60"/>
        <v> </v>
      </c>
      <c r="F968" s="233" t="str">
        <f t="shared" si="61"/>
        <v>否</v>
      </c>
      <c r="G968" s="121" t="str">
        <f t="shared" si="62"/>
        <v>项</v>
      </c>
    </row>
    <row r="969" ht="36" customHeight="1" spans="1:7">
      <c r="A969" s="429" t="s">
        <v>1785</v>
      </c>
      <c r="B969" s="269" t="s">
        <v>1786</v>
      </c>
      <c r="C969" s="432"/>
      <c r="D969" s="432">
        <v>0</v>
      </c>
      <c r="E969" s="340" t="str">
        <f t="shared" si="60"/>
        <v> </v>
      </c>
      <c r="F969" s="233" t="str">
        <f t="shared" si="61"/>
        <v>否</v>
      </c>
      <c r="G969" s="121" t="str">
        <f t="shared" si="62"/>
        <v>项</v>
      </c>
    </row>
    <row r="970" ht="36" customHeight="1" spans="1:7">
      <c r="A970" s="429" t="s">
        <v>1787</v>
      </c>
      <c r="B970" s="269" t="s">
        <v>1788</v>
      </c>
      <c r="C970" s="432"/>
      <c r="D970" s="432">
        <v>0</v>
      </c>
      <c r="E970" s="340" t="str">
        <f t="shared" si="60"/>
        <v> </v>
      </c>
      <c r="F970" s="233" t="e">
        <f>IF(LEN(#REF!)=3,"是",IF(#REF!&lt;&gt;"",IF(SUM(C970:D970)&lt;&gt;0,"是","否"),"是"))</f>
        <v>#REF!</v>
      </c>
      <c r="G970" s="121" t="e">
        <f>IF(LEN(#REF!)=3,"类",IF(LEN(#REF!)=5,"款","项"))</f>
        <v>#REF!</v>
      </c>
    </row>
    <row r="971" ht="36" customHeight="1" spans="1:7">
      <c r="A971" s="429" t="s">
        <v>1789</v>
      </c>
      <c r="B971" s="269" t="s">
        <v>1790</v>
      </c>
      <c r="C971" s="432"/>
      <c r="D971" s="432">
        <v>0</v>
      </c>
      <c r="E971" s="340" t="str">
        <f t="shared" si="60"/>
        <v> </v>
      </c>
      <c r="F971" s="233" t="e">
        <f>IF(LEN(#REF!)=3,"是",IF(#REF!&lt;&gt;"",IF(SUM(C971:D971)&lt;&gt;0,"是","否"),"是"))</f>
        <v>#REF!</v>
      </c>
      <c r="G971" s="121" t="e">
        <f>IF(LEN(#REF!)=3,"类",IF(LEN(#REF!)=5,"款","项"))</f>
        <v>#REF!</v>
      </c>
    </row>
    <row r="972" ht="36" customHeight="1" spans="1:7">
      <c r="A972" s="429" t="s">
        <v>1791</v>
      </c>
      <c r="B972" s="269" t="s">
        <v>1792</v>
      </c>
      <c r="C972" s="432">
        <v>50</v>
      </c>
      <c r="D972" s="432">
        <v>50</v>
      </c>
      <c r="E972" s="340">
        <f t="shared" si="60"/>
        <v>0</v>
      </c>
      <c r="F972" s="233" t="str">
        <f>IF(LEN(A956)=3,"是",IF(B956&lt;&gt;"",IF(SUM(C972:D972)&lt;&gt;0,"是","否"),"是"))</f>
        <v>是</v>
      </c>
      <c r="G972" s="121" t="str">
        <f>IF(LEN(A956)=3,"类",IF(LEN(A956)=5,"款","项"))</f>
        <v>类</v>
      </c>
    </row>
    <row r="973" ht="36" customHeight="1" spans="1:7">
      <c r="A973" s="429" t="s">
        <v>1793</v>
      </c>
      <c r="B973" s="269" t="s">
        <v>1794</v>
      </c>
      <c r="C973" s="432">
        <v>0</v>
      </c>
      <c r="D973" s="432">
        <v>0</v>
      </c>
      <c r="E973" s="340" t="str">
        <f t="shared" ref="E973:E1036" si="63">IF(C973&gt;0,D973/C973-1," ")</f>
        <v> </v>
      </c>
      <c r="F973" s="233" t="str">
        <f>IF(LEN(A957)=3,"是",IF(B957&lt;&gt;"",IF(SUM(C973:D973)&lt;&gt;0,"是","否"),"是"))</f>
        <v>否</v>
      </c>
      <c r="G973" s="121" t="str">
        <f>IF(LEN(A957)=3,"类",IF(LEN(A957)=5,"款","项"))</f>
        <v>款</v>
      </c>
    </row>
    <row r="974" ht="36" customHeight="1" spans="1:7">
      <c r="A974" s="429" t="s">
        <v>1795</v>
      </c>
      <c r="B974" s="269" t="s">
        <v>1796</v>
      </c>
      <c r="C974" s="432"/>
      <c r="D974" s="432">
        <v>0</v>
      </c>
      <c r="E974" s="340" t="str">
        <f t="shared" si="63"/>
        <v> </v>
      </c>
      <c r="F974" s="233" t="str">
        <f>IF(LEN(A958)=3,"是",IF(B958&lt;&gt;"",IF(SUM(C974:D974)&lt;&gt;0,"是","否"),"是"))</f>
        <v>否</v>
      </c>
      <c r="G974" s="121" t="str">
        <f>IF(LEN(A958)=3,"类",IF(LEN(A958)=5,"款","项"))</f>
        <v>项</v>
      </c>
    </row>
    <row r="975" ht="36" customHeight="1" spans="1:7">
      <c r="A975" s="429" t="s">
        <v>1797</v>
      </c>
      <c r="B975" s="269" t="s">
        <v>1798</v>
      </c>
      <c r="C975" s="432">
        <v>0</v>
      </c>
      <c r="D975" s="432">
        <v>0</v>
      </c>
      <c r="E975" s="340" t="str">
        <f t="shared" si="63"/>
        <v> </v>
      </c>
      <c r="F975" s="233" t="str">
        <f>IF(LEN(A959)=3,"是",IF(B959&lt;&gt;"",IF(SUM(C975:D975)&lt;&gt;0,"是","否"),"是"))</f>
        <v>否</v>
      </c>
      <c r="G975" s="121" t="str">
        <f>IF(LEN(A959)=3,"类",IF(LEN(A959)=5,"款","项"))</f>
        <v>项</v>
      </c>
    </row>
    <row r="976" ht="36" customHeight="1" spans="1:7">
      <c r="A976" s="429" t="s">
        <v>1799</v>
      </c>
      <c r="B976" s="269" t="s">
        <v>1800</v>
      </c>
      <c r="C976" s="432"/>
      <c r="D976" s="432">
        <v>0</v>
      </c>
      <c r="E976" s="340" t="str">
        <f t="shared" si="63"/>
        <v> </v>
      </c>
      <c r="F976" s="233" t="str">
        <f t="shared" ref="F976:F1039" si="64">IF(LEN(A960)=3,"是",IF(B960&lt;&gt;"",IF(SUM(C976:D976)&lt;&gt;0,"是","否"),"是"))</f>
        <v>否</v>
      </c>
      <c r="G976" s="121" t="str">
        <f t="shared" ref="G976:G1039" si="65">IF(LEN(A960)=3,"类",IF(LEN(A960)=5,"款","项"))</f>
        <v>项</v>
      </c>
    </row>
    <row r="977" ht="36" customHeight="1" spans="1:7">
      <c r="A977" s="429" t="s">
        <v>1801</v>
      </c>
      <c r="B977" s="269" t="s">
        <v>1802</v>
      </c>
      <c r="C977" s="432"/>
      <c r="D977" s="432">
        <v>0</v>
      </c>
      <c r="E977" s="340" t="str">
        <f t="shared" si="63"/>
        <v> </v>
      </c>
      <c r="F977" s="233" t="str">
        <f t="shared" si="64"/>
        <v>否</v>
      </c>
      <c r="G977" s="121" t="str">
        <f t="shared" si="65"/>
        <v>项</v>
      </c>
    </row>
    <row r="978" ht="36" customHeight="1" spans="1:7">
      <c r="A978" s="429" t="s">
        <v>1803</v>
      </c>
      <c r="B978" s="269" t="s">
        <v>1804</v>
      </c>
      <c r="C978" s="432"/>
      <c r="D978" s="432">
        <v>0</v>
      </c>
      <c r="E978" s="340" t="str">
        <f t="shared" si="63"/>
        <v> </v>
      </c>
      <c r="F978" s="233" t="str">
        <f t="shared" si="64"/>
        <v>否</v>
      </c>
      <c r="G978" s="121" t="str">
        <f t="shared" si="65"/>
        <v>项</v>
      </c>
    </row>
    <row r="979" ht="36" customHeight="1" spans="1:7">
      <c r="A979" s="429" t="s">
        <v>1805</v>
      </c>
      <c r="B979" s="269" t="s">
        <v>1806</v>
      </c>
      <c r="C979" s="432">
        <v>2000</v>
      </c>
      <c r="D979" s="432"/>
      <c r="E979" s="340">
        <f t="shared" si="63"/>
        <v>-1</v>
      </c>
      <c r="F979" s="233" t="str">
        <f t="shared" si="64"/>
        <v>是</v>
      </c>
      <c r="G979" s="121" t="str">
        <f t="shared" si="65"/>
        <v>项</v>
      </c>
    </row>
    <row r="980" ht="36" customHeight="1" spans="1:7">
      <c r="A980" s="427" t="s">
        <v>1807</v>
      </c>
      <c r="B980" s="264" t="s">
        <v>1808</v>
      </c>
      <c r="C980" s="428"/>
      <c r="D980" s="428"/>
      <c r="E980" s="316" t="str">
        <f t="shared" si="63"/>
        <v> </v>
      </c>
      <c r="F980" s="233" t="str">
        <f t="shared" si="64"/>
        <v>否</v>
      </c>
      <c r="G980" s="121" t="str">
        <f t="shared" si="65"/>
        <v>项</v>
      </c>
    </row>
    <row r="981" ht="36" customHeight="1" spans="1:7">
      <c r="A981" s="429" t="s">
        <v>1809</v>
      </c>
      <c r="B981" s="269" t="s">
        <v>145</v>
      </c>
      <c r="C981" s="432">
        <v>0</v>
      </c>
      <c r="D981" s="432">
        <v>0</v>
      </c>
      <c r="E981" s="340" t="str">
        <f t="shared" si="63"/>
        <v> </v>
      </c>
      <c r="F981" s="233" t="str">
        <f t="shared" si="64"/>
        <v>否</v>
      </c>
      <c r="G981" s="121" t="str">
        <f t="shared" si="65"/>
        <v>项</v>
      </c>
    </row>
    <row r="982" ht="36" customHeight="1" spans="1:7">
      <c r="A982" s="429" t="s">
        <v>1810</v>
      </c>
      <c r="B982" s="269" t="s">
        <v>147</v>
      </c>
      <c r="C982" s="432">
        <v>0</v>
      </c>
      <c r="D982" s="432"/>
      <c r="E982" s="340" t="str">
        <f t="shared" si="63"/>
        <v> </v>
      </c>
      <c r="F982" s="233" t="str">
        <f t="shared" si="64"/>
        <v>否</v>
      </c>
      <c r="G982" s="121" t="str">
        <f t="shared" si="65"/>
        <v>项</v>
      </c>
    </row>
    <row r="983" ht="36" customHeight="1" spans="1:7">
      <c r="A983" s="429" t="s">
        <v>1811</v>
      </c>
      <c r="B983" s="269" t="s">
        <v>149</v>
      </c>
      <c r="C983" s="432">
        <v>0</v>
      </c>
      <c r="D983" s="432"/>
      <c r="E983" s="340" t="str">
        <f t="shared" si="63"/>
        <v> </v>
      </c>
      <c r="F983" s="233" t="str">
        <f t="shared" si="64"/>
        <v>否</v>
      </c>
      <c r="G983" s="121" t="str">
        <f t="shared" si="65"/>
        <v>项</v>
      </c>
    </row>
    <row r="984" ht="36" customHeight="1" spans="1:7">
      <c r="A984" s="429" t="s">
        <v>1812</v>
      </c>
      <c r="B984" s="269" t="s">
        <v>1813</v>
      </c>
      <c r="C984" s="432"/>
      <c r="D984" s="432"/>
      <c r="E984" s="340" t="str">
        <f t="shared" si="63"/>
        <v> </v>
      </c>
      <c r="F984" s="233" t="str">
        <f t="shared" si="64"/>
        <v>否</v>
      </c>
      <c r="G984" s="121" t="str">
        <f t="shared" si="65"/>
        <v>项</v>
      </c>
    </row>
    <row r="985" ht="36" customHeight="1" spans="1:7">
      <c r="A985" s="429" t="s">
        <v>1814</v>
      </c>
      <c r="B985" s="269" t="s">
        <v>1815</v>
      </c>
      <c r="C985" s="432">
        <v>0</v>
      </c>
      <c r="D985" s="432"/>
      <c r="E985" s="340" t="str">
        <f t="shared" si="63"/>
        <v> </v>
      </c>
      <c r="F985" s="233" t="str">
        <f t="shared" si="64"/>
        <v>否</v>
      </c>
      <c r="G985" s="121" t="str">
        <f t="shared" si="65"/>
        <v>项</v>
      </c>
    </row>
    <row r="986" ht="36" customHeight="1" spans="1:7">
      <c r="A986" s="429" t="s">
        <v>1816</v>
      </c>
      <c r="B986" s="269" t="s">
        <v>1817</v>
      </c>
      <c r="C986" s="432"/>
      <c r="D986" s="432"/>
      <c r="E986" s="340" t="str">
        <f t="shared" si="63"/>
        <v> </v>
      </c>
      <c r="F986" s="233" t="str">
        <f t="shared" si="64"/>
        <v>否</v>
      </c>
      <c r="G986" s="121" t="str">
        <f t="shared" si="65"/>
        <v>项</v>
      </c>
    </row>
    <row r="987" ht="36" customHeight="1" spans="1:7">
      <c r="A987" s="429" t="s">
        <v>1818</v>
      </c>
      <c r="B987" s="269" t="s">
        <v>1819</v>
      </c>
      <c r="C987" s="432"/>
      <c r="D987" s="432"/>
      <c r="E987" s="340" t="str">
        <f t="shared" si="63"/>
        <v> </v>
      </c>
      <c r="F987" s="233" t="str">
        <f t="shared" si="64"/>
        <v>否</v>
      </c>
      <c r="G987" s="121" t="str">
        <f t="shared" si="65"/>
        <v>项</v>
      </c>
    </row>
    <row r="988" ht="36" customHeight="1" spans="1:7">
      <c r="A988" s="429" t="s">
        <v>1820</v>
      </c>
      <c r="B988" s="269" t="s">
        <v>1821</v>
      </c>
      <c r="C988" s="432">
        <v>0</v>
      </c>
      <c r="D988" s="432"/>
      <c r="E988" s="340" t="str">
        <f t="shared" si="63"/>
        <v> </v>
      </c>
      <c r="F988" s="233" t="str">
        <f t="shared" si="64"/>
        <v>否</v>
      </c>
      <c r="G988" s="121" t="str">
        <f t="shared" si="65"/>
        <v>项</v>
      </c>
    </row>
    <row r="989" ht="36" customHeight="1" spans="1:7">
      <c r="A989" s="429" t="s">
        <v>1822</v>
      </c>
      <c r="B989" s="269" t="s">
        <v>1823</v>
      </c>
      <c r="C989" s="432"/>
      <c r="D989" s="432">
        <v>0</v>
      </c>
      <c r="E989" s="340" t="str">
        <f t="shared" si="63"/>
        <v> </v>
      </c>
      <c r="F989" s="233" t="str">
        <f t="shared" si="64"/>
        <v>否</v>
      </c>
      <c r="G989" s="121" t="str">
        <f t="shared" si="65"/>
        <v>项</v>
      </c>
    </row>
    <row r="990" ht="36" customHeight="1" spans="1:7">
      <c r="A990" s="427" t="s">
        <v>1824</v>
      </c>
      <c r="B990" s="264" t="s">
        <v>1825</v>
      </c>
      <c r="C990" s="428"/>
      <c r="D990" s="428"/>
      <c r="E990" s="316" t="str">
        <f t="shared" si="63"/>
        <v> </v>
      </c>
      <c r="F990" s="233" t="str">
        <f t="shared" si="64"/>
        <v>否</v>
      </c>
      <c r="G990" s="121" t="str">
        <f t="shared" si="65"/>
        <v>项</v>
      </c>
    </row>
    <row r="991" ht="36" customHeight="1" spans="1:7">
      <c r="A991" s="429" t="s">
        <v>1826</v>
      </c>
      <c r="B991" s="269" t="s">
        <v>145</v>
      </c>
      <c r="C991" s="432">
        <v>0</v>
      </c>
      <c r="D991" s="432">
        <v>0</v>
      </c>
      <c r="E991" s="340" t="str">
        <f t="shared" si="63"/>
        <v> </v>
      </c>
      <c r="F991" s="233" t="str">
        <f t="shared" si="64"/>
        <v>否</v>
      </c>
      <c r="G991" s="121" t="str">
        <f t="shared" si="65"/>
        <v>项</v>
      </c>
    </row>
    <row r="992" ht="36" customHeight="1" spans="1:7">
      <c r="A992" s="429" t="s">
        <v>1827</v>
      </c>
      <c r="B992" s="269" t="s">
        <v>147</v>
      </c>
      <c r="C992" s="432">
        <v>0</v>
      </c>
      <c r="D992" s="432"/>
      <c r="E992" s="340" t="str">
        <f t="shared" si="63"/>
        <v> </v>
      </c>
      <c r="F992" s="233" t="str">
        <f t="shared" si="64"/>
        <v>否</v>
      </c>
      <c r="G992" s="121" t="str">
        <f t="shared" si="65"/>
        <v>项</v>
      </c>
    </row>
    <row r="993" ht="36" customHeight="1" spans="1:7">
      <c r="A993" s="429" t="s">
        <v>1828</v>
      </c>
      <c r="B993" s="269" t="s">
        <v>149</v>
      </c>
      <c r="C993" s="432">
        <v>0</v>
      </c>
      <c r="D993" s="432"/>
      <c r="E993" s="340" t="str">
        <f t="shared" si="63"/>
        <v> </v>
      </c>
      <c r="F993" s="233" t="str">
        <f t="shared" si="64"/>
        <v>否</v>
      </c>
      <c r="G993" s="121" t="str">
        <f t="shared" si="65"/>
        <v>项</v>
      </c>
    </row>
    <row r="994" ht="36" customHeight="1" spans="1:7">
      <c r="A994" s="429" t="s">
        <v>1829</v>
      </c>
      <c r="B994" s="269" t="s">
        <v>1830</v>
      </c>
      <c r="C994" s="432">
        <v>0</v>
      </c>
      <c r="D994" s="432"/>
      <c r="E994" s="340" t="str">
        <f t="shared" si="63"/>
        <v> </v>
      </c>
      <c r="F994" s="233" t="str">
        <f t="shared" si="64"/>
        <v>否</v>
      </c>
      <c r="G994" s="121" t="str">
        <f t="shared" si="65"/>
        <v>项</v>
      </c>
    </row>
    <row r="995" ht="36" customHeight="1" spans="1:7">
      <c r="A995" s="429" t="s">
        <v>1831</v>
      </c>
      <c r="B995" s="269" t="s">
        <v>1832</v>
      </c>
      <c r="C995" s="432">
        <v>0</v>
      </c>
      <c r="D995" s="432"/>
      <c r="E995" s="340" t="str">
        <f t="shared" si="63"/>
        <v> </v>
      </c>
      <c r="F995" s="233" t="str">
        <f t="shared" si="64"/>
        <v>否</v>
      </c>
      <c r="G995" s="121" t="str">
        <f t="shared" si="65"/>
        <v>项</v>
      </c>
    </row>
    <row r="996" ht="36" customHeight="1" spans="1:7">
      <c r="A996" s="429" t="s">
        <v>1833</v>
      </c>
      <c r="B996" s="269" t="s">
        <v>1834</v>
      </c>
      <c r="C996" s="432">
        <v>0</v>
      </c>
      <c r="D996" s="432"/>
      <c r="E996" s="340" t="str">
        <f t="shared" si="63"/>
        <v> </v>
      </c>
      <c r="F996" s="233" t="str">
        <f t="shared" si="64"/>
        <v>否</v>
      </c>
      <c r="G996" s="121" t="str">
        <f t="shared" si="65"/>
        <v>款</v>
      </c>
    </row>
    <row r="997" ht="36" customHeight="1" spans="1:7">
      <c r="A997" s="429" t="s">
        <v>1835</v>
      </c>
      <c r="B997" s="269" t="s">
        <v>1836</v>
      </c>
      <c r="C997" s="432"/>
      <c r="D997" s="432">
        <v>0</v>
      </c>
      <c r="E997" s="340" t="str">
        <f t="shared" si="63"/>
        <v> </v>
      </c>
      <c r="F997" s="233" t="str">
        <f t="shared" si="64"/>
        <v>否</v>
      </c>
      <c r="G997" s="121" t="str">
        <f t="shared" si="65"/>
        <v>项</v>
      </c>
    </row>
    <row r="998" ht="36" customHeight="1" spans="1:7">
      <c r="A998" s="429" t="s">
        <v>1837</v>
      </c>
      <c r="B998" s="269" t="s">
        <v>1838</v>
      </c>
      <c r="C998" s="432"/>
      <c r="D998" s="432">
        <v>0</v>
      </c>
      <c r="E998" s="340" t="str">
        <f t="shared" si="63"/>
        <v> </v>
      </c>
      <c r="F998" s="233" t="str">
        <f t="shared" si="64"/>
        <v>否</v>
      </c>
      <c r="G998" s="121" t="str">
        <f t="shared" si="65"/>
        <v>项</v>
      </c>
    </row>
    <row r="999" ht="36" customHeight="1" spans="1:7">
      <c r="A999" s="429" t="s">
        <v>1839</v>
      </c>
      <c r="B999" s="269" t="s">
        <v>1840</v>
      </c>
      <c r="C999" s="432"/>
      <c r="D999" s="432">
        <v>0</v>
      </c>
      <c r="E999" s="340" t="str">
        <f t="shared" si="63"/>
        <v> </v>
      </c>
      <c r="F999" s="233" t="str">
        <f t="shared" si="64"/>
        <v>否</v>
      </c>
      <c r="G999" s="121" t="str">
        <f t="shared" si="65"/>
        <v>项</v>
      </c>
    </row>
    <row r="1000" ht="36" customHeight="1" spans="1:7">
      <c r="A1000" s="427" t="s">
        <v>1841</v>
      </c>
      <c r="B1000" s="264" t="s">
        <v>1842</v>
      </c>
      <c r="C1000" s="428">
        <f>SUM(C1001:C1004)</f>
        <v>0</v>
      </c>
      <c r="D1000" s="428"/>
      <c r="E1000" s="316" t="str">
        <f t="shared" si="63"/>
        <v> </v>
      </c>
      <c r="F1000" s="233" t="str">
        <f t="shared" si="64"/>
        <v>否</v>
      </c>
      <c r="G1000" s="121" t="str">
        <f t="shared" si="65"/>
        <v>项</v>
      </c>
    </row>
    <row r="1001" ht="36" customHeight="1" spans="1:7">
      <c r="A1001" s="429" t="s">
        <v>1843</v>
      </c>
      <c r="B1001" s="269" t="s">
        <v>1844</v>
      </c>
      <c r="C1001" s="432">
        <v>0</v>
      </c>
      <c r="D1001" s="432">
        <v>0</v>
      </c>
      <c r="E1001" s="340" t="str">
        <f t="shared" si="63"/>
        <v> </v>
      </c>
      <c r="F1001" s="233" t="str">
        <f t="shared" si="64"/>
        <v>否</v>
      </c>
      <c r="G1001" s="121" t="str">
        <f t="shared" si="65"/>
        <v>项</v>
      </c>
    </row>
    <row r="1002" ht="36" customHeight="1" spans="1:7">
      <c r="A1002" s="429" t="s">
        <v>1845</v>
      </c>
      <c r="B1002" s="269" t="s">
        <v>1846</v>
      </c>
      <c r="C1002" s="432">
        <v>0</v>
      </c>
      <c r="D1002" s="432"/>
      <c r="E1002" s="340" t="str">
        <f t="shared" si="63"/>
        <v> </v>
      </c>
      <c r="F1002" s="233" t="str">
        <f t="shared" si="64"/>
        <v>否</v>
      </c>
      <c r="G1002" s="121" t="str">
        <f t="shared" si="65"/>
        <v>项</v>
      </c>
    </row>
    <row r="1003" ht="36" customHeight="1" spans="1:7">
      <c r="A1003" s="429" t="s">
        <v>1847</v>
      </c>
      <c r="B1003" s="269" t="s">
        <v>1848</v>
      </c>
      <c r="C1003" s="432">
        <v>0</v>
      </c>
      <c r="D1003" s="432"/>
      <c r="E1003" s="340" t="str">
        <f t="shared" si="63"/>
        <v> </v>
      </c>
      <c r="F1003" s="233" t="str">
        <f t="shared" si="64"/>
        <v>否</v>
      </c>
      <c r="G1003" s="121" t="str">
        <f t="shared" si="65"/>
        <v>项</v>
      </c>
    </row>
    <row r="1004" ht="36" customHeight="1" spans="1:7">
      <c r="A1004" s="429" t="s">
        <v>1849</v>
      </c>
      <c r="B1004" s="269" t="s">
        <v>1850</v>
      </c>
      <c r="C1004" s="432">
        <v>0</v>
      </c>
      <c r="D1004" s="432">
        <v>0</v>
      </c>
      <c r="E1004" s="340" t="str">
        <f t="shared" si="63"/>
        <v> </v>
      </c>
      <c r="F1004" s="233" t="str">
        <f t="shared" si="64"/>
        <v>否</v>
      </c>
      <c r="G1004" s="121" t="str">
        <f t="shared" si="65"/>
        <v>项</v>
      </c>
    </row>
    <row r="1005" ht="36" customHeight="1" spans="1:7">
      <c r="A1005" s="427" t="s">
        <v>1851</v>
      </c>
      <c r="B1005" s="264" t="s">
        <v>1852</v>
      </c>
      <c r="C1005" s="428">
        <f>SUM(C1006:C1011)</f>
        <v>0</v>
      </c>
      <c r="D1005" s="428"/>
      <c r="E1005" s="316" t="str">
        <f t="shared" si="63"/>
        <v> </v>
      </c>
      <c r="F1005" s="233" t="str">
        <f t="shared" si="64"/>
        <v>否</v>
      </c>
      <c r="G1005" s="121" t="str">
        <f t="shared" si="65"/>
        <v>项</v>
      </c>
    </row>
    <row r="1006" ht="36" customHeight="1" spans="1:7">
      <c r="A1006" s="429" t="s">
        <v>1853</v>
      </c>
      <c r="B1006" s="269" t="s">
        <v>145</v>
      </c>
      <c r="C1006" s="432">
        <v>0</v>
      </c>
      <c r="D1006" s="432"/>
      <c r="E1006" s="340" t="str">
        <f t="shared" si="63"/>
        <v> </v>
      </c>
      <c r="F1006" s="233" t="str">
        <f t="shared" si="64"/>
        <v>否</v>
      </c>
      <c r="G1006" s="121" t="str">
        <f t="shared" si="65"/>
        <v>款</v>
      </c>
    </row>
    <row r="1007" ht="36" customHeight="1" spans="1:7">
      <c r="A1007" s="429" t="s">
        <v>1854</v>
      </c>
      <c r="B1007" s="269" t="s">
        <v>147</v>
      </c>
      <c r="C1007" s="432">
        <v>0</v>
      </c>
      <c r="D1007" s="432">
        <v>0</v>
      </c>
      <c r="E1007" s="340" t="str">
        <f t="shared" si="63"/>
        <v> </v>
      </c>
      <c r="F1007" s="233" t="str">
        <f t="shared" si="64"/>
        <v>否</v>
      </c>
      <c r="G1007" s="121" t="str">
        <f t="shared" si="65"/>
        <v>项</v>
      </c>
    </row>
    <row r="1008" ht="36" customHeight="1" spans="1:7">
      <c r="A1008" s="429" t="s">
        <v>1855</v>
      </c>
      <c r="B1008" s="269" t="s">
        <v>149</v>
      </c>
      <c r="C1008" s="432">
        <v>0</v>
      </c>
      <c r="D1008" s="432">
        <v>0</v>
      </c>
      <c r="E1008" s="340" t="str">
        <f t="shared" si="63"/>
        <v> </v>
      </c>
      <c r="F1008" s="233" t="str">
        <f t="shared" si="64"/>
        <v>否</v>
      </c>
      <c r="G1008" s="121" t="str">
        <f t="shared" si="65"/>
        <v>项</v>
      </c>
    </row>
    <row r="1009" ht="36" customHeight="1" spans="1:7">
      <c r="A1009" s="429" t="s">
        <v>1856</v>
      </c>
      <c r="B1009" s="269" t="s">
        <v>1821</v>
      </c>
      <c r="C1009" s="432">
        <v>0</v>
      </c>
      <c r="D1009" s="432">
        <v>0</v>
      </c>
      <c r="E1009" s="340" t="str">
        <f t="shared" si="63"/>
        <v> </v>
      </c>
      <c r="F1009" s="233" t="str">
        <f t="shared" si="64"/>
        <v>否</v>
      </c>
      <c r="G1009" s="121" t="str">
        <f t="shared" si="65"/>
        <v>项</v>
      </c>
    </row>
    <row r="1010" ht="36" customHeight="1" spans="1:7">
      <c r="A1010" s="429" t="s">
        <v>1857</v>
      </c>
      <c r="B1010" s="269" t="s">
        <v>1858</v>
      </c>
      <c r="C1010" s="432">
        <v>0</v>
      </c>
      <c r="D1010" s="432">
        <v>0</v>
      </c>
      <c r="E1010" s="340" t="str">
        <f t="shared" si="63"/>
        <v> </v>
      </c>
      <c r="F1010" s="233" t="str">
        <f t="shared" si="64"/>
        <v>否</v>
      </c>
      <c r="G1010" s="121" t="str">
        <f t="shared" si="65"/>
        <v>项</v>
      </c>
    </row>
    <row r="1011" ht="36" customHeight="1" spans="1:7">
      <c r="A1011" s="429" t="s">
        <v>1859</v>
      </c>
      <c r="B1011" s="269" t="s">
        <v>1860</v>
      </c>
      <c r="C1011" s="432">
        <v>0</v>
      </c>
      <c r="D1011" s="432">
        <v>0</v>
      </c>
      <c r="E1011" s="340" t="str">
        <f t="shared" si="63"/>
        <v> </v>
      </c>
      <c r="F1011" s="233" t="str">
        <f t="shared" si="64"/>
        <v>否</v>
      </c>
      <c r="G1011" s="121" t="str">
        <f t="shared" si="65"/>
        <v>项</v>
      </c>
    </row>
    <row r="1012" ht="36" customHeight="1" spans="1:7">
      <c r="A1012" s="427" t="s">
        <v>1861</v>
      </c>
      <c r="B1012" s="264" t="s">
        <v>1862</v>
      </c>
      <c r="C1012" s="428">
        <f>SUM(C1013:C1016)</f>
        <v>0</v>
      </c>
      <c r="D1012" s="428">
        <v>0</v>
      </c>
      <c r="E1012" s="316" t="str">
        <f t="shared" si="63"/>
        <v> </v>
      </c>
      <c r="F1012" s="233" t="str">
        <f t="shared" si="64"/>
        <v>否</v>
      </c>
      <c r="G1012" s="121" t="str">
        <f t="shared" si="65"/>
        <v>项</v>
      </c>
    </row>
    <row r="1013" ht="36" customHeight="1" spans="1:7">
      <c r="A1013" s="429" t="s">
        <v>1863</v>
      </c>
      <c r="B1013" s="269" t="s">
        <v>1864</v>
      </c>
      <c r="C1013" s="432">
        <v>0</v>
      </c>
      <c r="D1013" s="432"/>
      <c r="E1013" s="340" t="str">
        <f t="shared" si="63"/>
        <v> </v>
      </c>
      <c r="F1013" s="233" t="str">
        <f t="shared" si="64"/>
        <v>否</v>
      </c>
      <c r="G1013" s="121" t="str">
        <f t="shared" si="65"/>
        <v>项</v>
      </c>
    </row>
    <row r="1014" ht="36" customHeight="1" spans="1:7">
      <c r="A1014" s="429" t="s">
        <v>1865</v>
      </c>
      <c r="B1014" s="269" t="s">
        <v>1866</v>
      </c>
      <c r="C1014" s="432">
        <v>0</v>
      </c>
      <c r="D1014" s="432"/>
      <c r="E1014" s="340" t="str">
        <f t="shared" si="63"/>
        <v> </v>
      </c>
      <c r="F1014" s="233" t="str">
        <f t="shared" si="64"/>
        <v>否</v>
      </c>
      <c r="G1014" s="121" t="str">
        <f t="shared" si="65"/>
        <v>项</v>
      </c>
    </row>
    <row r="1015" ht="36" customHeight="1" spans="1:7">
      <c r="A1015" s="429" t="s">
        <v>1867</v>
      </c>
      <c r="B1015" s="269" t="s">
        <v>1868</v>
      </c>
      <c r="C1015" s="432">
        <v>0</v>
      </c>
      <c r="D1015" s="432"/>
      <c r="E1015" s="340" t="str">
        <f t="shared" si="63"/>
        <v> </v>
      </c>
      <c r="F1015" s="233" t="str">
        <f t="shared" si="64"/>
        <v>否</v>
      </c>
      <c r="G1015" s="121" t="str">
        <f t="shared" si="65"/>
        <v>项</v>
      </c>
    </row>
    <row r="1016" ht="36" customHeight="1" spans="1:7">
      <c r="A1016" s="429" t="s">
        <v>1869</v>
      </c>
      <c r="B1016" s="269" t="s">
        <v>1870</v>
      </c>
      <c r="C1016" s="432">
        <v>0</v>
      </c>
      <c r="D1016" s="432"/>
      <c r="E1016" s="340" t="str">
        <f t="shared" si="63"/>
        <v> </v>
      </c>
      <c r="F1016" s="233" t="str">
        <f t="shared" si="64"/>
        <v>否</v>
      </c>
      <c r="G1016" s="121" t="str">
        <f t="shared" si="65"/>
        <v>款</v>
      </c>
    </row>
    <row r="1017" ht="36" customHeight="1" spans="1:7">
      <c r="A1017" s="427" t="s">
        <v>1871</v>
      </c>
      <c r="B1017" s="264" t="s">
        <v>1872</v>
      </c>
      <c r="C1017" s="428">
        <f>C1018+C1019</f>
        <v>100</v>
      </c>
      <c r="D1017" s="428">
        <f>D1018+D1019</f>
        <v>0</v>
      </c>
      <c r="E1017" s="316">
        <f t="shared" si="63"/>
        <v>-1</v>
      </c>
      <c r="F1017" s="233" t="str">
        <f t="shared" si="64"/>
        <v>是</v>
      </c>
      <c r="G1017" s="121" t="str">
        <f t="shared" si="65"/>
        <v>项</v>
      </c>
    </row>
    <row r="1018" ht="36" customHeight="1" spans="1:7">
      <c r="A1018" s="429" t="s">
        <v>1873</v>
      </c>
      <c r="B1018" s="269" t="s">
        <v>1874</v>
      </c>
      <c r="C1018" s="432">
        <v>100</v>
      </c>
      <c r="D1018" s="432"/>
      <c r="E1018" s="340">
        <f t="shared" si="63"/>
        <v>-1</v>
      </c>
      <c r="F1018" s="233" t="str">
        <f t="shared" si="64"/>
        <v>是</v>
      </c>
      <c r="G1018" s="121" t="str">
        <f t="shared" si="65"/>
        <v>项</v>
      </c>
    </row>
    <row r="1019" ht="36" customHeight="1" spans="1:7">
      <c r="A1019" s="429" t="s">
        <v>1875</v>
      </c>
      <c r="B1019" s="269" t="s">
        <v>1876</v>
      </c>
      <c r="C1019" s="432"/>
      <c r="D1019" s="432">
        <v>0</v>
      </c>
      <c r="E1019" s="340" t="str">
        <f t="shared" si="63"/>
        <v> </v>
      </c>
      <c r="F1019" s="233" t="str">
        <f t="shared" si="64"/>
        <v>否</v>
      </c>
      <c r="G1019" s="121" t="str">
        <f t="shared" si="65"/>
        <v>项</v>
      </c>
    </row>
    <row r="1020" ht="36" customHeight="1" spans="1:7">
      <c r="A1020" s="427" t="s">
        <v>96</v>
      </c>
      <c r="B1020" s="264" t="s">
        <v>97</v>
      </c>
      <c r="C1020" s="428">
        <f>C1021+C1031+C1047+C1052+C1069+C1076+C1084</f>
        <v>4958</v>
      </c>
      <c r="D1020" s="428">
        <f>D1021+D1031+D1047+D1052+D1069+D1076+D1084</f>
        <v>3509.05</v>
      </c>
      <c r="E1020" s="316">
        <f t="shared" si="63"/>
        <v>-0.292</v>
      </c>
      <c r="F1020" s="233" t="str">
        <f t="shared" si="64"/>
        <v>是</v>
      </c>
      <c r="G1020" s="121" t="str">
        <f t="shared" si="65"/>
        <v>项</v>
      </c>
    </row>
    <row r="1021" ht="36" customHeight="1" spans="1:7">
      <c r="A1021" s="427" t="s">
        <v>1877</v>
      </c>
      <c r="B1021" s="264" t="s">
        <v>1878</v>
      </c>
      <c r="C1021" s="428"/>
      <c r="D1021" s="428"/>
      <c r="E1021" s="316" t="str">
        <f t="shared" si="63"/>
        <v> </v>
      </c>
      <c r="F1021" s="233" t="str">
        <f t="shared" si="64"/>
        <v>否</v>
      </c>
      <c r="G1021" s="121" t="str">
        <f t="shared" si="65"/>
        <v>款</v>
      </c>
    </row>
    <row r="1022" ht="36" customHeight="1" spans="1:7">
      <c r="A1022" s="429" t="s">
        <v>1879</v>
      </c>
      <c r="B1022" s="269" t="s">
        <v>145</v>
      </c>
      <c r="C1022" s="432"/>
      <c r="D1022" s="432"/>
      <c r="E1022" s="340" t="str">
        <f t="shared" si="63"/>
        <v> </v>
      </c>
      <c r="F1022" s="233" t="str">
        <f t="shared" si="64"/>
        <v>否</v>
      </c>
      <c r="G1022" s="121" t="str">
        <f t="shared" si="65"/>
        <v>项</v>
      </c>
    </row>
    <row r="1023" ht="36" customHeight="1" spans="1:7">
      <c r="A1023" s="429" t="s">
        <v>1880</v>
      </c>
      <c r="B1023" s="269" t="s">
        <v>147</v>
      </c>
      <c r="C1023" s="432">
        <v>0</v>
      </c>
      <c r="D1023" s="432">
        <v>0</v>
      </c>
      <c r="E1023" s="340" t="str">
        <f t="shared" si="63"/>
        <v> </v>
      </c>
      <c r="F1023" s="233" t="str">
        <f t="shared" si="64"/>
        <v>否</v>
      </c>
      <c r="G1023" s="121" t="str">
        <f t="shared" si="65"/>
        <v>项</v>
      </c>
    </row>
    <row r="1024" ht="36" customHeight="1" spans="1:7">
      <c r="A1024" s="429" t="s">
        <v>1881</v>
      </c>
      <c r="B1024" s="269" t="s">
        <v>149</v>
      </c>
      <c r="C1024" s="432">
        <v>0</v>
      </c>
      <c r="D1024" s="432">
        <v>0</v>
      </c>
      <c r="E1024" s="340" t="str">
        <f t="shared" si="63"/>
        <v> </v>
      </c>
      <c r="F1024" s="233" t="str">
        <f t="shared" si="64"/>
        <v>否</v>
      </c>
      <c r="G1024" s="121" t="str">
        <f t="shared" si="65"/>
        <v>项</v>
      </c>
    </row>
    <row r="1025" ht="36" customHeight="1" spans="1:7">
      <c r="A1025" s="429" t="s">
        <v>1882</v>
      </c>
      <c r="B1025" s="269" t="s">
        <v>1883</v>
      </c>
      <c r="C1025" s="432"/>
      <c r="D1025" s="432">
        <v>0</v>
      </c>
      <c r="E1025" s="340" t="str">
        <f t="shared" si="63"/>
        <v> </v>
      </c>
      <c r="F1025" s="233" t="str">
        <f t="shared" si="64"/>
        <v>否</v>
      </c>
      <c r="G1025" s="121" t="str">
        <f t="shared" si="65"/>
        <v>项</v>
      </c>
    </row>
    <row r="1026" ht="36" customHeight="1" spans="1:7">
      <c r="A1026" s="429" t="s">
        <v>1884</v>
      </c>
      <c r="B1026" s="269" t="s">
        <v>1885</v>
      </c>
      <c r="C1026" s="432">
        <v>0</v>
      </c>
      <c r="D1026" s="432">
        <v>0</v>
      </c>
      <c r="E1026" s="340" t="str">
        <f t="shared" si="63"/>
        <v> </v>
      </c>
      <c r="F1026" s="233" t="str">
        <f t="shared" si="64"/>
        <v>否</v>
      </c>
      <c r="G1026" s="121" t="str">
        <f t="shared" si="65"/>
        <v>项</v>
      </c>
    </row>
    <row r="1027" ht="36" customHeight="1" spans="1:7">
      <c r="A1027" s="429" t="s">
        <v>1886</v>
      </c>
      <c r="B1027" s="269" t="s">
        <v>1887</v>
      </c>
      <c r="C1027" s="432">
        <v>0</v>
      </c>
      <c r="D1027" s="432">
        <v>0</v>
      </c>
      <c r="E1027" s="340" t="str">
        <f t="shared" si="63"/>
        <v> </v>
      </c>
      <c r="F1027" s="233" t="str">
        <f t="shared" si="64"/>
        <v>否</v>
      </c>
      <c r="G1027" s="121" t="str">
        <f t="shared" si="65"/>
        <v>项</v>
      </c>
    </row>
    <row r="1028" ht="36" customHeight="1" spans="1:7">
      <c r="A1028" s="429" t="s">
        <v>1888</v>
      </c>
      <c r="B1028" s="269" t="s">
        <v>1889</v>
      </c>
      <c r="C1028" s="432"/>
      <c r="D1028" s="432">
        <f>SUM(D1029:D1032)</f>
        <v>0</v>
      </c>
      <c r="E1028" s="340" t="str">
        <f t="shared" si="63"/>
        <v> </v>
      </c>
      <c r="F1028" s="233" t="str">
        <f t="shared" si="64"/>
        <v>否</v>
      </c>
      <c r="G1028" s="121" t="str">
        <f t="shared" si="65"/>
        <v>款</v>
      </c>
    </row>
    <row r="1029" ht="36" customHeight="1" spans="1:7">
      <c r="A1029" s="429" t="s">
        <v>1890</v>
      </c>
      <c r="B1029" s="269" t="s">
        <v>1891</v>
      </c>
      <c r="C1029" s="432">
        <v>0</v>
      </c>
      <c r="D1029" s="432">
        <v>0</v>
      </c>
      <c r="E1029" s="340" t="str">
        <f t="shared" si="63"/>
        <v> </v>
      </c>
      <c r="F1029" s="233" t="str">
        <f t="shared" si="64"/>
        <v>否</v>
      </c>
      <c r="G1029" s="121" t="str">
        <f t="shared" si="65"/>
        <v>项</v>
      </c>
    </row>
    <row r="1030" ht="36" customHeight="1" spans="1:7">
      <c r="A1030" s="429" t="s">
        <v>1892</v>
      </c>
      <c r="B1030" s="269" t="s">
        <v>1893</v>
      </c>
      <c r="C1030" s="432"/>
      <c r="D1030" s="432">
        <v>0</v>
      </c>
      <c r="E1030" s="340" t="str">
        <f t="shared" si="63"/>
        <v> </v>
      </c>
      <c r="F1030" s="233" t="str">
        <f t="shared" si="64"/>
        <v>否</v>
      </c>
      <c r="G1030" s="121" t="str">
        <f t="shared" si="65"/>
        <v>项</v>
      </c>
    </row>
    <row r="1031" ht="36" customHeight="1" spans="1:7">
      <c r="A1031" s="427" t="s">
        <v>1894</v>
      </c>
      <c r="B1031" s="264" t="s">
        <v>1895</v>
      </c>
      <c r="C1031" s="428"/>
      <c r="D1031" s="428">
        <v>0</v>
      </c>
      <c r="E1031" s="316" t="str">
        <f t="shared" si="63"/>
        <v> </v>
      </c>
      <c r="F1031" s="233" t="str">
        <f t="shared" si="64"/>
        <v>否</v>
      </c>
      <c r="G1031" s="121" t="str">
        <f t="shared" si="65"/>
        <v>项</v>
      </c>
    </row>
    <row r="1032" ht="36" customHeight="1" spans="1:7">
      <c r="A1032" s="429" t="s">
        <v>1896</v>
      </c>
      <c r="B1032" s="269" t="s">
        <v>145</v>
      </c>
      <c r="C1032" s="432"/>
      <c r="D1032" s="432">
        <v>0</v>
      </c>
      <c r="E1032" s="340" t="str">
        <f t="shared" si="63"/>
        <v> </v>
      </c>
      <c r="F1032" s="233" t="str">
        <f t="shared" si="64"/>
        <v>否</v>
      </c>
      <c r="G1032" s="121" t="str">
        <f t="shared" si="65"/>
        <v>项</v>
      </c>
    </row>
    <row r="1033" ht="36" customHeight="1" spans="1:7">
      <c r="A1033" s="429" t="s">
        <v>1897</v>
      </c>
      <c r="B1033" s="269" t="s">
        <v>147</v>
      </c>
      <c r="C1033" s="432">
        <v>0</v>
      </c>
      <c r="D1033" s="432"/>
      <c r="E1033" s="340" t="str">
        <f t="shared" si="63"/>
        <v> </v>
      </c>
      <c r="F1033" s="233" t="str">
        <f t="shared" si="64"/>
        <v>否</v>
      </c>
      <c r="G1033" s="121" t="str">
        <f t="shared" si="65"/>
        <v>款</v>
      </c>
    </row>
    <row r="1034" ht="36" customHeight="1" spans="1:7">
      <c r="A1034" s="429" t="s">
        <v>1898</v>
      </c>
      <c r="B1034" s="269" t="s">
        <v>149</v>
      </c>
      <c r="C1034" s="432"/>
      <c r="D1034" s="432">
        <v>0</v>
      </c>
      <c r="E1034" s="340" t="str">
        <f t="shared" si="63"/>
        <v> </v>
      </c>
      <c r="F1034" s="233" t="str">
        <f t="shared" si="64"/>
        <v>否</v>
      </c>
      <c r="G1034" s="121" t="str">
        <f t="shared" si="65"/>
        <v>项</v>
      </c>
    </row>
    <row r="1035" ht="36" customHeight="1" spans="1:7">
      <c r="A1035" s="429" t="s">
        <v>1899</v>
      </c>
      <c r="B1035" s="269" t="s">
        <v>1900</v>
      </c>
      <c r="C1035" s="432"/>
      <c r="D1035" s="432"/>
      <c r="E1035" s="340" t="str">
        <f t="shared" si="63"/>
        <v> </v>
      </c>
      <c r="F1035" s="233" t="str">
        <f t="shared" si="64"/>
        <v>否</v>
      </c>
      <c r="G1035" s="121" t="str">
        <f t="shared" si="65"/>
        <v>项</v>
      </c>
    </row>
    <row r="1036" ht="36" customHeight="1" spans="1:7">
      <c r="A1036" s="429" t="s">
        <v>1901</v>
      </c>
      <c r="B1036" s="269" t="s">
        <v>1902</v>
      </c>
      <c r="C1036" s="432"/>
      <c r="D1036" s="445"/>
      <c r="E1036" s="340" t="str">
        <f t="shared" si="63"/>
        <v> </v>
      </c>
      <c r="F1036" s="233" t="e">
        <f>IF(LEN(#REF!)=3,"是",IF(#REF!&lt;&gt;"",IF(SUM(C1036:D1036)&lt;&gt;0,"是","否"),"是"))</f>
        <v>#REF!</v>
      </c>
      <c r="G1036" s="121" t="e">
        <f>IF(LEN(#REF!)=3,"类",IF(LEN(#REF!)=5,"款","项"))</f>
        <v>#REF!</v>
      </c>
    </row>
    <row r="1037" ht="36" customHeight="1" spans="1:7">
      <c r="A1037" s="429" t="s">
        <v>1903</v>
      </c>
      <c r="B1037" s="269" t="s">
        <v>1904</v>
      </c>
      <c r="C1037" s="432">
        <v>0</v>
      </c>
      <c r="D1037" s="432"/>
      <c r="E1037" s="340" t="str">
        <f t="shared" ref="E1037:E1066" si="66">IF(C1037&gt;0,D1037/C1037-1," ")</f>
        <v> </v>
      </c>
      <c r="F1037" s="233" t="str">
        <f>IF(LEN(A1020)=3,"是",IF(B1020&lt;&gt;"",IF(SUM(C1037:D1037)&lt;&gt;0,"是","否"),"是"))</f>
        <v>是</v>
      </c>
      <c r="G1037" s="121" t="str">
        <f>IF(LEN(A1020)=3,"类",IF(LEN(A1020)=5,"款","项"))</f>
        <v>类</v>
      </c>
    </row>
    <row r="1038" ht="36" customHeight="1" spans="1:7">
      <c r="A1038" s="429" t="s">
        <v>1905</v>
      </c>
      <c r="B1038" s="269" t="s">
        <v>1906</v>
      </c>
      <c r="C1038" s="432"/>
      <c r="D1038" s="432"/>
      <c r="E1038" s="340" t="str">
        <f t="shared" si="66"/>
        <v> </v>
      </c>
      <c r="F1038" s="233" t="str">
        <f>IF(LEN(A1021)=3,"是",IF(B1021&lt;&gt;"",IF(SUM(C1038:D1038)&lt;&gt;0,"是","否"),"是"))</f>
        <v>否</v>
      </c>
      <c r="G1038" s="121" t="str">
        <f>IF(LEN(A1021)=3,"类",IF(LEN(A1021)=5,"款","项"))</f>
        <v>款</v>
      </c>
    </row>
    <row r="1039" ht="36" customHeight="1" spans="1:7">
      <c r="A1039" s="429" t="s">
        <v>1907</v>
      </c>
      <c r="B1039" s="269" t="s">
        <v>1908</v>
      </c>
      <c r="C1039" s="432">
        <v>0</v>
      </c>
      <c r="D1039" s="432"/>
      <c r="E1039" s="340" t="str">
        <f t="shared" si="66"/>
        <v> </v>
      </c>
      <c r="F1039" s="233" t="str">
        <f>IF(LEN(A1022)=3,"是",IF(B1022&lt;&gt;"",IF(SUM(C1039:D1039)&lt;&gt;0,"是","否"),"是"))</f>
        <v>否</v>
      </c>
      <c r="G1039" s="121" t="str">
        <f>IF(LEN(A1022)=3,"类",IF(LEN(A1022)=5,"款","项"))</f>
        <v>项</v>
      </c>
    </row>
    <row r="1040" ht="36" customHeight="1" spans="1:7">
      <c r="A1040" s="429" t="s">
        <v>1909</v>
      </c>
      <c r="B1040" s="269" t="s">
        <v>1910</v>
      </c>
      <c r="C1040" s="432">
        <v>0</v>
      </c>
      <c r="D1040" s="432">
        <v>0</v>
      </c>
      <c r="E1040" s="340" t="str">
        <f t="shared" si="66"/>
        <v> </v>
      </c>
      <c r="F1040" s="233" t="str">
        <f t="shared" ref="F1040:F1103" si="67">IF(LEN(A1023)=3,"是",IF(B1023&lt;&gt;"",IF(SUM(C1040:D1040)&lt;&gt;0,"是","否"),"是"))</f>
        <v>否</v>
      </c>
      <c r="G1040" s="121" t="str">
        <f t="shared" ref="G1040:G1103" si="68">IF(LEN(A1023)=3,"类",IF(LEN(A1023)=5,"款","项"))</f>
        <v>项</v>
      </c>
    </row>
    <row r="1041" ht="36" customHeight="1" spans="1:7">
      <c r="A1041" s="429" t="s">
        <v>1911</v>
      </c>
      <c r="B1041" s="269" t="s">
        <v>1912</v>
      </c>
      <c r="C1041" s="432">
        <v>0</v>
      </c>
      <c r="D1041" s="432">
        <v>0</v>
      </c>
      <c r="E1041" s="340" t="str">
        <f t="shared" si="66"/>
        <v> </v>
      </c>
      <c r="F1041" s="233" t="str">
        <f t="shared" si="67"/>
        <v>否</v>
      </c>
      <c r="G1041" s="121" t="str">
        <f t="shared" si="68"/>
        <v>项</v>
      </c>
    </row>
    <row r="1042" ht="36" customHeight="1" spans="1:7">
      <c r="A1042" s="429" t="s">
        <v>1913</v>
      </c>
      <c r="B1042" s="269" t="s">
        <v>1914</v>
      </c>
      <c r="C1042" s="432">
        <v>0</v>
      </c>
      <c r="D1042" s="432"/>
      <c r="E1042" s="340" t="str">
        <f t="shared" si="66"/>
        <v> </v>
      </c>
      <c r="F1042" s="233" t="str">
        <f t="shared" si="67"/>
        <v>否</v>
      </c>
      <c r="G1042" s="121" t="str">
        <f t="shared" si="68"/>
        <v>项</v>
      </c>
    </row>
    <row r="1043" ht="36" customHeight="1" spans="1:7">
      <c r="A1043" s="429" t="s">
        <v>1915</v>
      </c>
      <c r="B1043" s="269" t="s">
        <v>1916</v>
      </c>
      <c r="C1043" s="432">
        <v>0</v>
      </c>
      <c r="D1043" s="432">
        <v>0</v>
      </c>
      <c r="E1043" s="340" t="str">
        <f t="shared" si="66"/>
        <v> </v>
      </c>
      <c r="F1043" s="233" t="str">
        <f t="shared" si="67"/>
        <v>否</v>
      </c>
      <c r="G1043" s="121" t="str">
        <f t="shared" si="68"/>
        <v>项</v>
      </c>
    </row>
    <row r="1044" ht="36" customHeight="1" spans="1:7">
      <c r="A1044" s="429" t="s">
        <v>1917</v>
      </c>
      <c r="B1044" s="269" t="s">
        <v>1918</v>
      </c>
      <c r="C1044" s="432">
        <v>0</v>
      </c>
      <c r="D1044" s="432">
        <v>0</v>
      </c>
      <c r="E1044" s="340" t="str">
        <f t="shared" si="66"/>
        <v> </v>
      </c>
      <c r="F1044" s="233" t="str">
        <f t="shared" si="67"/>
        <v>否</v>
      </c>
      <c r="G1044" s="121" t="str">
        <f t="shared" si="68"/>
        <v>项</v>
      </c>
    </row>
    <row r="1045" ht="36" customHeight="1" spans="1:7">
      <c r="A1045" s="429" t="s">
        <v>1919</v>
      </c>
      <c r="B1045" s="269" t="s">
        <v>1920</v>
      </c>
      <c r="C1045" s="432">
        <v>0</v>
      </c>
      <c r="D1045" s="432"/>
      <c r="E1045" s="340" t="str">
        <f t="shared" si="66"/>
        <v> </v>
      </c>
      <c r="F1045" s="233" t="str">
        <f t="shared" si="67"/>
        <v>否</v>
      </c>
      <c r="G1045" s="121" t="str">
        <f t="shared" si="68"/>
        <v>项</v>
      </c>
    </row>
    <row r="1046" ht="36" customHeight="1" spans="1:7">
      <c r="A1046" s="429" t="s">
        <v>1921</v>
      </c>
      <c r="B1046" s="269" t="s">
        <v>1922</v>
      </c>
      <c r="C1046" s="432"/>
      <c r="D1046" s="432">
        <v>0</v>
      </c>
      <c r="E1046" s="340" t="str">
        <f t="shared" si="66"/>
        <v> </v>
      </c>
      <c r="F1046" s="233" t="str">
        <f t="shared" si="67"/>
        <v>否</v>
      </c>
      <c r="G1046" s="121" t="str">
        <f t="shared" si="68"/>
        <v>项</v>
      </c>
    </row>
    <row r="1047" ht="36" customHeight="1" spans="1:7">
      <c r="A1047" s="427" t="s">
        <v>1923</v>
      </c>
      <c r="B1047" s="264" t="s">
        <v>1924</v>
      </c>
      <c r="C1047" s="428"/>
      <c r="D1047" s="428"/>
      <c r="E1047" s="316" t="str">
        <f t="shared" si="66"/>
        <v> </v>
      </c>
      <c r="F1047" s="233" t="str">
        <f t="shared" si="67"/>
        <v>否</v>
      </c>
      <c r="G1047" s="121" t="str">
        <f t="shared" si="68"/>
        <v>项</v>
      </c>
    </row>
    <row r="1048" ht="36" customHeight="1" spans="1:7">
      <c r="A1048" s="429" t="s">
        <v>1925</v>
      </c>
      <c r="B1048" s="269" t="s">
        <v>145</v>
      </c>
      <c r="C1048" s="432"/>
      <c r="D1048" s="432"/>
      <c r="E1048" s="340" t="str">
        <f t="shared" si="66"/>
        <v> </v>
      </c>
      <c r="F1048" s="233" t="str">
        <f t="shared" si="67"/>
        <v>否</v>
      </c>
      <c r="G1048" s="121" t="str">
        <f t="shared" si="68"/>
        <v>款</v>
      </c>
    </row>
    <row r="1049" ht="36" customHeight="1" spans="1:7">
      <c r="A1049" s="429" t="s">
        <v>1926</v>
      </c>
      <c r="B1049" s="269" t="s">
        <v>147</v>
      </c>
      <c r="C1049" s="432">
        <v>0</v>
      </c>
      <c r="D1049" s="432"/>
      <c r="E1049" s="340" t="str">
        <f t="shared" si="66"/>
        <v> </v>
      </c>
      <c r="F1049" s="233" t="str">
        <f t="shared" si="67"/>
        <v>否</v>
      </c>
      <c r="G1049" s="121" t="str">
        <f t="shared" si="68"/>
        <v>项</v>
      </c>
    </row>
    <row r="1050" ht="36" customHeight="1" spans="1:7">
      <c r="A1050" s="429" t="s">
        <v>1927</v>
      </c>
      <c r="B1050" s="269" t="s">
        <v>149</v>
      </c>
      <c r="C1050" s="432">
        <v>0</v>
      </c>
      <c r="D1050" s="432">
        <v>0</v>
      </c>
      <c r="E1050" s="340" t="str">
        <f t="shared" si="66"/>
        <v> </v>
      </c>
      <c r="F1050" s="233" t="str">
        <f t="shared" si="67"/>
        <v>否</v>
      </c>
      <c r="G1050" s="121" t="str">
        <f t="shared" si="68"/>
        <v>项</v>
      </c>
    </row>
    <row r="1051" ht="36" customHeight="1" spans="1:7">
      <c r="A1051" s="429" t="s">
        <v>1928</v>
      </c>
      <c r="B1051" s="269" t="s">
        <v>1929</v>
      </c>
      <c r="C1051" s="432">
        <v>0</v>
      </c>
      <c r="D1051" s="432"/>
      <c r="E1051" s="340" t="str">
        <f t="shared" si="66"/>
        <v> </v>
      </c>
      <c r="F1051" s="233" t="str">
        <f t="shared" si="67"/>
        <v>否</v>
      </c>
      <c r="G1051" s="121" t="str">
        <f t="shared" si="68"/>
        <v>项</v>
      </c>
    </row>
    <row r="1052" ht="36" customHeight="1" spans="1:7">
      <c r="A1052" s="427" t="s">
        <v>1930</v>
      </c>
      <c r="B1052" s="264" t="s">
        <v>1931</v>
      </c>
      <c r="C1052" s="428">
        <f>SUM(C1053:C1068)</f>
        <v>4809</v>
      </c>
      <c r="D1052" s="428">
        <f>SUM(D1053:D1068)</f>
        <v>3480.72</v>
      </c>
      <c r="E1052" s="316">
        <f t="shared" si="66"/>
        <v>-0.276</v>
      </c>
      <c r="F1052" s="233" t="str">
        <f t="shared" si="67"/>
        <v>是</v>
      </c>
      <c r="G1052" s="121" t="str">
        <f t="shared" si="68"/>
        <v>项</v>
      </c>
    </row>
    <row r="1053" ht="36" customHeight="1" spans="1:7">
      <c r="A1053" s="429" t="s">
        <v>1932</v>
      </c>
      <c r="B1053" s="269" t="s">
        <v>145</v>
      </c>
      <c r="C1053" s="432">
        <v>815</v>
      </c>
      <c r="D1053" s="432">
        <v>783.3</v>
      </c>
      <c r="E1053" s="340">
        <f t="shared" si="66"/>
        <v>-0.039</v>
      </c>
      <c r="F1053" s="233" t="str">
        <f t="shared" si="67"/>
        <v>是</v>
      </c>
      <c r="G1053" s="121" t="str">
        <f t="shared" si="68"/>
        <v>项</v>
      </c>
    </row>
    <row r="1054" ht="36" customHeight="1" spans="1:7">
      <c r="A1054" s="429" t="s">
        <v>1933</v>
      </c>
      <c r="B1054" s="269" t="s">
        <v>147</v>
      </c>
      <c r="C1054" s="439">
        <v>0</v>
      </c>
      <c r="D1054" s="446">
        <v>0</v>
      </c>
      <c r="E1054" s="340" t="str">
        <f t="shared" si="66"/>
        <v> </v>
      </c>
      <c r="F1054" s="233" t="str">
        <f t="shared" si="67"/>
        <v>否</v>
      </c>
      <c r="G1054" s="121" t="str">
        <f t="shared" si="68"/>
        <v>项</v>
      </c>
    </row>
    <row r="1055" ht="36" customHeight="1" spans="1:7">
      <c r="A1055" s="429" t="s">
        <v>1934</v>
      </c>
      <c r="B1055" s="269" t="s">
        <v>149</v>
      </c>
      <c r="C1055" s="439">
        <v>0</v>
      </c>
      <c r="D1055" s="446">
        <v>0</v>
      </c>
      <c r="E1055" s="340" t="str">
        <f t="shared" si="66"/>
        <v> </v>
      </c>
      <c r="F1055" s="233" t="str">
        <f t="shared" si="67"/>
        <v>否</v>
      </c>
      <c r="G1055" s="121" t="str">
        <f t="shared" si="68"/>
        <v>项</v>
      </c>
    </row>
    <row r="1056" ht="36" customHeight="1" spans="1:7">
      <c r="A1056" s="429" t="s">
        <v>1935</v>
      </c>
      <c r="B1056" s="269" t="s">
        <v>1936</v>
      </c>
      <c r="C1056" s="439">
        <v>0</v>
      </c>
      <c r="D1056" s="446">
        <v>0</v>
      </c>
      <c r="E1056" s="340" t="str">
        <f t="shared" si="66"/>
        <v> </v>
      </c>
      <c r="F1056" s="233" t="str">
        <f t="shared" si="67"/>
        <v>否</v>
      </c>
      <c r="G1056" s="121" t="str">
        <f t="shared" si="68"/>
        <v>项</v>
      </c>
    </row>
    <row r="1057" ht="36" customHeight="1" spans="1:7">
      <c r="A1057" s="429" t="s">
        <v>1937</v>
      </c>
      <c r="B1057" s="269" t="s">
        <v>1938</v>
      </c>
      <c r="C1057" s="439">
        <v>0</v>
      </c>
      <c r="D1057" s="446">
        <v>0</v>
      </c>
      <c r="E1057" s="340" t="str">
        <f t="shared" si="66"/>
        <v> </v>
      </c>
      <c r="F1057" s="233" t="str">
        <f t="shared" si="67"/>
        <v>否</v>
      </c>
      <c r="G1057" s="121" t="str">
        <f t="shared" si="68"/>
        <v>项</v>
      </c>
    </row>
    <row r="1058" ht="36" customHeight="1" spans="1:7">
      <c r="A1058" s="429" t="s">
        <v>1939</v>
      </c>
      <c r="B1058" s="269" t="s">
        <v>1940</v>
      </c>
      <c r="C1058" s="439">
        <v>0</v>
      </c>
      <c r="D1058" s="446">
        <v>0</v>
      </c>
      <c r="E1058" s="340" t="str">
        <f t="shared" si="66"/>
        <v> </v>
      </c>
      <c r="F1058" s="233" t="str">
        <f t="shared" si="67"/>
        <v>否</v>
      </c>
      <c r="G1058" s="121" t="str">
        <f t="shared" si="68"/>
        <v>项</v>
      </c>
    </row>
    <row r="1059" ht="36" customHeight="1" spans="1:7">
      <c r="A1059" s="429" t="s">
        <v>1941</v>
      </c>
      <c r="B1059" s="269" t="s">
        <v>1942</v>
      </c>
      <c r="C1059" s="439">
        <v>0</v>
      </c>
      <c r="D1059" s="446">
        <v>0</v>
      </c>
      <c r="E1059" s="340" t="str">
        <f t="shared" si="66"/>
        <v> </v>
      </c>
      <c r="F1059" s="233" t="str">
        <f t="shared" si="67"/>
        <v>否</v>
      </c>
      <c r="G1059" s="121" t="str">
        <f t="shared" si="68"/>
        <v>项</v>
      </c>
    </row>
    <row r="1060" ht="36" customHeight="1" spans="1:7">
      <c r="A1060" s="429" t="s">
        <v>1943</v>
      </c>
      <c r="B1060" s="269" t="s">
        <v>1944</v>
      </c>
      <c r="C1060" s="439"/>
      <c r="D1060" s="446"/>
      <c r="E1060" s="340" t="str">
        <f t="shared" si="66"/>
        <v> </v>
      </c>
      <c r="F1060" s="233" t="str">
        <f t="shared" si="67"/>
        <v>否</v>
      </c>
      <c r="G1060" s="121" t="str">
        <f t="shared" si="68"/>
        <v>项</v>
      </c>
    </row>
    <row r="1061" ht="36" customHeight="1" spans="1:7">
      <c r="A1061" s="429" t="s">
        <v>1945</v>
      </c>
      <c r="B1061" s="269" t="s">
        <v>1946</v>
      </c>
      <c r="C1061" s="439">
        <v>0</v>
      </c>
      <c r="D1061" s="446">
        <v>0</v>
      </c>
      <c r="E1061" s="340" t="str">
        <f t="shared" si="66"/>
        <v> </v>
      </c>
      <c r="F1061" s="233" t="str">
        <f t="shared" si="67"/>
        <v>否</v>
      </c>
      <c r="G1061" s="121" t="str">
        <f t="shared" si="68"/>
        <v>项</v>
      </c>
    </row>
    <row r="1062" ht="36" customHeight="1" spans="1:7">
      <c r="A1062" s="429" t="s">
        <v>1947</v>
      </c>
      <c r="B1062" s="269" t="s">
        <v>1948</v>
      </c>
      <c r="C1062" s="439"/>
      <c r="D1062" s="446"/>
      <c r="E1062" s="340" t="str">
        <f t="shared" si="66"/>
        <v> </v>
      </c>
      <c r="F1062" s="233" t="str">
        <f t="shared" si="67"/>
        <v>否</v>
      </c>
      <c r="G1062" s="121" t="str">
        <f t="shared" si="68"/>
        <v>项</v>
      </c>
    </row>
    <row r="1063" ht="36" customHeight="1" spans="1:7">
      <c r="A1063" s="429" t="s">
        <v>1949</v>
      </c>
      <c r="B1063" s="269" t="s">
        <v>1821</v>
      </c>
      <c r="C1063" s="432">
        <v>0</v>
      </c>
      <c r="D1063" s="432"/>
      <c r="E1063" s="340" t="str">
        <f t="shared" si="66"/>
        <v> </v>
      </c>
      <c r="F1063" s="233" t="str">
        <f t="shared" si="67"/>
        <v>否</v>
      </c>
      <c r="G1063" s="121" t="str">
        <f t="shared" si="68"/>
        <v>项</v>
      </c>
    </row>
    <row r="1064" ht="36" customHeight="1" spans="1:7">
      <c r="A1064" s="429" t="s">
        <v>1950</v>
      </c>
      <c r="B1064" s="269" t="s">
        <v>1951</v>
      </c>
      <c r="C1064" s="432">
        <v>0</v>
      </c>
      <c r="D1064" s="432"/>
      <c r="E1064" s="340" t="str">
        <f t="shared" si="66"/>
        <v> </v>
      </c>
      <c r="F1064" s="233" t="str">
        <f t="shared" si="67"/>
        <v>否</v>
      </c>
      <c r="G1064" s="121" t="str">
        <f t="shared" si="68"/>
        <v>款</v>
      </c>
    </row>
    <row r="1065" ht="36" customHeight="1" spans="1:7">
      <c r="A1065" s="434">
        <v>2150516</v>
      </c>
      <c r="B1065" s="450" t="s">
        <v>1952</v>
      </c>
      <c r="C1065" s="432">
        <v>0</v>
      </c>
      <c r="D1065" s="432"/>
      <c r="E1065" s="340" t="str">
        <f t="shared" si="66"/>
        <v> </v>
      </c>
      <c r="F1065" s="233" t="str">
        <f t="shared" si="67"/>
        <v>否</v>
      </c>
      <c r="G1065" s="121" t="str">
        <f t="shared" si="68"/>
        <v>项</v>
      </c>
    </row>
    <row r="1066" ht="36" customHeight="1" spans="1:7">
      <c r="A1066" s="434">
        <v>2150517</v>
      </c>
      <c r="B1066" s="450" t="s">
        <v>1953</v>
      </c>
      <c r="C1066" s="432">
        <v>3970</v>
      </c>
      <c r="D1066" s="432">
        <v>2686</v>
      </c>
      <c r="E1066" s="340">
        <f t="shared" si="66"/>
        <v>-0.323</v>
      </c>
      <c r="F1066" s="233" t="str">
        <f t="shared" si="67"/>
        <v>是</v>
      </c>
      <c r="G1066" s="121" t="str">
        <f t="shared" si="68"/>
        <v>项</v>
      </c>
    </row>
    <row r="1067" ht="36" customHeight="1" spans="1:7">
      <c r="A1067" s="434">
        <v>2150550</v>
      </c>
      <c r="B1067" s="450" t="s">
        <v>163</v>
      </c>
      <c r="C1067" s="432">
        <v>0</v>
      </c>
      <c r="D1067" s="432">
        <v>0</v>
      </c>
      <c r="E1067" s="340" t="str">
        <f t="shared" ref="E1067:E1130" si="69">IF(C1067&gt;0,D1067/C1067-1," ")</f>
        <v> </v>
      </c>
      <c r="F1067" s="233" t="str">
        <f t="shared" si="67"/>
        <v>否</v>
      </c>
      <c r="G1067" s="121" t="str">
        <f t="shared" si="68"/>
        <v>项</v>
      </c>
    </row>
    <row r="1068" ht="36" customHeight="1" spans="1:7">
      <c r="A1068" s="429" t="s">
        <v>1954</v>
      </c>
      <c r="B1068" s="269" t="s">
        <v>1955</v>
      </c>
      <c r="C1068" s="432">
        <v>24</v>
      </c>
      <c r="D1068" s="432">
        <v>11.42</v>
      </c>
      <c r="E1068" s="340">
        <f t="shared" si="69"/>
        <v>-0.524</v>
      </c>
      <c r="F1068" s="233" t="str">
        <f t="shared" si="67"/>
        <v>是</v>
      </c>
      <c r="G1068" s="121" t="str">
        <f t="shared" si="68"/>
        <v>项</v>
      </c>
    </row>
    <row r="1069" ht="36" customHeight="1" spans="1:7">
      <c r="A1069" s="427" t="s">
        <v>1956</v>
      </c>
      <c r="B1069" s="264" t="s">
        <v>1957</v>
      </c>
      <c r="C1069" s="428">
        <f>SUM(C1070:C1075)</f>
        <v>120</v>
      </c>
      <c r="D1069" s="428">
        <f>SUM(D1070:D1075)</f>
        <v>0</v>
      </c>
      <c r="E1069" s="316">
        <f t="shared" si="69"/>
        <v>-1</v>
      </c>
      <c r="F1069" s="233" t="str">
        <f t="shared" si="67"/>
        <v>是</v>
      </c>
      <c r="G1069" s="121" t="str">
        <f t="shared" si="68"/>
        <v>款</v>
      </c>
    </row>
    <row r="1070" ht="36" customHeight="1" spans="1:7">
      <c r="A1070" s="429" t="s">
        <v>1958</v>
      </c>
      <c r="B1070" s="269" t="s">
        <v>145</v>
      </c>
      <c r="C1070" s="432"/>
      <c r="D1070" s="432"/>
      <c r="E1070" s="340" t="str">
        <f t="shared" si="69"/>
        <v> </v>
      </c>
      <c r="F1070" s="233" t="str">
        <f t="shared" si="67"/>
        <v>否</v>
      </c>
      <c r="G1070" s="121" t="str">
        <f t="shared" si="68"/>
        <v>项</v>
      </c>
    </row>
    <row r="1071" ht="36" customHeight="1" spans="1:7">
      <c r="A1071" s="429" t="s">
        <v>1959</v>
      </c>
      <c r="B1071" s="269" t="s">
        <v>147</v>
      </c>
      <c r="C1071" s="432">
        <v>0</v>
      </c>
      <c r="D1071" s="432">
        <v>0</v>
      </c>
      <c r="E1071" s="340" t="str">
        <f t="shared" si="69"/>
        <v> </v>
      </c>
      <c r="F1071" s="233" t="str">
        <f t="shared" si="67"/>
        <v>否</v>
      </c>
      <c r="G1071" s="121" t="str">
        <f t="shared" si="68"/>
        <v>项</v>
      </c>
    </row>
    <row r="1072" ht="36" customHeight="1" spans="1:7">
      <c r="A1072" s="429" t="s">
        <v>1960</v>
      </c>
      <c r="B1072" s="269" t="s">
        <v>149</v>
      </c>
      <c r="C1072" s="432">
        <v>0</v>
      </c>
      <c r="D1072" s="432"/>
      <c r="E1072" s="340" t="str">
        <f t="shared" si="69"/>
        <v> </v>
      </c>
      <c r="F1072" s="233" t="str">
        <f t="shared" si="67"/>
        <v>否</v>
      </c>
      <c r="G1072" s="121" t="str">
        <f t="shared" si="68"/>
        <v>项</v>
      </c>
    </row>
    <row r="1073" ht="36" customHeight="1" spans="1:7">
      <c r="A1073" s="429" t="s">
        <v>1961</v>
      </c>
      <c r="B1073" s="269" t="s">
        <v>1962</v>
      </c>
      <c r="C1073" s="432">
        <v>0</v>
      </c>
      <c r="D1073" s="432">
        <v>0</v>
      </c>
      <c r="E1073" s="340" t="str">
        <f t="shared" si="69"/>
        <v> </v>
      </c>
      <c r="F1073" s="233" t="str">
        <f t="shared" si="67"/>
        <v>否</v>
      </c>
      <c r="G1073" s="121" t="str">
        <f t="shared" si="68"/>
        <v>项</v>
      </c>
    </row>
    <row r="1074" ht="36" customHeight="1" spans="1:7">
      <c r="A1074" s="429" t="s">
        <v>1963</v>
      </c>
      <c r="B1074" s="269" t="s">
        <v>1964</v>
      </c>
      <c r="C1074" s="432">
        <v>0</v>
      </c>
      <c r="D1074" s="432">
        <v>0</v>
      </c>
      <c r="E1074" s="340" t="str">
        <f t="shared" si="69"/>
        <v> </v>
      </c>
      <c r="F1074" s="233" t="str">
        <f t="shared" si="67"/>
        <v>否</v>
      </c>
      <c r="G1074" s="121" t="str">
        <f t="shared" si="68"/>
        <v>项</v>
      </c>
    </row>
    <row r="1075" ht="36" customHeight="1" spans="1:7">
      <c r="A1075" s="429" t="s">
        <v>1965</v>
      </c>
      <c r="B1075" s="269" t="s">
        <v>1966</v>
      </c>
      <c r="C1075" s="432">
        <v>120</v>
      </c>
      <c r="D1075" s="432"/>
      <c r="E1075" s="340">
        <f t="shared" si="69"/>
        <v>-1</v>
      </c>
      <c r="F1075" s="233" t="str">
        <f t="shared" si="67"/>
        <v>是</v>
      </c>
      <c r="G1075" s="121" t="str">
        <f t="shared" si="68"/>
        <v>项</v>
      </c>
    </row>
    <row r="1076" ht="36" customHeight="1" spans="1:7">
      <c r="A1076" s="427" t="s">
        <v>1967</v>
      </c>
      <c r="B1076" s="264" t="s">
        <v>1968</v>
      </c>
      <c r="C1076" s="428">
        <f>SUM(C1077:C1083)</f>
        <v>29</v>
      </c>
      <c r="D1076" s="428">
        <f>SUM(D1077:D1083)</f>
        <v>28.33</v>
      </c>
      <c r="E1076" s="316">
        <f t="shared" si="69"/>
        <v>-0.023</v>
      </c>
      <c r="F1076" s="233" t="str">
        <f t="shared" si="67"/>
        <v>是</v>
      </c>
      <c r="G1076" s="121" t="str">
        <f t="shared" si="68"/>
        <v>项</v>
      </c>
    </row>
    <row r="1077" ht="36" customHeight="1" spans="1:7">
      <c r="A1077" s="429" t="s">
        <v>1969</v>
      </c>
      <c r="B1077" s="269" t="s">
        <v>145</v>
      </c>
      <c r="C1077" s="432">
        <v>29</v>
      </c>
      <c r="D1077" s="432">
        <v>28.33</v>
      </c>
      <c r="E1077" s="340">
        <f t="shared" si="69"/>
        <v>-0.023</v>
      </c>
      <c r="F1077" s="233" t="str">
        <f t="shared" si="67"/>
        <v>是</v>
      </c>
      <c r="G1077" s="121" t="str">
        <f t="shared" si="68"/>
        <v>项</v>
      </c>
    </row>
    <row r="1078" ht="36" customHeight="1" spans="1:7">
      <c r="A1078" s="429" t="s">
        <v>1970</v>
      </c>
      <c r="B1078" s="269" t="s">
        <v>147</v>
      </c>
      <c r="C1078" s="432">
        <v>0</v>
      </c>
      <c r="D1078" s="432"/>
      <c r="E1078" s="340" t="str">
        <f t="shared" si="69"/>
        <v> </v>
      </c>
      <c r="F1078" s="233" t="str">
        <f t="shared" si="67"/>
        <v>否</v>
      </c>
      <c r="G1078" s="121" t="str">
        <f t="shared" si="68"/>
        <v>项</v>
      </c>
    </row>
    <row r="1079" ht="36" customHeight="1" spans="1:7">
      <c r="A1079" s="429" t="s">
        <v>1971</v>
      </c>
      <c r="B1079" s="269" t="s">
        <v>149</v>
      </c>
      <c r="C1079" s="432">
        <v>0</v>
      </c>
      <c r="D1079" s="432"/>
      <c r="E1079" s="340" t="str">
        <f t="shared" si="69"/>
        <v> </v>
      </c>
      <c r="F1079" s="233" t="str">
        <f t="shared" si="67"/>
        <v>否</v>
      </c>
      <c r="G1079" s="121" t="str">
        <f t="shared" si="68"/>
        <v>项</v>
      </c>
    </row>
    <row r="1080" ht="36" customHeight="1" spans="1:7">
      <c r="A1080" s="429" t="s">
        <v>1972</v>
      </c>
      <c r="B1080" s="269" t="s">
        <v>1973</v>
      </c>
      <c r="C1080" s="432">
        <v>0</v>
      </c>
      <c r="D1080" s="432">
        <v>0</v>
      </c>
      <c r="E1080" s="340" t="str">
        <f t="shared" si="69"/>
        <v> </v>
      </c>
      <c r="F1080" s="233" t="str">
        <f t="shared" si="67"/>
        <v>否</v>
      </c>
      <c r="G1080" s="121" t="str">
        <f t="shared" si="68"/>
        <v>项</v>
      </c>
    </row>
    <row r="1081" ht="36" customHeight="1" spans="1:7">
      <c r="A1081" s="429" t="s">
        <v>1974</v>
      </c>
      <c r="B1081" s="269" t="s">
        <v>1975</v>
      </c>
      <c r="C1081" s="432"/>
      <c r="D1081" s="432">
        <v>0</v>
      </c>
      <c r="E1081" s="340" t="str">
        <f t="shared" si="69"/>
        <v> </v>
      </c>
      <c r="F1081" s="233" t="str">
        <f t="shared" si="67"/>
        <v>否</v>
      </c>
      <c r="G1081" s="121" t="str">
        <f t="shared" si="68"/>
        <v>项</v>
      </c>
    </row>
    <row r="1082" ht="36" customHeight="1" spans="1:7">
      <c r="A1082" s="434">
        <v>2150806</v>
      </c>
      <c r="B1082" s="447" t="s">
        <v>1976</v>
      </c>
      <c r="C1082" s="432">
        <v>0</v>
      </c>
      <c r="D1082" s="432">
        <v>0</v>
      </c>
      <c r="E1082" s="340" t="str">
        <f t="shared" si="69"/>
        <v> </v>
      </c>
      <c r="F1082" s="233" t="str">
        <f t="shared" si="67"/>
        <v>否</v>
      </c>
      <c r="G1082" s="121" t="str">
        <f t="shared" si="68"/>
        <v>项</v>
      </c>
    </row>
    <row r="1083" ht="36" customHeight="1" spans="1:7">
      <c r="A1083" s="429" t="s">
        <v>1977</v>
      </c>
      <c r="B1083" s="269" t="s">
        <v>1978</v>
      </c>
      <c r="C1083" s="432"/>
      <c r="D1083" s="432"/>
      <c r="E1083" s="340" t="str">
        <f t="shared" si="69"/>
        <v> </v>
      </c>
      <c r="F1083" s="233" t="str">
        <f t="shared" si="67"/>
        <v>否</v>
      </c>
      <c r="G1083" s="121" t="str">
        <f t="shared" si="68"/>
        <v>项</v>
      </c>
    </row>
    <row r="1084" ht="36" customHeight="1" spans="1:7">
      <c r="A1084" s="427" t="s">
        <v>1979</v>
      </c>
      <c r="B1084" s="264" t="s">
        <v>1980</v>
      </c>
      <c r="C1084" s="428"/>
      <c r="D1084" s="428">
        <v>0</v>
      </c>
      <c r="E1084" s="316" t="str">
        <f t="shared" si="69"/>
        <v> </v>
      </c>
      <c r="F1084" s="233" t="str">
        <f t="shared" si="67"/>
        <v>否</v>
      </c>
      <c r="G1084" s="121" t="str">
        <f t="shared" si="68"/>
        <v>项</v>
      </c>
    </row>
    <row r="1085" ht="36" customHeight="1" spans="1:7">
      <c r="A1085" s="429" t="s">
        <v>1981</v>
      </c>
      <c r="B1085" s="269" t="s">
        <v>1982</v>
      </c>
      <c r="C1085" s="432">
        <v>0</v>
      </c>
      <c r="D1085" s="432"/>
      <c r="E1085" s="340" t="str">
        <f t="shared" si="69"/>
        <v> </v>
      </c>
      <c r="F1085" s="233" t="str">
        <f t="shared" si="67"/>
        <v>否</v>
      </c>
      <c r="G1085" s="121" t="str">
        <f t="shared" si="68"/>
        <v>项</v>
      </c>
    </row>
    <row r="1086" ht="36" customHeight="1" spans="1:7">
      <c r="A1086" s="429" t="s">
        <v>1983</v>
      </c>
      <c r="B1086" s="269" t="s">
        <v>1984</v>
      </c>
      <c r="C1086" s="432">
        <v>0</v>
      </c>
      <c r="D1086" s="432"/>
      <c r="E1086" s="340" t="str">
        <f t="shared" si="69"/>
        <v> </v>
      </c>
      <c r="F1086" s="233" t="str">
        <f t="shared" si="67"/>
        <v>否</v>
      </c>
      <c r="G1086" s="121" t="str">
        <f t="shared" si="68"/>
        <v>款</v>
      </c>
    </row>
    <row r="1087" ht="36" customHeight="1" spans="1:7">
      <c r="A1087" s="429" t="s">
        <v>1985</v>
      </c>
      <c r="B1087" s="269" t="s">
        <v>1986</v>
      </c>
      <c r="C1087" s="432">
        <v>0</v>
      </c>
      <c r="D1087" s="432"/>
      <c r="E1087" s="340" t="str">
        <f t="shared" si="69"/>
        <v> </v>
      </c>
      <c r="F1087" s="233" t="str">
        <f t="shared" si="67"/>
        <v>否</v>
      </c>
      <c r="G1087" s="121" t="str">
        <f t="shared" si="68"/>
        <v>项</v>
      </c>
    </row>
    <row r="1088" ht="36" customHeight="1" spans="1:7">
      <c r="A1088" s="429" t="s">
        <v>1987</v>
      </c>
      <c r="B1088" s="269" t="s">
        <v>1988</v>
      </c>
      <c r="C1088" s="432">
        <v>0</v>
      </c>
      <c r="D1088" s="432">
        <v>0</v>
      </c>
      <c r="E1088" s="340" t="str">
        <f t="shared" si="69"/>
        <v> </v>
      </c>
      <c r="F1088" s="233" t="str">
        <f t="shared" si="67"/>
        <v>否</v>
      </c>
      <c r="G1088" s="121" t="str">
        <f t="shared" si="68"/>
        <v>项</v>
      </c>
    </row>
    <row r="1089" ht="36" customHeight="1" spans="1:7">
      <c r="A1089" s="429" t="s">
        <v>1989</v>
      </c>
      <c r="B1089" s="269" t="s">
        <v>1990</v>
      </c>
      <c r="C1089" s="432"/>
      <c r="D1089" s="432">
        <v>0</v>
      </c>
      <c r="E1089" s="340" t="str">
        <f t="shared" si="69"/>
        <v> </v>
      </c>
      <c r="F1089" s="233" t="str">
        <f t="shared" si="67"/>
        <v>否</v>
      </c>
      <c r="G1089" s="121" t="str">
        <f t="shared" si="68"/>
        <v>项</v>
      </c>
    </row>
    <row r="1090" ht="36" customHeight="1" spans="1:7">
      <c r="A1090" s="427" t="s">
        <v>98</v>
      </c>
      <c r="B1090" s="264" t="s">
        <v>99</v>
      </c>
      <c r="C1090" s="428">
        <f>C1091+C1101+C1107</f>
        <v>205</v>
      </c>
      <c r="D1090" s="428">
        <f>D1091+D1101+D1107</f>
        <v>888.55</v>
      </c>
      <c r="E1090" s="316">
        <f t="shared" si="69"/>
        <v>3.334</v>
      </c>
      <c r="F1090" s="233" t="str">
        <f t="shared" si="67"/>
        <v>是</v>
      </c>
      <c r="G1090" s="121" t="str">
        <f t="shared" si="68"/>
        <v>项</v>
      </c>
    </row>
    <row r="1091" ht="36" customHeight="1" spans="1:7">
      <c r="A1091" s="427" t="s">
        <v>1991</v>
      </c>
      <c r="B1091" s="264" t="s">
        <v>1992</v>
      </c>
      <c r="C1091" s="428">
        <f>SUM(C1092:C1100)</f>
        <v>205</v>
      </c>
      <c r="D1091" s="428">
        <f>SUM(D1092:D1100)</f>
        <v>888.55</v>
      </c>
      <c r="E1091" s="316">
        <f t="shared" si="69"/>
        <v>3.334</v>
      </c>
      <c r="F1091" s="233" t="str">
        <f t="shared" si="67"/>
        <v>是</v>
      </c>
      <c r="G1091" s="121" t="str">
        <f t="shared" si="68"/>
        <v>项</v>
      </c>
    </row>
    <row r="1092" ht="36" customHeight="1" spans="1:7">
      <c r="A1092" s="429" t="s">
        <v>1993</v>
      </c>
      <c r="B1092" s="269" t="s">
        <v>145</v>
      </c>
      <c r="C1092" s="432">
        <v>175</v>
      </c>
      <c r="D1092" s="432">
        <v>172.55</v>
      </c>
      <c r="E1092" s="340">
        <f t="shared" si="69"/>
        <v>-0.014</v>
      </c>
      <c r="F1092" s="233" t="str">
        <f t="shared" si="67"/>
        <v>是</v>
      </c>
      <c r="G1092" s="121" t="str">
        <f t="shared" si="68"/>
        <v>项</v>
      </c>
    </row>
    <row r="1093" ht="36" customHeight="1" spans="1:7">
      <c r="A1093" s="429" t="s">
        <v>1994</v>
      </c>
      <c r="B1093" s="269" t="s">
        <v>147</v>
      </c>
      <c r="C1093" s="432">
        <v>0</v>
      </c>
      <c r="D1093" s="432"/>
      <c r="E1093" s="340" t="str">
        <f t="shared" si="69"/>
        <v> </v>
      </c>
      <c r="F1093" s="233" t="str">
        <f t="shared" si="67"/>
        <v>否</v>
      </c>
      <c r="G1093" s="121" t="str">
        <f t="shared" si="68"/>
        <v>款</v>
      </c>
    </row>
    <row r="1094" ht="36" customHeight="1" spans="1:7">
      <c r="A1094" s="429" t="s">
        <v>1995</v>
      </c>
      <c r="B1094" s="269" t="s">
        <v>149</v>
      </c>
      <c r="C1094" s="432">
        <v>0</v>
      </c>
      <c r="D1094" s="432">
        <v>0</v>
      </c>
      <c r="E1094" s="340" t="str">
        <f t="shared" si="69"/>
        <v> </v>
      </c>
      <c r="F1094" s="233" t="str">
        <f t="shared" si="67"/>
        <v>否</v>
      </c>
      <c r="G1094" s="121" t="str">
        <f t="shared" si="68"/>
        <v>项</v>
      </c>
    </row>
    <row r="1095" ht="36" customHeight="1" spans="1:7">
      <c r="A1095" s="429" t="s">
        <v>1996</v>
      </c>
      <c r="B1095" s="269" t="s">
        <v>1997</v>
      </c>
      <c r="C1095" s="432">
        <v>0</v>
      </c>
      <c r="D1095" s="432">
        <v>0</v>
      </c>
      <c r="E1095" s="340" t="str">
        <f t="shared" si="69"/>
        <v> </v>
      </c>
      <c r="F1095" s="233" t="str">
        <f t="shared" si="67"/>
        <v>否</v>
      </c>
      <c r="G1095" s="121" t="str">
        <f t="shared" si="68"/>
        <v>项</v>
      </c>
    </row>
    <row r="1096" ht="36" customHeight="1" spans="1:7">
      <c r="A1096" s="429" t="s">
        <v>1998</v>
      </c>
      <c r="B1096" s="269" t="s">
        <v>1999</v>
      </c>
      <c r="C1096" s="432">
        <v>0</v>
      </c>
      <c r="D1096" s="432">
        <v>0</v>
      </c>
      <c r="E1096" s="340" t="str">
        <f t="shared" si="69"/>
        <v> </v>
      </c>
      <c r="F1096" s="233" t="str">
        <f t="shared" si="67"/>
        <v>否</v>
      </c>
      <c r="G1096" s="121" t="str">
        <f t="shared" si="68"/>
        <v>项</v>
      </c>
    </row>
    <row r="1097" ht="36" customHeight="1" spans="1:7">
      <c r="A1097" s="429" t="s">
        <v>2000</v>
      </c>
      <c r="B1097" s="269" t="s">
        <v>2001</v>
      </c>
      <c r="C1097" s="432">
        <v>0</v>
      </c>
      <c r="D1097" s="432">
        <v>0</v>
      </c>
      <c r="E1097" s="340" t="str">
        <f t="shared" si="69"/>
        <v> </v>
      </c>
      <c r="F1097" s="233" t="str">
        <f t="shared" si="67"/>
        <v>否</v>
      </c>
      <c r="G1097" s="121" t="str">
        <f t="shared" si="68"/>
        <v>项</v>
      </c>
    </row>
    <row r="1098" ht="36" customHeight="1" spans="1:7">
      <c r="A1098" s="429" t="s">
        <v>2002</v>
      </c>
      <c r="B1098" s="269" t="s">
        <v>2003</v>
      </c>
      <c r="C1098" s="432">
        <v>0</v>
      </c>
      <c r="D1098" s="432"/>
      <c r="E1098" s="340" t="str">
        <f t="shared" si="69"/>
        <v> </v>
      </c>
      <c r="F1098" s="233" t="str">
        <f t="shared" si="67"/>
        <v>否</v>
      </c>
      <c r="G1098" s="121" t="str">
        <f t="shared" si="68"/>
        <v>项</v>
      </c>
    </row>
    <row r="1099" ht="36" customHeight="1" spans="1:7">
      <c r="A1099" s="429" t="s">
        <v>2004</v>
      </c>
      <c r="B1099" s="269" t="s">
        <v>163</v>
      </c>
      <c r="C1099" s="432">
        <v>0</v>
      </c>
      <c r="D1099" s="432">
        <v>0</v>
      </c>
      <c r="E1099" s="340" t="str">
        <f t="shared" si="69"/>
        <v> </v>
      </c>
      <c r="F1099" s="233" t="str">
        <f t="shared" si="67"/>
        <v>否</v>
      </c>
      <c r="G1099" s="121" t="str">
        <f t="shared" si="68"/>
        <v>项</v>
      </c>
    </row>
    <row r="1100" ht="36" customHeight="1" spans="1:7">
      <c r="A1100" s="429" t="s">
        <v>2005</v>
      </c>
      <c r="B1100" s="269" t="s">
        <v>2006</v>
      </c>
      <c r="C1100" s="432">
        <v>30</v>
      </c>
      <c r="D1100" s="432">
        <v>716</v>
      </c>
      <c r="E1100" s="340">
        <f t="shared" si="69"/>
        <v>22.867</v>
      </c>
      <c r="F1100" s="233" t="str">
        <f t="shared" si="67"/>
        <v>是</v>
      </c>
      <c r="G1100" s="121" t="str">
        <f t="shared" si="68"/>
        <v>项</v>
      </c>
    </row>
    <row r="1101" ht="36" customHeight="1" spans="1:7">
      <c r="A1101" s="427" t="s">
        <v>2007</v>
      </c>
      <c r="B1101" s="264" t="s">
        <v>2008</v>
      </c>
      <c r="C1101" s="428"/>
      <c r="D1101" s="428"/>
      <c r="E1101" s="316" t="str">
        <f t="shared" si="69"/>
        <v> </v>
      </c>
      <c r="F1101" s="233" t="str">
        <f t="shared" si="67"/>
        <v>否</v>
      </c>
      <c r="G1101" s="121" t="str">
        <f t="shared" si="68"/>
        <v>款</v>
      </c>
    </row>
    <row r="1102" ht="36" customHeight="1" spans="1:7">
      <c r="A1102" s="429" t="s">
        <v>2009</v>
      </c>
      <c r="B1102" s="269" t="s">
        <v>145</v>
      </c>
      <c r="C1102" s="432">
        <v>0</v>
      </c>
      <c r="D1102" s="432">
        <v>0</v>
      </c>
      <c r="E1102" s="340" t="str">
        <f t="shared" si="69"/>
        <v> </v>
      </c>
      <c r="F1102" s="233" t="str">
        <f t="shared" si="67"/>
        <v>否</v>
      </c>
      <c r="G1102" s="121" t="str">
        <f t="shared" si="68"/>
        <v>项</v>
      </c>
    </row>
    <row r="1103" ht="36" customHeight="1" spans="1:7">
      <c r="A1103" s="429" t="s">
        <v>2010</v>
      </c>
      <c r="B1103" s="269" t="s">
        <v>147</v>
      </c>
      <c r="C1103" s="432">
        <v>0</v>
      </c>
      <c r="D1103" s="432">
        <v>0</v>
      </c>
      <c r="E1103" s="340" t="str">
        <f t="shared" si="69"/>
        <v> </v>
      </c>
      <c r="F1103" s="233" t="str">
        <f t="shared" si="67"/>
        <v>否</v>
      </c>
      <c r="G1103" s="121" t="str">
        <f t="shared" si="68"/>
        <v>项</v>
      </c>
    </row>
    <row r="1104" ht="36" customHeight="1" spans="1:7">
      <c r="A1104" s="429" t="s">
        <v>2011</v>
      </c>
      <c r="B1104" s="269" t="s">
        <v>149</v>
      </c>
      <c r="C1104" s="432">
        <v>0</v>
      </c>
      <c r="D1104" s="432">
        <v>0</v>
      </c>
      <c r="E1104" s="340" t="str">
        <f t="shared" si="69"/>
        <v> </v>
      </c>
      <c r="F1104" s="233" t="str">
        <f>IF(LEN(A1087)=3,"是",IF(B1087&lt;&gt;"",IF(SUM(C1104:D1104)&lt;&gt;0,"是","否"),"是"))</f>
        <v>否</v>
      </c>
      <c r="G1104" s="121" t="str">
        <f>IF(LEN(A1087)=3,"类",IF(LEN(A1087)=5,"款","项"))</f>
        <v>项</v>
      </c>
    </row>
    <row r="1105" ht="36" customHeight="1" spans="1:7">
      <c r="A1105" s="429" t="s">
        <v>2012</v>
      </c>
      <c r="B1105" s="269" t="s">
        <v>2013</v>
      </c>
      <c r="C1105" s="432">
        <v>0</v>
      </c>
      <c r="D1105" s="432">
        <v>0</v>
      </c>
      <c r="E1105" s="340" t="str">
        <f t="shared" si="69"/>
        <v> </v>
      </c>
      <c r="F1105" s="233" t="str">
        <f>IF(LEN(A1088)=3,"是",IF(B1088&lt;&gt;"",IF(SUM(C1105:D1105)&lt;&gt;0,"是","否"),"是"))</f>
        <v>否</v>
      </c>
      <c r="G1105" s="121" t="str">
        <f>IF(LEN(A1088)=3,"类",IF(LEN(A1088)=5,"款","项"))</f>
        <v>项</v>
      </c>
    </row>
    <row r="1106" ht="36" customHeight="1" spans="1:7">
      <c r="A1106" s="429" t="s">
        <v>2014</v>
      </c>
      <c r="B1106" s="269" t="s">
        <v>2015</v>
      </c>
      <c r="C1106" s="432"/>
      <c r="D1106" s="432"/>
      <c r="E1106" s="340" t="str">
        <f t="shared" si="69"/>
        <v> </v>
      </c>
      <c r="F1106" s="233" t="str">
        <f>IF(LEN(A1089)=3,"是",IF(B1089&lt;&gt;"",IF(SUM(C1106:D1106)&lt;&gt;0,"是","否"),"是"))</f>
        <v>否</v>
      </c>
      <c r="G1106" s="121" t="str">
        <f>IF(LEN(A1089)=3,"类",IF(LEN(A1089)=5,"款","项"))</f>
        <v>项</v>
      </c>
    </row>
    <row r="1107" ht="36" customHeight="1" spans="1:7">
      <c r="A1107" s="427" t="s">
        <v>2016</v>
      </c>
      <c r="B1107" s="264" t="s">
        <v>2017</v>
      </c>
      <c r="C1107" s="428"/>
      <c r="D1107" s="451"/>
      <c r="E1107" s="316" t="str">
        <f t="shared" si="69"/>
        <v> </v>
      </c>
      <c r="F1107" s="233" t="e">
        <f>IF(LEN(#REF!)=3,"是",IF(#REF!&lt;&gt;"",IF(SUM(C1107:D1107)&lt;&gt;0,"是","否"),"是"))</f>
        <v>#REF!</v>
      </c>
      <c r="G1107" s="121" t="e">
        <f>IF(LEN(#REF!)=3,"类",IF(LEN(#REF!)=5,"款","项"))</f>
        <v>#REF!</v>
      </c>
    </row>
    <row r="1108" ht="36" customHeight="1" spans="1:7">
      <c r="A1108" s="429" t="s">
        <v>2018</v>
      </c>
      <c r="B1108" s="269" t="s">
        <v>2019</v>
      </c>
      <c r="C1108" s="432">
        <v>0</v>
      </c>
      <c r="D1108" s="432"/>
      <c r="E1108" s="340" t="str">
        <f t="shared" si="69"/>
        <v> </v>
      </c>
      <c r="F1108" s="233" t="str">
        <f t="shared" ref="F1108:F1127" si="70">IF(LEN(A1090)=3,"是",IF(B1090&lt;&gt;"",IF(SUM(C1108:D1108)&lt;&gt;0,"是","否"),"是"))</f>
        <v>是</v>
      </c>
      <c r="G1108" s="121" t="str">
        <f t="shared" ref="G1108:G1127" si="71">IF(LEN(A1090)=3,"类",IF(LEN(A1090)=5,"款","项"))</f>
        <v>类</v>
      </c>
    </row>
    <row r="1109" ht="36" customHeight="1" spans="1:7">
      <c r="A1109" s="429" t="s">
        <v>2020</v>
      </c>
      <c r="B1109" s="269" t="s">
        <v>2021</v>
      </c>
      <c r="C1109" s="432"/>
      <c r="D1109" s="432"/>
      <c r="E1109" s="340" t="str">
        <f t="shared" si="69"/>
        <v> </v>
      </c>
      <c r="F1109" s="233" t="str">
        <f t="shared" si="70"/>
        <v>否</v>
      </c>
      <c r="G1109" s="121" t="str">
        <f t="shared" si="71"/>
        <v>款</v>
      </c>
    </row>
    <row r="1110" ht="36" customHeight="1" spans="1:7">
      <c r="A1110" s="427" t="s">
        <v>100</v>
      </c>
      <c r="B1110" s="264" t="s">
        <v>101</v>
      </c>
      <c r="C1110" s="428"/>
      <c r="D1110" s="428"/>
      <c r="E1110" s="316" t="str">
        <f t="shared" si="69"/>
        <v> </v>
      </c>
      <c r="F1110" s="233" t="str">
        <f t="shared" si="70"/>
        <v>否</v>
      </c>
      <c r="G1110" s="121" t="str">
        <f t="shared" si="71"/>
        <v>项</v>
      </c>
    </row>
    <row r="1111" ht="36" customHeight="1" spans="1:7">
      <c r="A1111" s="427" t="s">
        <v>2022</v>
      </c>
      <c r="B1111" s="264" t="s">
        <v>2023</v>
      </c>
      <c r="C1111" s="428">
        <f>SUM(C1112:C1117)</f>
        <v>0</v>
      </c>
      <c r="D1111" s="428">
        <v>0</v>
      </c>
      <c r="E1111" s="316" t="str">
        <f t="shared" si="69"/>
        <v> </v>
      </c>
      <c r="F1111" s="233" t="str">
        <f t="shared" si="70"/>
        <v>否</v>
      </c>
      <c r="G1111" s="121" t="str">
        <f t="shared" si="71"/>
        <v>项</v>
      </c>
    </row>
    <row r="1112" ht="36" customHeight="1" spans="1:7">
      <c r="A1112" s="429" t="s">
        <v>2024</v>
      </c>
      <c r="B1112" s="269" t="s">
        <v>145</v>
      </c>
      <c r="C1112" s="432">
        <v>0</v>
      </c>
      <c r="D1112" s="432">
        <v>0</v>
      </c>
      <c r="E1112" s="340" t="str">
        <f t="shared" si="69"/>
        <v> </v>
      </c>
      <c r="F1112" s="233" t="str">
        <f t="shared" si="70"/>
        <v>否</v>
      </c>
      <c r="G1112" s="121" t="str">
        <f t="shared" si="71"/>
        <v>项</v>
      </c>
    </row>
    <row r="1113" ht="36" customHeight="1" spans="1:7">
      <c r="A1113" s="429" t="s">
        <v>2025</v>
      </c>
      <c r="B1113" s="269" t="s">
        <v>147</v>
      </c>
      <c r="C1113" s="432">
        <v>0</v>
      </c>
      <c r="D1113" s="432">
        <v>0</v>
      </c>
      <c r="E1113" s="340" t="str">
        <f t="shared" si="69"/>
        <v> </v>
      </c>
      <c r="F1113" s="233" t="str">
        <f t="shared" si="70"/>
        <v>否</v>
      </c>
      <c r="G1113" s="121" t="str">
        <f t="shared" si="71"/>
        <v>项</v>
      </c>
    </row>
    <row r="1114" ht="36" customHeight="1" spans="1:7">
      <c r="A1114" s="429" t="s">
        <v>2026</v>
      </c>
      <c r="B1114" s="269" t="s">
        <v>149</v>
      </c>
      <c r="C1114" s="432">
        <v>0</v>
      </c>
      <c r="D1114" s="432">
        <v>0</v>
      </c>
      <c r="E1114" s="340" t="str">
        <f t="shared" si="69"/>
        <v> </v>
      </c>
      <c r="F1114" s="233" t="str">
        <f t="shared" si="70"/>
        <v>否</v>
      </c>
      <c r="G1114" s="121" t="str">
        <f t="shared" si="71"/>
        <v>项</v>
      </c>
    </row>
    <row r="1115" ht="36" customHeight="1" spans="1:7">
      <c r="A1115" s="429" t="s">
        <v>2027</v>
      </c>
      <c r="B1115" s="269" t="s">
        <v>2028</v>
      </c>
      <c r="C1115" s="432">
        <v>0</v>
      </c>
      <c r="D1115" s="432">
        <v>0</v>
      </c>
      <c r="E1115" s="340" t="str">
        <f t="shared" si="69"/>
        <v> </v>
      </c>
      <c r="F1115" s="233" t="str">
        <f t="shared" si="70"/>
        <v>否</v>
      </c>
      <c r="G1115" s="121" t="str">
        <f t="shared" si="71"/>
        <v>项</v>
      </c>
    </row>
    <row r="1116" ht="36" customHeight="1" spans="1:7">
      <c r="A1116" s="429" t="s">
        <v>2029</v>
      </c>
      <c r="B1116" s="269" t="s">
        <v>163</v>
      </c>
      <c r="C1116" s="432">
        <v>0</v>
      </c>
      <c r="D1116" s="432">
        <v>0</v>
      </c>
      <c r="E1116" s="340" t="str">
        <f t="shared" si="69"/>
        <v> </v>
      </c>
      <c r="F1116" s="233" t="str">
        <f t="shared" si="70"/>
        <v>否</v>
      </c>
      <c r="G1116" s="121" t="str">
        <f t="shared" si="71"/>
        <v>项</v>
      </c>
    </row>
    <row r="1117" ht="36" customHeight="1" spans="1:7">
      <c r="A1117" s="429" t="s">
        <v>2030</v>
      </c>
      <c r="B1117" s="269" t="s">
        <v>2031</v>
      </c>
      <c r="C1117" s="432">
        <v>0</v>
      </c>
      <c r="D1117" s="432">
        <v>0</v>
      </c>
      <c r="E1117" s="340" t="str">
        <f t="shared" si="69"/>
        <v> </v>
      </c>
      <c r="F1117" s="233" t="str">
        <f t="shared" si="70"/>
        <v>否</v>
      </c>
      <c r="G1117" s="121" t="str">
        <f t="shared" si="71"/>
        <v>项</v>
      </c>
    </row>
    <row r="1118" ht="36" customHeight="1" spans="1:7">
      <c r="A1118" s="275">
        <v>21702</v>
      </c>
      <c r="B1118" s="452" t="s">
        <v>2032</v>
      </c>
      <c r="C1118" s="428"/>
      <c r="D1118" s="428"/>
      <c r="E1118" s="316" t="str">
        <f t="shared" si="69"/>
        <v> </v>
      </c>
      <c r="F1118" s="233" t="str">
        <f t="shared" si="70"/>
        <v>否</v>
      </c>
      <c r="G1118" s="121" t="str">
        <f t="shared" si="71"/>
        <v>项</v>
      </c>
    </row>
    <row r="1119" ht="36" customHeight="1" spans="1:7">
      <c r="A1119" s="453">
        <v>2170201</v>
      </c>
      <c r="B1119" s="454" t="s">
        <v>2033</v>
      </c>
      <c r="C1119" s="432">
        <v>0</v>
      </c>
      <c r="D1119" s="432"/>
      <c r="E1119" s="340" t="str">
        <f t="shared" si="69"/>
        <v> </v>
      </c>
      <c r="F1119" s="233" t="str">
        <f t="shared" si="70"/>
        <v>否</v>
      </c>
      <c r="G1119" s="121" t="str">
        <f t="shared" si="71"/>
        <v>款</v>
      </c>
    </row>
    <row r="1120" ht="36" customHeight="1" spans="1:7">
      <c r="A1120" s="453">
        <v>2170202</v>
      </c>
      <c r="B1120" s="454" t="s">
        <v>2034</v>
      </c>
      <c r="C1120" s="432">
        <v>0</v>
      </c>
      <c r="D1120" s="432">
        <v>0</v>
      </c>
      <c r="E1120" s="340" t="str">
        <f t="shared" si="69"/>
        <v> </v>
      </c>
      <c r="F1120" s="233" t="str">
        <f t="shared" si="70"/>
        <v>否</v>
      </c>
      <c r="G1120" s="121" t="str">
        <f t="shared" si="71"/>
        <v>项</v>
      </c>
    </row>
    <row r="1121" ht="36" customHeight="1" spans="1:7">
      <c r="A1121" s="453">
        <v>2170203</v>
      </c>
      <c r="B1121" s="454" t="s">
        <v>2035</v>
      </c>
      <c r="C1121" s="432">
        <v>0</v>
      </c>
      <c r="D1121" s="432">
        <v>0</v>
      </c>
      <c r="E1121" s="340" t="str">
        <f t="shared" si="69"/>
        <v> </v>
      </c>
      <c r="F1121" s="233" t="str">
        <f t="shared" si="70"/>
        <v>否</v>
      </c>
      <c r="G1121" s="121" t="str">
        <f t="shared" si="71"/>
        <v>项</v>
      </c>
    </row>
    <row r="1122" ht="36" customHeight="1" spans="1:7">
      <c r="A1122" s="453">
        <v>2170204</v>
      </c>
      <c r="B1122" s="454" t="s">
        <v>2036</v>
      </c>
      <c r="C1122" s="432">
        <v>0</v>
      </c>
      <c r="D1122" s="432">
        <v>0</v>
      </c>
      <c r="E1122" s="340" t="str">
        <f t="shared" si="69"/>
        <v> </v>
      </c>
      <c r="F1122" s="233" t="str">
        <f t="shared" si="70"/>
        <v>否</v>
      </c>
      <c r="G1122" s="121" t="str">
        <f t="shared" si="71"/>
        <v>项</v>
      </c>
    </row>
    <row r="1123" ht="36" customHeight="1" spans="1:7">
      <c r="A1123" s="453">
        <v>2170205</v>
      </c>
      <c r="B1123" s="454" t="s">
        <v>2037</v>
      </c>
      <c r="C1123" s="432">
        <v>0</v>
      </c>
      <c r="D1123" s="432">
        <v>0</v>
      </c>
      <c r="E1123" s="340" t="str">
        <f t="shared" si="69"/>
        <v> </v>
      </c>
      <c r="F1123" s="233" t="str">
        <f t="shared" si="70"/>
        <v>否</v>
      </c>
      <c r="G1123" s="121" t="str">
        <f t="shared" si="71"/>
        <v>项</v>
      </c>
    </row>
    <row r="1124" ht="36" customHeight="1" spans="1:7">
      <c r="A1124" s="453">
        <v>2170206</v>
      </c>
      <c r="B1124" s="454" t="s">
        <v>2038</v>
      </c>
      <c r="C1124" s="432">
        <v>0</v>
      </c>
      <c r="D1124" s="432"/>
      <c r="E1124" s="340" t="str">
        <f t="shared" si="69"/>
        <v> </v>
      </c>
      <c r="F1124" s="233" t="str">
        <f t="shared" si="70"/>
        <v>否</v>
      </c>
      <c r="G1124" s="121" t="str">
        <f t="shared" si="71"/>
        <v>项</v>
      </c>
    </row>
    <row r="1125" ht="36" customHeight="1" spans="1:7">
      <c r="A1125" s="453">
        <v>2170207</v>
      </c>
      <c r="B1125" s="454" t="s">
        <v>2039</v>
      </c>
      <c r="C1125" s="432">
        <v>0</v>
      </c>
      <c r="D1125" s="432"/>
      <c r="E1125" s="340" t="str">
        <f t="shared" si="69"/>
        <v> </v>
      </c>
      <c r="F1125" s="233" t="str">
        <f t="shared" si="70"/>
        <v>否</v>
      </c>
      <c r="G1125" s="121" t="str">
        <f t="shared" si="71"/>
        <v>款</v>
      </c>
    </row>
    <row r="1126" ht="36" customHeight="1" spans="1:7">
      <c r="A1126" s="453">
        <v>2170208</v>
      </c>
      <c r="B1126" s="454" t="s">
        <v>2040</v>
      </c>
      <c r="C1126" s="432">
        <v>0</v>
      </c>
      <c r="D1126" s="432">
        <v>0</v>
      </c>
      <c r="E1126" s="340" t="str">
        <f t="shared" si="69"/>
        <v> </v>
      </c>
      <c r="F1126" s="233" t="str">
        <f t="shared" si="70"/>
        <v>否</v>
      </c>
      <c r="G1126" s="121" t="str">
        <f t="shared" si="71"/>
        <v>项</v>
      </c>
    </row>
    <row r="1127" ht="36" customHeight="1" spans="1:7">
      <c r="A1127" s="453">
        <v>2170299</v>
      </c>
      <c r="B1127" s="454" t="s">
        <v>2041</v>
      </c>
      <c r="C1127" s="432"/>
      <c r="D1127" s="432"/>
      <c r="E1127" s="340" t="str">
        <f t="shared" si="69"/>
        <v> </v>
      </c>
      <c r="F1127" s="233" t="str">
        <f t="shared" si="70"/>
        <v>否</v>
      </c>
      <c r="G1127" s="121" t="str">
        <f t="shared" si="71"/>
        <v>项</v>
      </c>
    </row>
    <row r="1128" ht="36" customHeight="1" spans="1:7">
      <c r="A1128" s="427" t="s">
        <v>2042</v>
      </c>
      <c r="B1128" s="264" t="s">
        <v>2043</v>
      </c>
      <c r="C1128" s="428"/>
      <c r="D1128" s="442"/>
      <c r="E1128" s="316" t="str">
        <f t="shared" si="69"/>
        <v> </v>
      </c>
      <c r="F1128" s="233" t="e">
        <f>IF(LEN(#REF!)=3,"是",IF(#REF!&lt;&gt;"",IF(SUM(C1128:D1128)&lt;&gt;0,"是","否"),"是"))</f>
        <v>#REF!</v>
      </c>
      <c r="G1128" s="121" t="e">
        <f>IF(LEN(#REF!)=3,"类",IF(LEN(#REF!)=5,"款","项"))</f>
        <v>#REF!</v>
      </c>
    </row>
    <row r="1129" ht="36" customHeight="1" spans="1:7">
      <c r="A1129" s="429" t="s">
        <v>2044</v>
      </c>
      <c r="B1129" s="269" t="s">
        <v>2045</v>
      </c>
      <c r="C1129" s="432">
        <v>0</v>
      </c>
      <c r="D1129" s="432"/>
      <c r="E1129" s="340" t="str">
        <f t="shared" si="69"/>
        <v> </v>
      </c>
      <c r="F1129" s="233" t="str">
        <f t="shared" ref="F1104:F1167" si="72">IF(LEN(A1110)=3,"是",IF(B1110&lt;&gt;"",IF(SUM(C1129:D1129)&lt;&gt;0,"是","否"),"是"))</f>
        <v>是</v>
      </c>
      <c r="G1129" s="121" t="str">
        <f t="shared" ref="G1104:G1167" si="73">IF(LEN(A1110)=3,"类",IF(LEN(A1110)=5,"款","项"))</f>
        <v>类</v>
      </c>
    </row>
    <row r="1130" ht="36" customHeight="1" spans="1:7">
      <c r="A1130" s="429" t="s">
        <v>2046</v>
      </c>
      <c r="B1130" s="269" t="s">
        <v>2047</v>
      </c>
      <c r="C1130" s="432">
        <v>0</v>
      </c>
      <c r="D1130" s="432">
        <f>SUM(D1131:D1136)</f>
        <v>0</v>
      </c>
      <c r="E1130" s="340" t="str">
        <f t="shared" si="69"/>
        <v> </v>
      </c>
      <c r="F1130" s="233" t="str">
        <f t="shared" si="72"/>
        <v>否</v>
      </c>
      <c r="G1130" s="121" t="str">
        <f t="shared" si="73"/>
        <v>款</v>
      </c>
    </row>
    <row r="1131" ht="36" customHeight="1" spans="1:7">
      <c r="A1131" s="429" t="s">
        <v>2048</v>
      </c>
      <c r="B1131" s="269" t="s">
        <v>2049</v>
      </c>
      <c r="C1131" s="432"/>
      <c r="D1131" s="432">
        <v>0</v>
      </c>
      <c r="E1131" s="340" t="str">
        <f t="shared" ref="E1131:E1194" si="74">IF(C1131&gt;0,D1131/C1131-1," ")</f>
        <v> </v>
      </c>
      <c r="F1131" s="233" t="str">
        <f t="shared" si="72"/>
        <v>否</v>
      </c>
      <c r="G1131" s="121" t="str">
        <f t="shared" si="73"/>
        <v>项</v>
      </c>
    </row>
    <row r="1132" ht="36" customHeight="1" spans="1:7">
      <c r="A1132" s="429" t="s">
        <v>2050</v>
      </c>
      <c r="B1132" s="269" t="s">
        <v>2051</v>
      </c>
      <c r="C1132" s="432">
        <v>0</v>
      </c>
      <c r="D1132" s="432">
        <v>0</v>
      </c>
      <c r="E1132" s="340" t="str">
        <f t="shared" si="74"/>
        <v> </v>
      </c>
      <c r="F1132" s="233" t="str">
        <f t="shared" si="72"/>
        <v>否</v>
      </c>
      <c r="G1132" s="121" t="str">
        <f t="shared" si="73"/>
        <v>项</v>
      </c>
    </row>
    <row r="1133" ht="36" customHeight="1" spans="1:7">
      <c r="A1133" s="429" t="s">
        <v>2052</v>
      </c>
      <c r="B1133" s="269" t="s">
        <v>2053</v>
      </c>
      <c r="C1133" s="432"/>
      <c r="D1133" s="432">
        <v>0</v>
      </c>
      <c r="E1133" s="340" t="str">
        <f t="shared" si="74"/>
        <v> </v>
      </c>
      <c r="F1133" s="233" t="str">
        <f t="shared" si="72"/>
        <v>否</v>
      </c>
      <c r="G1133" s="121" t="str">
        <f t="shared" si="73"/>
        <v>项</v>
      </c>
    </row>
    <row r="1134" ht="36" customHeight="1" spans="1:7">
      <c r="A1134" s="427" t="s">
        <v>2054</v>
      </c>
      <c r="B1134" s="264" t="s">
        <v>2055</v>
      </c>
      <c r="C1134" s="428"/>
      <c r="D1134" s="428">
        <v>0</v>
      </c>
      <c r="E1134" s="316" t="str">
        <f t="shared" si="74"/>
        <v> </v>
      </c>
      <c r="F1134" s="233" t="str">
        <f t="shared" si="72"/>
        <v>否</v>
      </c>
      <c r="G1134" s="121" t="str">
        <f t="shared" si="73"/>
        <v>项</v>
      </c>
    </row>
    <row r="1135" ht="36" customHeight="1" spans="1:7">
      <c r="A1135" s="272">
        <v>2179902</v>
      </c>
      <c r="B1135" s="269" t="s">
        <v>2056</v>
      </c>
      <c r="C1135" s="432">
        <v>0</v>
      </c>
      <c r="D1135" s="432">
        <v>0</v>
      </c>
      <c r="E1135" s="340" t="str">
        <f t="shared" si="74"/>
        <v> </v>
      </c>
      <c r="F1135" s="233" t="str">
        <f t="shared" si="72"/>
        <v>否</v>
      </c>
      <c r="G1135" s="121" t="str">
        <f t="shared" si="73"/>
        <v>项</v>
      </c>
    </row>
    <row r="1136" ht="36" customHeight="1" spans="1:7">
      <c r="A1136" s="272">
        <v>2179999</v>
      </c>
      <c r="B1136" s="269" t="s">
        <v>2053</v>
      </c>
      <c r="C1136" s="432"/>
      <c r="D1136" s="432">
        <v>0</v>
      </c>
      <c r="E1136" s="340" t="str">
        <f t="shared" si="74"/>
        <v> </v>
      </c>
      <c r="F1136" s="233" t="str">
        <f t="shared" si="72"/>
        <v>否</v>
      </c>
      <c r="G1136" s="121" t="str">
        <f t="shared" si="73"/>
        <v>项</v>
      </c>
    </row>
    <row r="1137" ht="36" customHeight="1" spans="1:7">
      <c r="A1137" s="427" t="s">
        <v>102</v>
      </c>
      <c r="B1137" s="264" t="s">
        <v>103</v>
      </c>
      <c r="C1137" s="428"/>
      <c r="D1137" s="428"/>
      <c r="E1137" s="316" t="str">
        <f t="shared" si="74"/>
        <v> </v>
      </c>
      <c r="F1137" s="233" t="str">
        <f t="shared" si="72"/>
        <v>否</v>
      </c>
      <c r="G1137" s="121" t="str">
        <f t="shared" si="73"/>
        <v>款</v>
      </c>
    </row>
    <row r="1138" ht="36" customHeight="1" spans="1:7">
      <c r="A1138" s="427" t="s">
        <v>2057</v>
      </c>
      <c r="B1138" s="264" t="s">
        <v>2058</v>
      </c>
      <c r="C1138" s="428">
        <v>0</v>
      </c>
      <c r="D1138" s="428">
        <v>0</v>
      </c>
      <c r="E1138" s="316" t="str">
        <f t="shared" si="74"/>
        <v> </v>
      </c>
      <c r="F1138" s="233" t="str">
        <f t="shared" si="72"/>
        <v>否</v>
      </c>
      <c r="G1138" s="121" t="str">
        <f t="shared" si="73"/>
        <v>项</v>
      </c>
    </row>
    <row r="1139" ht="36" customHeight="1" spans="1:7">
      <c r="A1139" s="427" t="s">
        <v>2059</v>
      </c>
      <c r="B1139" s="264" t="s">
        <v>2060</v>
      </c>
      <c r="C1139" s="428">
        <v>0</v>
      </c>
      <c r="D1139" s="428">
        <v>0</v>
      </c>
      <c r="E1139" s="316" t="str">
        <f t="shared" si="74"/>
        <v> </v>
      </c>
      <c r="F1139" s="233" t="str">
        <f t="shared" si="72"/>
        <v>否</v>
      </c>
      <c r="G1139" s="121" t="str">
        <f t="shared" si="73"/>
        <v>项</v>
      </c>
    </row>
    <row r="1140" ht="36" customHeight="1" spans="1:7">
      <c r="A1140" s="427" t="s">
        <v>2061</v>
      </c>
      <c r="B1140" s="264" t="s">
        <v>2062</v>
      </c>
      <c r="C1140" s="428">
        <v>0</v>
      </c>
      <c r="D1140" s="428">
        <v>0</v>
      </c>
      <c r="E1140" s="316" t="str">
        <f t="shared" si="74"/>
        <v> </v>
      </c>
      <c r="F1140" s="233" t="str">
        <f t="shared" si="72"/>
        <v>否</v>
      </c>
      <c r="G1140" s="121" t="str">
        <f t="shared" si="73"/>
        <v>项</v>
      </c>
    </row>
    <row r="1141" ht="36" customHeight="1" spans="1:7">
      <c r="A1141" s="427" t="s">
        <v>2063</v>
      </c>
      <c r="B1141" s="264" t="s">
        <v>2064</v>
      </c>
      <c r="C1141" s="428">
        <v>0</v>
      </c>
      <c r="D1141" s="428">
        <v>0</v>
      </c>
      <c r="E1141" s="316" t="str">
        <f t="shared" si="74"/>
        <v> </v>
      </c>
      <c r="F1141" s="233" t="str">
        <f t="shared" si="72"/>
        <v>否</v>
      </c>
      <c r="G1141" s="121" t="str">
        <f t="shared" si="73"/>
        <v>项</v>
      </c>
    </row>
    <row r="1142" ht="36" customHeight="1" spans="1:7">
      <c r="A1142" s="427" t="s">
        <v>2065</v>
      </c>
      <c r="B1142" s="264" t="s">
        <v>2066</v>
      </c>
      <c r="C1142" s="428">
        <v>0</v>
      </c>
      <c r="D1142" s="428">
        <v>0</v>
      </c>
      <c r="E1142" s="316" t="str">
        <f t="shared" si="74"/>
        <v> </v>
      </c>
      <c r="F1142" s="233" t="str">
        <f t="shared" si="72"/>
        <v>否</v>
      </c>
      <c r="G1142" s="121" t="str">
        <f t="shared" si="73"/>
        <v>项</v>
      </c>
    </row>
    <row r="1143" ht="36" customHeight="1" spans="1:7">
      <c r="A1143" s="427" t="s">
        <v>2067</v>
      </c>
      <c r="B1143" s="264" t="s">
        <v>2068</v>
      </c>
      <c r="C1143" s="428">
        <v>0</v>
      </c>
      <c r="D1143" s="428">
        <v>0</v>
      </c>
      <c r="E1143" s="316" t="str">
        <f t="shared" si="74"/>
        <v> </v>
      </c>
      <c r="F1143" s="233" t="str">
        <f t="shared" si="72"/>
        <v>否</v>
      </c>
      <c r="G1143" s="121" t="str">
        <f t="shared" si="73"/>
        <v>项</v>
      </c>
    </row>
    <row r="1144" ht="36" customHeight="1" spans="1:7">
      <c r="A1144" s="427" t="s">
        <v>2069</v>
      </c>
      <c r="B1144" s="264" t="s">
        <v>2070</v>
      </c>
      <c r="C1144" s="428">
        <v>0</v>
      </c>
      <c r="D1144" s="428">
        <v>0</v>
      </c>
      <c r="E1144" s="316" t="str">
        <f t="shared" si="74"/>
        <v> </v>
      </c>
      <c r="F1144" s="233" t="str">
        <f t="shared" si="72"/>
        <v>否</v>
      </c>
      <c r="G1144" s="121" t="str">
        <f t="shared" si="73"/>
        <v>项</v>
      </c>
    </row>
    <row r="1145" ht="36" customHeight="1" spans="1:7">
      <c r="A1145" s="427" t="s">
        <v>2071</v>
      </c>
      <c r="B1145" s="264" t="s">
        <v>2072</v>
      </c>
      <c r="C1145" s="428">
        <v>0</v>
      </c>
      <c r="D1145" s="428">
        <v>0</v>
      </c>
      <c r="E1145" s="316" t="str">
        <f t="shared" si="74"/>
        <v> </v>
      </c>
      <c r="F1145" s="233" t="str">
        <f t="shared" si="72"/>
        <v>否</v>
      </c>
      <c r="G1145" s="121" t="str">
        <f t="shared" si="73"/>
        <v>项</v>
      </c>
    </row>
    <row r="1146" ht="36" customHeight="1" spans="1:7">
      <c r="A1146" s="427" t="s">
        <v>2073</v>
      </c>
      <c r="B1146" s="264" t="s">
        <v>2074</v>
      </c>
      <c r="C1146" s="428">
        <v>0</v>
      </c>
      <c r="D1146" s="428"/>
      <c r="E1146" s="316" t="str">
        <f t="shared" si="74"/>
        <v> </v>
      </c>
      <c r="F1146" s="233" t="str">
        <f t="shared" si="72"/>
        <v>否</v>
      </c>
      <c r="G1146" s="121" t="str">
        <f t="shared" si="73"/>
        <v>项</v>
      </c>
    </row>
    <row r="1147" ht="36" customHeight="1" spans="1:7">
      <c r="A1147" s="427" t="s">
        <v>104</v>
      </c>
      <c r="B1147" s="264" t="s">
        <v>105</v>
      </c>
      <c r="C1147" s="428">
        <f>C1148+C1175+C1190</f>
        <v>2932</v>
      </c>
      <c r="D1147" s="428">
        <f>D1148+D1175+D1190</f>
        <v>2165.74</v>
      </c>
      <c r="E1147" s="316">
        <f t="shared" si="74"/>
        <v>-0.261</v>
      </c>
      <c r="F1147" s="233" t="str">
        <f t="shared" si="72"/>
        <v>是</v>
      </c>
      <c r="G1147" s="121" t="str">
        <f t="shared" si="73"/>
        <v>款</v>
      </c>
    </row>
    <row r="1148" ht="36" customHeight="1" spans="1:7">
      <c r="A1148" s="427" t="s">
        <v>2075</v>
      </c>
      <c r="B1148" s="264" t="s">
        <v>2076</v>
      </c>
      <c r="C1148" s="428">
        <f>SUM(C1149:C1174)</f>
        <v>2712</v>
      </c>
      <c r="D1148" s="428">
        <f>SUM(D1149:D1174)</f>
        <v>1965.74</v>
      </c>
      <c r="E1148" s="316">
        <f t="shared" si="74"/>
        <v>-0.275</v>
      </c>
      <c r="F1148" s="233" t="str">
        <f t="shared" si="72"/>
        <v>是</v>
      </c>
      <c r="G1148" s="121" t="str">
        <f t="shared" si="73"/>
        <v>项</v>
      </c>
    </row>
    <row r="1149" ht="36" customHeight="1" spans="1:7">
      <c r="A1149" s="429" t="s">
        <v>2077</v>
      </c>
      <c r="B1149" s="269" t="s">
        <v>145</v>
      </c>
      <c r="C1149" s="432">
        <v>1652</v>
      </c>
      <c r="D1149" s="432">
        <v>1501.74</v>
      </c>
      <c r="E1149" s="340">
        <f t="shared" si="74"/>
        <v>-0.091</v>
      </c>
      <c r="F1149" s="233" t="str">
        <f t="shared" si="72"/>
        <v>是</v>
      </c>
      <c r="G1149" s="121" t="str">
        <f t="shared" si="73"/>
        <v>项</v>
      </c>
    </row>
    <row r="1150" ht="36" customHeight="1" spans="1:7">
      <c r="A1150" s="429" t="s">
        <v>2078</v>
      </c>
      <c r="B1150" s="269" t="s">
        <v>147</v>
      </c>
      <c r="C1150" s="432">
        <v>0</v>
      </c>
      <c r="D1150" s="432">
        <v>0</v>
      </c>
      <c r="E1150" s="340" t="str">
        <f t="shared" si="74"/>
        <v> </v>
      </c>
      <c r="F1150" s="233" t="str">
        <f t="shared" si="72"/>
        <v>否</v>
      </c>
      <c r="G1150" s="121" t="str">
        <f t="shared" si="73"/>
        <v>项</v>
      </c>
    </row>
    <row r="1151" ht="36" customHeight="1" spans="1:7">
      <c r="A1151" s="429" t="s">
        <v>2079</v>
      </c>
      <c r="B1151" s="269" t="s">
        <v>149</v>
      </c>
      <c r="C1151" s="432">
        <v>0</v>
      </c>
      <c r="D1151" s="432">
        <v>0</v>
      </c>
      <c r="E1151" s="340" t="str">
        <f t="shared" si="74"/>
        <v> </v>
      </c>
      <c r="F1151" s="233" t="str">
        <f t="shared" si="72"/>
        <v>否</v>
      </c>
      <c r="G1151" s="121" t="str">
        <f t="shared" si="73"/>
        <v>项</v>
      </c>
    </row>
    <row r="1152" ht="36" customHeight="1" spans="1:7">
      <c r="A1152" s="429" t="s">
        <v>2080</v>
      </c>
      <c r="B1152" s="269" t="s">
        <v>2081</v>
      </c>
      <c r="C1152" s="432">
        <v>300</v>
      </c>
      <c r="D1152" s="432">
        <v>0</v>
      </c>
      <c r="E1152" s="340">
        <f t="shared" si="74"/>
        <v>-1</v>
      </c>
      <c r="F1152" s="233" t="str">
        <f t="shared" si="72"/>
        <v>是</v>
      </c>
      <c r="G1152" s="121" t="str">
        <f t="shared" si="73"/>
        <v>项</v>
      </c>
    </row>
    <row r="1153" ht="36" customHeight="1" spans="1:7">
      <c r="A1153" s="429" t="s">
        <v>2082</v>
      </c>
      <c r="B1153" s="269" t="s">
        <v>2083</v>
      </c>
      <c r="C1153" s="432">
        <v>560</v>
      </c>
      <c r="D1153" s="432">
        <v>464</v>
      </c>
      <c r="E1153" s="340">
        <f t="shared" si="74"/>
        <v>-0.171</v>
      </c>
      <c r="F1153" s="233" t="str">
        <f t="shared" si="72"/>
        <v>是</v>
      </c>
      <c r="G1153" s="121" t="str">
        <f t="shared" si="73"/>
        <v>款</v>
      </c>
    </row>
    <row r="1154" ht="36" customHeight="1" spans="1:7">
      <c r="A1154" s="429" t="s">
        <v>2084</v>
      </c>
      <c r="B1154" s="269" t="s">
        <v>2085</v>
      </c>
      <c r="C1154" s="432"/>
      <c r="D1154" s="432">
        <v>0</v>
      </c>
      <c r="E1154" s="340" t="str">
        <f t="shared" si="74"/>
        <v> </v>
      </c>
      <c r="F1154" s="233" t="str">
        <f t="shared" si="72"/>
        <v>否</v>
      </c>
      <c r="G1154" s="121" t="str">
        <f t="shared" si="73"/>
        <v>项</v>
      </c>
    </row>
    <row r="1155" ht="36" customHeight="1" spans="1:7">
      <c r="A1155" s="429" t="s">
        <v>2086</v>
      </c>
      <c r="B1155" s="269" t="s">
        <v>2087</v>
      </c>
      <c r="C1155" s="432"/>
      <c r="D1155" s="432"/>
      <c r="E1155" s="340" t="str">
        <f t="shared" si="74"/>
        <v> </v>
      </c>
      <c r="F1155" s="233" t="str">
        <f t="shared" si="72"/>
        <v>否</v>
      </c>
      <c r="G1155" s="121" t="str">
        <f t="shared" si="73"/>
        <v>项</v>
      </c>
    </row>
    <row r="1156" ht="36" customHeight="1" spans="1:7">
      <c r="A1156" s="429" t="s">
        <v>2088</v>
      </c>
      <c r="B1156" s="269" t="s">
        <v>2089</v>
      </c>
      <c r="C1156" s="432"/>
      <c r="D1156" s="432"/>
      <c r="E1156" s="340" t="str">
        <f t="shared" si="74"/>
        <v> </v>
      </c>
      <c r="F1156" s="233" t="e">
        <f>IF(LEN(#REF!)=3,"是",IF(#REF!&lt;&gt;"",IF(SUM(C1156:D1156)&lt;&gt;0,"是","否"),"是"))</f>
        <v>#REF!</v>
      </c>
      <c r="G1156" s="121" t="e">
        <f>IF(LEN(#REF!)=3,"类",IF(LEN(#REF!)=5,"款","项"))</f>
        <v>#REF!</v>
      </c>
    </row>
    <row r="1157" ht="36" customHeight="1" spans="1:7">
      <c r="A1157" s="429" t="s">
        <v>2090</v>
      </c>
      <c r="B1157" s="269" t="s">
        <v>2091</v>
      </c>
      <c r="C1157" s="432">
        <v>0</v>
      </c>
      <c r="D1157" s="432"/>
      <c r="E1157" s="340" t="str">
        <f t="shared" si="74"/>
        <v> </v>
      </c>
      <c r="F1157" s="233" t="str">
        <f t="shared" ref="F1157:F1167" si="75">IF(LEN(A1137)=3,"是",IF(B1137&lt;&gt;"",IF(SUM(C1157:D1157)&lt;&gt;0,"是","否"),"是"))</f>
        <v>是</v>
      </c>
      <c r="G1157" s="121" t="str">
        <f t="shared" ref="G1157:G1167" si="76">IF(LEN(A1137)=3,"类",IF(LEN(A1137)=5,"款","项"))</f>
        <v>类</v>
      </c>
    </row>
    <row r="1158" ht="36" customHeight="1" spans="1:7">
      <c r="A1158" s="429" t="s">
        <v>2092</v>
      </c>
      <c r="B1158" s="269" t="s">
        <v>2093</v>
      </c>
      <c r="C1158" s="432"/>
      <c r="D1158" s="432">
        <v>0</v>
      </c>
      <c r="E1158" s="340" t="str">
        <f t="shared" si="74"/>
        <v> </v>
      </c>
      <c r="F1158" s="233" t="str">
        <f t="shared" si="75"/>
        <v>否</v>
      </c>
      <c r="G1158" s="121" t="str">
        <f t="shared" si="76"/>
        <v>款</v>
      </c>
    </row>
    <row r="1159" ht="36" customHeight="1" spans="1:7">
      <c r="A1159" s="429" t="s">
        <v>2094</v>
      </c>
      <c r="B1159" s="269" t="s">
        <v>2095</v>
      </c>
      <c r="C1159" s="432"/>
      <c r="D1159" s="432">
        <v>0</v>
      </c>
      <c r="E1159" s="340" t="str">
        <f t="shared" si="74"/>
        <v> </v>
      </c>
      <c r="F1159" s="233" t="str">
        <f t="shared" si="75"/>
        <v>否</v>
      </c>
      <c r="G1159" s="121" t="str">
        <f t="shared" si="76"/>
        <v>款</v>
      </c>
    </row>
    <row r="1160" ht="36" customHeight="1" spans="1:7">
      <c r="A1160" s="429" t="s">
        <v>2096</v>
      </c>
      <c r="B1160" s="269" t="s">
        <v>2097</v>
      </c>
      <c r="C1160" s="432">
        <v>0</v>
      </c>
      <c r="D1160" s="432">
        <v>0</v>
      </c>
      <c r="E1160" s="340" t="str">
        <f t="shared" si="74"/>
        <v> </v>
      </c>
      <c r="F1160" s="233" t="str">
        <f t="shared" si="75"/>
        <v>否</v>
      </c>
      <c r="G1160" s="121" t="str">
        <f t="shared" si="76"/>
        <v>款</v>
      </c>
    </row>
    <row r="1161" ht="36" customHeight="1" spans="1:7">
      <c r="A1161" s="429" t="s">
        <v>2098</v>
      </c>
      <c r="B1161" s="269" t="s">
        <v>2099</v>
      </c>
      <c r="C1161" s="432">
        <v>0</v>
      </c>
      <c r="D1161" s="432">
        <v>0</v>
      </c>
      <c r="E1161" s="340" t="str">
        <f t="shared" si="74"/>
        <v> </v>
      </c>
      <c r="F1161" s="233" t="str">
        <f t="shared" si="75"/>
        <v>否</v>
      </c>
      <c r="G1161" s="121" t="str">
        <f t="shared" si="76"/>
        <v>款</v>
      </c>
    </row>
    <row r="1162" ht="36" customHeight="1" spans="1:7">
      <c r="A1162" s="429" t="s">
        <v>2100</v>
      </c>
      <c r="B1162" s="269" t="s">
        <v>2101</v>
      </c>
      <c r="C1162" s="432"/>
      <c r="D1162" s="432">
        <v>0</v>
      </c>
      <c r="E1162" s="340" t="str">
        <f t="shared" si="74"/>
        <v> </v>
      </c>
      <c r="F1162" s="233" t="str">
        <f t="shared" si="75"/>
        <v>否</v>
      </c>
      <c r="G1162" s="121" t="str">
        <f t="shared" si="76"/>
        <v>款</v>
      </c>
    </row>
    <row r="1163" ht="36" customHeight="1" spans="1:7">
      <c r="A1163" s="429" t="s">
        <v>2102</v>
      </c>
      <c r="B1163" s="269" t="s">
        <v>2103</v>
      </c>
      <c r="C1163" s="432"/>
      <c r="D1163" s="432">
        <v>0</v>
      </c>
      <c r="E1163" s="340" t="str">
        <f t="shared" si="74"/>
        <v> </v>
      </c>
      <c r="F1163" s="233" t="str">
        <f t="shared" si="75"/>
        <v>否</v>
      </c>
      <c r="G1163" s="121" t="str">
        <f t="shared" si="76"/>
        <v>款</v>
      </c>
    </row>
    <row r="1164" ht="36" customHeight="1" spans="1:7">
      <c r="A1164" s="429" t="s">
        <v>2104</v>
      </c>
      <c r="B1164" s="269" t="s">
        <v>2105</v>
      </c>
      <c r="C1164" s="432">
        <v>0</v>
      </c>
      <c r="D1164" s="432">
        <v>0</v>
      </c>
      <c r="E1164" s="340" t="str">
        <f t="shared" si="74"/>
        <v> </v>
      </c>
      <c r="F1164" s="233" t="str">
        <f t="shared" si="75"/>
        <v>否</v>
      </c>
      <c r="G1164" s="121" t="str">
        <f t="shared" si="76"/>
        <v>款</v>
      </c>
    </row>
    <row r="1165" ht="36" customHeight="1" spans="1:7">
      <c r="A1165" s="429" t="s">
        <v>2106</v>
      </c>
      <c r="B1165" s="269" t="s">
        <v>2107</v>
      </c>
      <c r="C1165" s="432">
        <v>0</v>
      </c>
      <c r="D1165" s="432">
        <v>0</v>
      </c>
      <c r="E1165" s="340" t="str">
        <f t="shared" si="74"/>
        <v> </v>
      </c>
      <c r="F1165" s="233" t="str">
        <f t="shared" si="75"/>
        <v>否</v>
      </c>
      <c r="G1165" s="121" t="str">
        <f t="shared" si="76"/>
        <v>款</v>
      </c>
    </row>
    <row r="1166" ht="36" customHeight="1" spans="1:7">
      <c r="A1166" s="429" t="s">
        <v>2108</v>
      </c>
      <c r="B1166" s="269" t="s">
        <v>2109</v>
      </c>
      <c r="C1166" s="432">
        <v>0</v>
      </c>
      <c r="D1166" s="432">
        <v>0</v>
      </c>
      <c r="E1166" s="340" t="str">
        <f t="shared" si="74"/>
        <v> </v>
      </c>
      <c r="F1166" s="233" t="str">
        <f t="shared" si="75"/>
        <v>否</v>
      </c>
      <c r="G1166" s="121" t="str">
        <f t="shared" si="76"/>
        <v>款</v>
      </c>
    </row>
    <row r="1167" ht="36" customHeight="1" spans="1:7">
      <c r="A1167" s="429" t="s">
        <v>2110</v>
      </c>
      <c r="B1167" s="269" t="s">
        <v>2111</v>
      </c>
      <c r="C1167" s="432">
        <v>0</v>
      </c>
      <c r="D1167" s="432"/>
      <c r="E1167" s="340" t="str">
        <f t="shared" si="74"/>
        <v> </v>
      </c>
      <c r="F1167" s="233" t="str">
        <f t="shared" si="75"/>
        <v>是</v>
      </c>
      <c r="G1167" s="121" t="str">
        <f t="shared" si="76"/>
        <v>类</v>
      </c>
    </row>
    <row r="1168" ht="36" customHeight="1" spans="1:7">
      <c r="A1168" s="429" t="s">
        <v>2112</v>
      </c>
      <c r="B1168" s="269" t="s">
        <v>2113</v>
      </c>
      <c r="C1168" s="432">
        <v>0</v>
      </c>
      <c r="D1168" s="432"/>
      <c r="E1168" s="340" t="str">
        <f t="shared" si="74"/>
        <v> </v>
      </c>
      <c r="F1168" s="233" t="str">
        <f t="shared" ref="F1168:F1231" si="77">IF(LEN(A1148)=3,"是",IF(B1148&lt;&gt;"",IF(SUM(C1168:D1168)&lt;&gt;0,"是","否"),"是"))</f>
        <v>否</v>
      </c>
      <c r="G1168" s="121" t="str">
        <f t="shared" ref="G1168:G1231" si="78">IF(LEN(A1148)=3,"类",IF(LEN(A1148)=5,"款","项"))</f>
        <v>款</v>
      </c>
    </row>
    <row r="1169" ht="36" customHeight="1" spans="1:7">
      <c r="A1169" s="429" t="s">
        <v>2114</v>
      </c>
      <c r="B1169" s="269" t="s">
        <v>2115</v>
      </c>
      <c r="C1169" s="432">
        <v>0</v>
      </c>
      <c r="D1169" s="432"/>
      <c r="E1169" s="340" t="str">
        <f t="shared" si="74"/>
        <v> </v>
      </c>
      <c r="F1169" s="233" t="str">
        <f t="shared" si="77"/>
        <v>否</v>
      </c>
      <c r="G1169" s="121" t="str">
        <f t="shared" si="78"/>
        <v>项</v>
      </c>
    </row>
    <row r="1170" ht="36" customHeight="1" spans="1:7">
      <c r="A1170" s="429" t="s">
        <v>2116</v>
      </c>
      <c r="B1170" s="269" t="s">
        <v>2117</v>
      </c>
      <c r="C1170" s="432">
        <v>0</v>
      </c>
      <c r="D1170" s="432">
        <v>0</v>
      </c>
      <c r="E1170" s="340" t="str">
        <f t="shared" si="74"/>
        <v> </v>
      </c>
      <c r="F1170" s="233" t="str">
        <f t="shared" si="77"/>
        <v>否</v>
      </c>
      <c r="G1170" s="121" t="str">
        <f t="shared" si="78"/>
        <v>项</v>
      </c>
    </row>
    <row r="1171" ht="36" customHeight="1" spans="1:7">
      <c r="A1171" s="429" t="s">
        <v>2118</v>
      </c>
      <c r="B1171" s="269" t="s">
        <v>2119</v>
      </c>
      <c r="C1171" s="432">
        <v>0</v>
      </c>
      <c r="D1171" s="432"/>
      <c r="E1171" s="340" t="str">
        <f t="shared" si="74"/>
        <v> </v>
      </c>
      <c r="F1171" s="233" t="str">
        <f t="shared" si="77"/>
        <v>否</v>
      </c>
      <c r="G1171" s="121" t="str">
        <f t="shared" si="78"/>
        <v>项</v>
      </c>
    </row>
    <row r="1172" ht="36" customHeight="1" spans="1:7">
      <c r="A1172" s="429" t="s">
        <v>2120</v>
      </c>
      <c r="B1172" s="269" t="s">
        <v>2121</v>
      </c>
      <c r="C1172" s="432"/>
      <c r="D1172" s="432"/>
      <c r="E1172" s="340" t="str">
        <f t="shared" si="74"/>
        <v> </v>
      </c>
      <c r="F1172" s="233" t="str">
        <f t="shared" si="77"/>
        <v>否</v>
      </c>
      <c r="G1172" s="121" t="str">
        <f t="shared" si="78"/>
        <v>项</v>
      </c>
    </row>
    <row r="1173" ht="36" customHeight="1" spans="1:7">
      <c r="A1173" s="429" t="s">
        <v>2122</v>
      </c>
      <c r="B1173" s="269" t="s">
        <v>163</v>
      </c>
      <c r="C1173" s="432"/>
      <c r="D1173" s="432"/>
      <c r="E1173" s="340" t="str">
        <f t="shared" si="74"/>
        <v> </v>
      </c>
      <c r="F1173" s="233" t="str">
        <f t="shared" si="77"/>
        <v>否</v>
      </c>
      <c r="G1173" s="121" t="str">
        <f t="shared" si="78"/>
        <v>项</v>
      </c>
    </row>
    <row r="1174" ht="36" customHeight="1" spans="1:7">
      <c r="A1174" s="429" t="s">
        <v>2123</v>
      </c>
      <c r="B1174" s="269" t="s">
        <v>2124</v>
      </c>
      <c r="C1174" s="432">
        <v>200</v>
      </c>
      <c r="D1174" s="432"/>
      <c r="E1174" s="340">
        <f t="shared" si="74"/>
        <v>-1</v>
      </c>
      <c r="F1174" s="233" t="str">
        <f t="shared" si="77"/>
        <v>是</v>
      </c>
      <c r="G1174" s="121" t="str">
        <f t="shared" si="78"/>
        <v>项</v>
      </c>
    </row>
    <row r="1175" ht="36" customHeight="1" spans="1:7">
      <c r="A1175" s="427" t="s">
        <v>2125</v>
      </c>
      <c r="B1175" s="264" t="s">
        <v>2126</v>
      </c>
      <c r="C1175" s="428">
        <f>SUM(C1176:C1189)</f>
        <v>220</v>
      </c>
      <c r="D1175" s="428">
        <f>SUM(D1176:D1189)</f>
        <v>200</v>
      </c>
      <c r="E1175" s="316">
        <f t="shared" si="74"/>
        <v>-0.091</v>
      </c>
      <c r="F1175" s="233" t="str">
        <f t="shared" si="77"/>
        <v>是</v>
      </c>
      <c r="G1175" s="121" t="str">
        <f t="shared" si="78"/>
        <v>项</v>
      </c>
    </row>
    <row r="1176" ht="36" customHeight="1" spans="1:7">
      <c r="A1176" s="429" t="s">
        <v>2127</v>
      </c>
      <c r="B1176" s="269" t="s">
        <v>145</v>
      </c>
      <c r="C1176" s="432">
        <v>0</v>
      </c>
      <c r="D1176" s="432"/>
      <c r="E1176" s="340" t="str">
        <f t="shared" si="74"/>
        <v> </v>
      </c>
      <c r="F1176" s="233" t="str">
        <f t="shared" si="77"/>
        <v>否</v>
      </c>
      <c r="G1176" s="121" t="str">
        <f t="shared" si="78"/>
        <v>项</v>
      </c>
    </row>
    <row r="1177" ht="36" customHeight="1" spans="1:7">
      <c r="A1177" s="429" t="s">
        <v>2128</v>
      </c>
      <c r="B1177" s="269" t="s">
        <v>147</v>
      </c>
      <c r="C1177" s="432">
        <v>0</v>
      </c>
      <c r="D1177" s="432">
        <v>0</v>
      </c>
      <c r="E1177" s="340" t="str">
        <f t="shared" si="74"/>
        <v> </v>
      </c>
      <c r="F1177" s="233" t="str">
        <f t="shared" si="77"/>
        <v>否</v>
      </c>
      <c r="G1177" s="121" t="str">
        <f t="shared" si="78"/>
        <v>项</v>
      </c>
    </row>
    <row r="1178" ht="36" customHeight="1" spans="1:7">
      <c r="A1178" s="429" t="s">
        <v>2129</v>
      </c>
      <c r="B1178" s="269" t="s">
        <v>149</v>
      </c>
      <c r="C1178" s="432">
        <v>0</v>
      </c>
      <c r="D1178" s="432"/>
      <c r="E1178" s="340" t="str">
        <f t="shared" si="74"/>
        <v> </v>
      </c>
      <c r="F1178" s="233" t="str">
        <f t="shared" si="77"/>
        <v>否</v>
      </c>
      <c r="G1178" s="121" t="str">
        <f t="shared" si="78"/>
        <v>项</v>
      </c>
    </row>
    <row r="1179" ht="36" customHeight="1" spans="1:7">
      <c r="A1179" s="429" t="s">
        <v>2130</v>
      </c>
      <c r="B1179" s="269" t="s">
        <v>2131</v>
      </c>
      <c r="C1179" s="432">
        <v>110</v>
      </c>
      <c r="D1179" s="432">
        <v>110</v>
      </c>
      <c r="E1179" s="340">
        <f t="shared" si="74"/>
        <v>0</v>
      </c>
      <c r="F1179" s="233" t="str">
        <f t="shared" si="77"/>
        <v>是</v>
      </c>
      <c r="G1179" s="121" t="str">
        <f t="shared" si="78"/>
        <v>项</v>
      </c>
    </row>
    <row r="1180" ht="36" customHeight="1" spans="1:7">
      <c r="A1180" s="429" t="s">
        <v>2132</v>
      </c>
      <c r="B1180" s="269" t="s">
        <v>2133</v>
      </c>
      <c r="C1180" s="432"/>
      <c r="D1180" s="432">
        <v>0</v>
      </c>
      <c r="E1180" s="340" t="str">
        <f t="shared" si="74"/>
        <v> </v>
      </c>
      <c r="F1180" s="233" t="str">
        <f t="shared" si="77"/>
        <v>否</v>
      </c>
      <c r="G1180" s="121" t="str">
        <f t="shared" si="78"/>
        <v>项</v>
      </c>
    </row>
    <row r="1181" ht="36" customHeight="1" spans="1:7">
      <c r="A1181" s="429" t="s">
        <v>2134</v>
      </c>
      <c r="B1181" s="269" t="s">
        <v>2135</v>
      </c>
      <c r="C1181" s="432"/>
      <c r="D1181" s="432">
        <v>0</v>
      </c>
      <c r="E1181" s="340" t="str">
        <f t="shared" si="74"/>
        <v> </v>
      </c>
      <c r="F1181" s="233" t="str">
        <f t="shared" si="77"/>
        <v>否</v>
      </c>
      <c r="G1181" s="121" t="str">
        <f t="shared" si="78"/>
        <v>项</v>
      </c>
    </row>
    <row r="1182" ht="36" customHeight="1" spans="1:7">
      <c r="A1182" s="429" t="s">
        <v>2136</v>
      </c>
      <c r="B1182" s="269" t="s">
        <v>2137</v>
      </c>
      <c r="C1182" s="432"/>
      <c r="D1182" s="432">
        <v>0</v>
      </c>
      <c r="E1182" s="340" t="str">
        <f t="shared" si="74"/>
        <v> </v>
      </c>
      <c r="F1182" s="233" t="str">
        <f t="shared" si="77"/>
        <v>否</v>
      </c>
      <c r="G1182" s="121" t="str">
        <f t="shared" si="78"/>
        <v>项</v>
      </c>
    </row>
    <row r="1183" ht="36" customHeight="1" spans="1:7">
      <c r="A1183" s="429" t="s">
        <v>2138</v>
      </c>
      <c r="B1183" s="269" t="s">
        <v>2139</v>
      </c>
      <c r="C1183" s="432">
        <v>110</v>
      </c>
      <c r="D1183" s="432">
        <v>90</v>
      </c>
      <c r="E1183" s="340">
        <f t="shared" si="74"/>
        <v>-0.182</v>
      </c>
      <c r="F1183" s="233" t="str">
        <f t="shared" si="77"/>
        <v>是</v>
      </c>
      <c r="G1183" s="121" t="str">
        <f t="shared" si="78"/>
        <v>项</v>
      </c>
    </row>
    <row r="1184" ht="36" customHeight="1" spans="1:7">
      <c r="A1184" s="429" t="s">
        <v>2140</v>
      </c>
      <c r="B1184" s="269" t="s">
        <v>2141</v>
      </c>
      <c r="C1184" s="432">
        <v>0</v>
      </c>
      <c r="D1184" s="432">
        <v>0</v>
      </c>
      <c r="E1184" s="340" t="str">
        <f t="shared" si="74"/>
        <v> </v>
      </c>
      <c r="F1184" s="233" t="str">
        <f t="shared" si="77"/>
        <v>否</v>
      </c>
      <c r="G1184" s="121" t="str">
        <f t="shared" si="78"/>
        <v>项</v>
      </c>
    </row>
    <row r="1185" ht="36" customHeight="1" spans="1:7">
      <c r="A1185" s="429" t="s">
        <v>2142</v>
      </c>
      <c r="B1185" s="269" t="s">
        <v>2143</v>
      </c>
      <c r="C1185" s="432">
        <v>0</v>
      </c>
      <c r="D1185" s="432">
        <v>0</v>
      </c>
      <c r="E1185" s="340" t="str">
        <f t="shared" si="74"/>
        <v> </v>
      </c>
      <c r="F1185" s="233" t="str">
        <f t="shared" si="77"/>
        <v>否</v>
      </c>
      <c r="G1185" s="121" t="str">
        <f t="shared" si="78"/>
        <v>项</v>
      </c>
    </row>
    <row r="1186" ht="36" customHeight="1" spans="1:7">
      <c r="A1186" s="429" t="s">
        <v>2144</v>
      </c>
      <c r="B1186" s="269" t="s">
        <v>2145</v>
      </c>
      <c r="C1186" s="432">
        <v>0</v>
      </c>
      <c r="D1186" s="432">
        <v>0</v>
      </c>
      <c r="E1186" s="340" t="str">
        <f t="shared" si="74"/>
        <v> </v>
      </c>
      <c r="F1186" s="233" t="str">
        <f t="shared" si="77"/>
        <v>否</v>
      </c>
      <c r="G1186" s="121" t="str">
        <f t="shared" si="78"/>
        <v>项</v>
      </c>
    </row>
    <row r="1187" ht="36" customHeight="1" spans="1:7">
      <c r="A1187" s="429" t="s">
        <v>2146</v>
      </c>
      <c r="B1187" s="269" t="s">
        <v>2147</v>
      </c>
      <c r="C1187" s="432">
        <v>0</v>
      </c>
      <c r="D1187" s="432">
        <v>0</v>
      </c>
      <c r="E1187" s="340" t="str">
        <f t="shared" si="74"/>
        <v> </v>
      </c>
      <c r="F1187" s="233" t="str">
        <f t="shared" si="77"/>
        <v>否</v>
      </c>
      <c r="G1187" s="121" t="str">
        <f t="shared" si="78"/>
        <v>项</v>
      </c>
    </row>
    <row r="1188" ht="36" customHeight="1" spans="1:7">
      <c r="A1188" s="429" t="s">
        <v>2148</v>
      </c>
      <c r="B1188" s="269" t="s">
        <v>2149</v>
      </c>
      <c r="C1188" s="432">
        <v>0</v>
      </c>
      <c r="D1188" s="432">
        <v>0</v>
      </c>
      <c r="E1188" s="340" t="str">
        <f t="shared" si="74"/>
        <v> </v>
      </c>
      <c r="F1188" s="233" t="str">
        <f t="shared" si="77"/>
        <v>否</v>
      </c>
      <c r="G1188" s="121" t="str">
        <f t="shared" si="78"/>
        <v>项</v>
      </c>
    </row>
    <row r="1189" ht="36" customHeight="1" spans="1:7">
      <c r="A1189" s="429" t="s">
        <v>2150</v>
      </c>
      <c r="B1189" s="269" t="s">
        <v>2151</v>
      </c>
      <c r="C1189" s="432">
        <v>0</v>
      </c>
      <c r="D1189" s="432">
        <v>0</v>
      </c>
      <c r="E1189" s="340" t="str">
        <f t="shared" si="74"/>
        <v> </v>
      </c>
      <c r="F1189" s="233" t="str">
        <f t="shared" si="77"/>
        <v>否</v>
      </c>
      <c r="G1189" s="121" t="str">
        <f t="shared" si="78"/>
        <v>项</v>
      </c>
    </row>
    <row r="1190" ht="36" customHeight="1" spans="1:7">
      <c r="A1190" s="427" t="s">
        <v>2152</v>
      </c>
      <c r="B1190" s="264" t="s">
        <v>2153</v>
      </c>
      <c r="C1190" s="428"/>
      <c r="D1190" s="428">
        <v>0</v>
      </c>
      <c r="E1190" s="316" t="str">
        <f t="shared" si="74"/>
        <v> </v>
      </c>
      <c r="F1190" s="233" t="str">
        <f t="shared" si="77"/>
        <v>否</v>
      </c>
      <c r="G1190" s="121" t="str">
        <f t="shared" si="78"/>
        <v>项</v>
      </c>
    </row>
    <row r="1191" ht="36" customHeight="1" spans="1:7">
      <c r="A1191" s="272">
        <v>2209999</v>
      </c>
      <c r="B1191" s="269" t="s">
        <v>2154</v>
      </c>
      <c r="C1191" s="432"/>
      <c r="D1191" s="432">
        <v>0</v>
      </c>
      <c r="E1191" s="340" t="str">
        <f t="shared" si="74"/>
        <v> </v>
      </c>
      <c r="F1191" s="233" t="str">
        <f t="shared" si="77"/>
        <v>否</v>
      </c>
      <c r="G1191" s="121" t="str">
        <f t="shared" si="78"/>
        <v>项</v>
      </c>
    </row>
    <row r="1192" ht="36" customHeight="1" spans="1:7">
      <c r="A1192" s="427" t="s">
        <v>106</v>
      </c>
      <c r="B1192" s="264" t="s">
        <v>107</v>
      </c>
      <c r="C1192" s="428">
        <f>C1193+C1208+C1212</f>
        <v>14398</v>
      </c>
      <c r="D1192" s="428">
        <f>D1193+D1208+D1212</f>
        <v>14831.8</v>
      </c>
      <c r="E1192" s="316">
        <f t="shared" si="74"/>
        <v>0.03</v>
      </c>
      <c r="F1192" s="233" t="str">
        <f t="shared" si="77"/>
        <v>是</v>
      </c>
      <c r="G1192" s="121" t="str">
        <f t="shared" si="78"/>
        <v>项</v>
      </c>
    </row>
    <row r="1193" ht="36" customHeight="1" spans="1:7">
      <c r="A1193" s="427" t="s">
        <v>2155</v>
      </c>
      <c r="B1193" s="264" t="s">
        <v>2156</v>
      </c>
      <c r="C1193" s="428">
        <f>SUM(C1194:C1207)</f>
        <v>627</v>
      </c>
      <c r="D1193" s="428">
        <f>SUM(D1194:D1207)</f>
        <v>815.4</v>
      </c>
      <c r="E1193" s="316">
        <f t="shared" si="74"/>
        <v>0.3</v>
      </c>
      <c r="F1193" s="233" t="str">
        <f t="shared" si="77"/>
        <v>是</v>
      </c>
      <c r="G1193" s="121" t="str">
        <f t="shared" si="78"/>
        <v>项</v>
      </c>
    </row>
    <row r="1194" ht="36" customHeight="1" spans="1:7">
      <c r="A1194" s="429" t="s">
        <v>2157</v>
      </c>
      <c r="B1194" s="269" t="s">
        <v>2158</v>
      </c>
      <c r="C1194" s="432">
        <v>0</v>
      </c>
      <c r="D1194" s="432"/>
      <c r="E1194" s="340" t="str">
        <f t="shared" si="74"/>
        <v> </v>
      </c>
      <c r="F1194" s="233" t="str">
        <f t="shared" si="77"/>
        <v>否</v>
      </c>
      <c r="G1194" s="121" t="str">
        <f t="shared" si="78"/>
        <v>项</v>
      </c>
    </row>
    <row r="1195" ht="36" customHeight="1" spans="1:7">
      <c r="A1195" s="429" t="s">
        <v>2159</v>
      </c>
      <c r="B1195" s="269" t="s">
        <v>2160</v>
      </c>
      <c r="C1195" s="432">
        <v>0</v>
      </c>
      <c r="D1195" s="432"/>
      <c r="E1195" s="340" t="str">
        <f t="shared" ref="E1195:E1202" si="79">IF(C1195&gt;0,D1195/C1195-1," ")</f>
        <v> </v>
      </c>
      <c r="F1195" s="233" t="str">
        <f t="shared" si="77"/>
        <v>否</v>
      </c>
      <c r="G1195" s="121" t="str">
        <f t="shared" si="78"/>
        <v>款</v>
      </c>
    </row>
    <row r="1196" ht="36" customHeight="1" spans="1:7">
      <c r="A1196" s="429" t="s">
        <v>2161</v>
      </c>
      <c r="B1196" s="269" t="s">
        <v>2162</v>
      </c>
      <c r="C1196" s="432">
        <v>0</v>
      </c>
      <c r="D1196" s="432">
        <v>0</v>
      </c>
      <c r="E1196" s="340" t="str">
        <f t="shared" si="79"/>
        <v> </v>
      </c>
      <c r="F1196" s="233" t="str">
        <f t="shared" si="77"/>
        <v>否</v>
      </c>
      <c r="G1196" s="121" t="str">
        <f t="shared" si="78"/>
        <v>项</v>
      </c>
    </row>
    <row r="1197" ht="36" customHeight="1" spans="1:7">
      <c r="A1197" s="429" t="s">
        <v>2163</v>
      </c>
      <c r="B1197" s="269" t="s">
        <v>2164</v>
      </c>
      <c r="C1197" s="432">
        <v>0</v>
      </c>
      <c r="D1197" s="432">
        <v>0</v>
      </c>
      <c r="E1197" s="340" t="str">
        <f t="shared" si="79"/>
        <v> </v>
      </c>
      <c r="F1197" s="233" t="str">
        <f t="shared" si="77"/>
        <v>否</v>
      </c>
      <c r="G1197" s="121" t="str">
        <f t="shared" si="78"/>
        <v>项</v>
      </c>
    </row>
    <row r="1198" ht="36" customHeight="1" spans="1:7">
      <c r="A1198" s="429" t="s">
        <v>2165</v>
      </c>
      <c r="B1198" s="269" t="s">
        <v>2166</v>
      </c>
      <c r="C1198" s="432"/>
      <c r="D1198" s="432">
        <v>251.4</v>
      </c>
      <c r="E1198" s="340" t="str">
        <f t="shared" si="79"/>
        <v> </v>
      </c>
      <c r="F1198" s="233" t="str">
        <f t="shared" si="77"/>
        <v>是</v>
      </c>
      <c r="G1198" s="121" t="str">
        <f t="shared" si="78"/>
        <v>项</v>
      </c>
    </row>
    <row r="1199" ht="36" customHeight="1" spans="1:7">
      <c r="A1199" s="429" t="s">
        <v>2167</v>
      </c>
      <c r="B1199" s="269" t="s">
        <v>2168</v>
      </c>
      <c r="C1199" s="432">
        <v>577</v>
      </c>
      <c r="D1199" s="432"/>
      <c r="E1199" s="340">
        <f t="shared" si="79"/>
        <v>-1</v>
      </c>
      <c r="F1199" s="233" t="str">
        <f t="shared" si="77"/>
        <v>是</v>
      </c>
      <c r="G1199" s="121" t="str">
        <f t="shared" si="78"/>
        <v>项</v>
      </c>
    </row>
    <row r="1200" ht="36" customHeight="1" spans="1:7">
      <c r="A1200" s="429" t="s">
        <v>2169</v>
      </c>
      <c r="B1200" s="269" t="s">
        <v>2170</v>
      </c>
      <c r="C1200" s="432">
        <v>50</v>
      </c>
      <c r="D1200" s="432"/>
      <c r="E1200" s="340">
        <f t="shared" si="79"/>
        <v>-1</v>
      </c>
      <c r="F1200" s="233" t="str">
        <f t="shared" si="77"/>
        <v>是</v>
      </c>
      <c r="G1200" s="121" t="str">
        <f t="shared" si="78"/>
        <v>项</v>
      </c>
    </row>
    <row r="1201" ht="36" customHeight="1" spans="1:7">
      <c r="A1201" s="429" t="s">
        <v>2171</v>
      </c>
      <c r="B1201" s="269" t="s">
        <v>2172</v>
      </c>
      <c r="C1201" s="432">
        <v>0</v>
      </c>
      <c r="D1201" s="432"/>
      <c r="E1201" s="340" t="str">
        <f t="shared" si="79"/>
        <v> </v>
      </c>
      <c r="F1201" s="233" t="str">
        <f t="shared" si="77"/>
        <v>否</v>
      </c>
      <c r="G1201" s="121" t="str">
        <f t="shared" si="78"/>
        <v>项</v>
      </c>
    </row>
    <row r="1202" ht="36" customHeight="1" spans="1:7">
      <c r="A1202" s="429" t="s">
        <v>2173</v>
      </c>
      <c r="B1202" s="269" t="s">
        <v>2174</v>
      </c>
      <c r="C1202" s="432">
        <v>0</v>
      </c>
      <c r="D1202" s="432"/>
      <c r="E1202" s="340" t="str">
        <f t="shared" si="79"/>
        <v> </v>
      </c>
      <c r="F1202" s="233" t="str">
        <f t="shared" si="77"/>
        <v>否</v>
      </c>
      <c r="G1202" s="121" t="str">
        <f t="shared" si="78"/>
        <v>项</v>
      </c>
    </row>
    <row r="1203" ht="36" customHeight="1" spans="1:6">
      <c r="A1203" s="429"/>
      <c r="B1203" s="440" t="s">
        <v>2175</v>
      </c>
      <c r="C1203" s="432"/>
      <c r="D1203" s="432"/>
      <c r="E1203" s="340"/>
      <c r="F1203" s="233"/>
    </row>
    <row r="1204" ht="36" customHeight="1" spans="1:6">
      <c r="A1204" s="429"/>
      <c r="B1204" s="440" t="s">
        <v>2176</v>
      </c>
      <c r="C1204" s="432"/>
      <c r="D1204" s="432"/>
      <c r="E1204" s="340"/>
      <c r="F1204" s="233"/>
    </row>
    <row r="1205" ht="36" customHeight="1" spans="1:6">
      <c r="A1205" s="429"/>
      <c r="B1205" s="440" t="s">
        <v>2177</v>
      </c>
      <c r="C1205" s="432"/>
      <c r="D1205" s="432">
        <v>564</v>
      </c>
      <c r="E1205" s="340"/>
      <c r="F1205" s="233"/>
    </row>
    <row r="1206" ht="36" customHeight="1" spans="1:6">
      <c r="A1206" s="429"/>
      <c r="B1206" s="440" t="s">
        <v>2178</v>
      </c>
      <c r="C1206" s="432"/>
      <c r="D1206" s="432"/>
      <c r="E1206" s="340"/>
      <c r="F1206" s="233"/>
    </row>
    <row r="1207" ht="36" customHeight="1" spans="1:7">
      <c r="A1207" s="429" t="s">
        <v>2179</v>
      </c>
      <c r="B1207" s="269" t="s">
        <v>2180</v>
      </c>
      <c r="C1207" s="432"/>
      <c r="D1207" s="432"/>
      <c r="E1207" s="340" t="str">
        <f t="shared" ref="E1207:E1262" si="80">IF(C1207&gt;0,D1207/C1207-1," ")</f>
        <v> </v>
      </c>
      <c r="F1207" s="233" t="str">
        <f t="shared" ref="F1207:F1215" si="81">IF(LEN(A1183)=3,"是",IF(B1183&lt;&gt;"",IF(SUM(C1207:D1207)&lt;&gt;0,"是","否"),"是"))</f>
        <v>否</v>
      </c>
      <c r="G1207" s="121" t="str">
        <f t="shared" ref="G1207:G1215" si="82">IF(LEN(A1183)=3,"类",IF(LEN(A1183)=5,"款","项"))</f>
        <v>项</v>
      </c>
    </row>
    <row r="1208" ht="36" customHeight="1" spans="1:7">
      <c r="A1208" s="427" t="s">
        <v>2181</v>
      </c>
      <c r="B1208" s="264" t="s">
        <v>2182</v>
      </c>
      <c r="C1208" s="428">
        <f>SUM(C1209:C1211)</f>
        <v>13771</v>
      </c>
      <c r="D1208" s="428">
        <f>SUM(D1209:D1211)</f>
        <v>14016.4</v>
      </c>
      <c r="E1208" s="316">
        <f t="shared" si="80"/>
        <v>0.018</v>
      </c>
      <c r="F1208" s="233" t="str">
        <f t="shared" si="81"/>
        <v>是</v>
      </c>
      <c r="G1208" s="121" t="str">
        <f t="shared" si="82"/>
        <v>项</v>
      </c>
    </row>
    <row r="1209" ht="36" customHeight="1" spans="1:7">
      <c r="A1209" s="429" t="s">
        <v>2183</v>
      </c>
      <c r="B1209" s="269" t="s">
        <v>2184</v>
      </c>
      <c r="C1209" s="432">
        <v>13771</v>
      </c>
      <c r="D1209" s="432">
        <v>14016.4</v>
      </c>
      <c r="E1209" s="340">
        <f t="shared" si="80"/>
        <v>0.018</v>
      </c>
      <c r="F1209" s="233" t="str">
        <f t="shared" si="81"/>
        <v>是</v>
      </c>
      <c r="G1209" s="121" t="str">
        <f t="shared" si="82"/>
        <v>项</v>
      </c>
    </row>
    <row r="1210" ht="36" customHeight="1" spans="1:7">
      <c r="A1210" s="429" t="s">
        <v>2185</v>
      </c>
      <c r="B1210" s="269" t="s">
        <v>2186</v>
      </c>
      <c r="C1210" s="432">
        <v>0</v>
      </c>
      <c r="D1210" s="432">
        <v>0</v>
      </c>
      <c r="E1210" s="340" t="str">
        <f t="shared" si="80"/>
        <v> </v>
      </c>
      <c r="F1210" s="233" t="str">
        <f t="shared" si="81"/>
        <v>否</v>
      </c>
      <c r="G1210" s="121" t="str">
        <f t="shared" si="82"/>
        <v>项</v>
      </c>
    </row>
    <row r="1211" ht="36" customHeight="1" spans="1:7">
      <c r="A1211" s="429" t="s">
        <v>2187</v>
      </c>
      <c r="B1211" s="269" t="s">
        <v>2188</v>
      </c>
      <c r="C1211" s="432"/>
      <c r="D1211" s="432">
        <v>0</v>
      </c>
      <c r="E1211" s="340" t="str">
        <f t="shared" si="80"/>
        <v> </v>
      </c>
      <c r="F1211" s="233" t="str">
        <f t="shared" si="81"/>
        <v>否</v>
      </c>
      <c r="G1211" s="121" t="str">
        <f t="shared" si="82"/>
        <v>项</v>
      </c>
    </row>
    <row r="1212" ht="36" customHeight="1" spans="1:7">
      <c r="A1212" s="427" t="s">
        <v>2189</v>
      </c>
      <c r="B1212" s="264" t="s">
        <v>2190</v>
      </c>
      <c r="C1212" s="428">
        <f>SUM(C1213:C1215)</f>
        <v>0</v>
      </c>
      <c r="D1212" s="428">
        <f>SUM(D1213:D1215)</f>
        <v>0</v>
      </c>
      <c r="E1212" s="316" t="str">
        <f t="shared" si="80"/>
        <v> </v>
      </c>
      <c r="F1212" s="233" t="str">
        <f t="shared" si="81"/>
        <v>否</v>
      </c>
      <c r="G1212" s="121" t="str">
        <f t="shared" si="82"/>
        <v>项</v>
      </c>
    </row>
    <row r="1213" ht="36" customHeight="1" spans="1:7">
      <c r="A1213" s="429" t="s">
        <v>2191</v>
      </c>
      <c r="B1213" s="269" t="s">
        <v>2192</v>
      </c>
      <c r="C1213" s="432">
        <v>0</v>
      </c>
      <c r="D1213" s="432">
        <v>0</v>
      </c>
      <c r="E1213" s="340" t="str">
        <f t="shared" si="80"/>
        <v> </v>
      </c>
      <c r="F1213" s="233" t="str">
        <f t="shared" si="81"/>
        <v>否</v>
      </c>
      <c r="G1213" s="121" t="str">
        <f t="shared" si="82"/>
        <v>项</v>
      </c>
    </row>
    <row r="1214" ht="36" customHeight="1" spans="1:7">
      <c r="A1214" s="429" t="s">
        <v>2193</v>
      </c>
      <c r="B1214" s="269" t="s">
        <v>2194</v>
      </c>
      <c r="C1214" s="432"/>
      <c r="D1214" s="432"/>
      <c r="E1214" s="340" t="str">
        <f t="shared" si="80"/>
        <v> </v>
      </c>
      <c r="F1214" s="233" t="str">
        <f t="shared" si="81"/>
        <v>否</v>
      </c>
      <c r="G1214" s="121" t="str">
        <f t="shared" si="82"/>
        <v>款</v>
      </c>
    </row>
    <row r="1215" ht="36" customHeight="1" spans="1:7">
      <c r="A1215" s="429" t="s">
        <v>2195</v>
      </c>
      <c r="B1215" s="269" t="s">
        <v>2196</v>
      </c>
      <c r="C1215" s="432">
        <v>0</v>
      </c>
      <c r="D1215" s="432"/>
      <c r="E1215" s="340" t="str">
        <f t="shared" si="80"/>
        <v> </v>
      </c>
      <c r="F1215" s="233" t="str">
        <f t="shared" si="81"/>
        <v>否</v>
      </c>
      <c r="G1215" s="121" t="str">
        <f t="shared" si="82"/>
        <v>项</v>
      </c>
    </row>
    <row r="1216" ht="36" customHeight="1" spans="1:7">
      <c r="A1216" s="427" t="s">
        <v>108</v>
      </c>
      <c r="B1216" s="264" t="s">
        <v>109</v>
      </c>
      <c r="C1216" s="428">
        <f>C1217+C1235+C1249+C1255+C1261</f>
        <v>175</v>
      </c>
      <c r="D1216" s="428">
        <f>D1217+D1235+D1249+D1255+D1261</f>
        <v>260</v>
      </c>
      <c r="E1216" s="316">
        <f t="shared" si="80"/>
        <v>0.486</v>
      </c>
      <c r="F1216" s="233" t="e">
        <f>IF(LEN(#REF!)=3,"是",IF(#REF!&lt;&gt;"",IF(SUM(C1216:D1216)&lt;&gt;0,"是","否"),"是"))</f>
        <v>#REF!</v>
      </c>
      <c r="G1216" s="121" t="e">
        <f>IF(LEN(#REF!)=3,"类",IF(LEN(#REF!)=5,"款","项"))</f>
        <v>#REF!</v>
      </c>
    </row>
    <row r="1217" ht="36" customHeight="1" spans="1:7">
      <c r="A1217" s="427" t="s">
        <v>2197</v>
      </c>
      <c r="B1217" s="264" t="s">
        <v>2198</v>
      </c>
      <c r="C1217" s="428">
        <f>SUM(C1218:C1234)</f>
        <v>175</v>
      </c>
      <c r="D1217" s="428">
        <f>SUM(D1218:D1234)</f>
        <v>260</v>
      </c>
      <c r="E1217" s="316">
        <f t="shared" si="80"/>
        <v>0.486</v>
      </c>
      <c r="F1217" s="233" t="str">
        <f t="shared" ref="F1217:F1236" si="83">IF(LEN(A1192)=3,"是",IF(B1192&lt;&gt;"",IF(SUM(C1217:D1217)&lt;&gt;0,"是","否"),"是"))</f>
        <v>是</v>
      </c>
      <c r="G1217" s="121" t="str">
        <f t="shared" ref="G1217:G1236" si="84">IF(LEN(A1192)=3,"类",IF(LEN(A1192)=5,"款","项"))</f>
        <v>类</v>
      </c>
    </row>
    <row r="1218" ht="36" customHeight="1" spans="1:7">
      <c r="A1218" s="429" t="s">
        <v>2199</v>
      </c>
      <c r="B1218" s="269" t="s">
        <v>145</v>
      </c>
      <c r="C1218" s="432"/>
      <c r="D1218" s="432"/>
      <c r="E1218" s="340" t="str">
        <f t="shared" si="80"/>
        <v> </v>
      </c>
      <c r="F1218" s="233" t="str">
        <f t="shared" si="83"/>
        <v>否</v>
      </c>
      <c r="G1218" s="121" t="str">
        <f t="shared" si="84"/>
        <v>款</v>
      </c>
    </row>
    <row r="1219" ht="36" customHeight="1" spans="1:7">
      <c r="A1219" s="429" t="s">
        <v>2200</v>
      </c>
      <c r="B1219" s="269" t="s">
        <v>147</v>
      </c>
      <c r="C1219" s="432">
        <v>0</v>
      </c>
      <c r="D1219" s="432">
        <v>0</v>
      </c>
      <c r="E1219" s="340" t="str">
        <f t="shared" si="80"/>
        <v> </v>
      </c>
      <c r="F1219" s="233" t="str">
        <f t="shared" si="83"/>
        <v>否</v>
      </c>
      <c r="G1219" s="121" t="str">
        <f t="shared" si="84"/>
        <v>项</v>
      </c>
    </row>
    <row r="1220" ht="36" customHeight="1" spans="1:7">
      <c r="A1220" s="429" t="s">
        <v>2201</v>
      </c>
      <c r="B1220" s="269" t="s">
        <v>149</v>
      </c>
      <c r="C1220" s="432"/>
      <c r="D1220" s="432">
        <v>0</v>
      </c>
      <c r="E1220" s="340" t="str">
        <f t="shared" si="80"/>
        <v> </v>
      </c>
      <c r="F1220" s="233" t="str">
        <f t="shared" si="83"/>
        <v>否</v>
      </c>
      <c r="G1220" s="121" t="str">
        <f t="shared" si="84"/>
        <v>项</v>
      </c>
    </row>
    <row r="1221" ht="36" customHeight="1" spans="1:7">
      <c r="A1221" s="429" t="s">
        <v>2202</v>
      </c>
      <c r="B1221" s="269" t="s">
        <v>2203</v>
      </c>
      <c r="C1221" s="432">
        <v>0</v>
      </c>
      <c r="D1221" s="432">
        <v>0</v>
      </c>
      <c r="E1221" s="340" t="str">
        <f t="shared" si="80"/>
        <v> </v>
      </c>
      <c r="F1221" s="233" t="str">
        <f t="shared" si="83"/>
        <v>否</v>
      </c>
      <c r="G1221" s="121" t="str">
        <f t="shared" si="84"/>
        <v>项</v>
      </c>
    </row>
    <row r="1222" ht="36" customHeight="1" spans="1:7">
      <c r="A1222" s="429" t="s">
        <v>2204</v>
      </c>
      <c r="B1222" s="269" t="s">
        <v>2205</v>
      </c>
      <c r="C1222" s="432">
        <v>0</v>
      </c>
      <c r="D1222" s="432">
        <v>0</v>
      </c>
      <c r="E1222" s="340" t="str">
        <f t="shared" si="80"/>
        <v> </v>
      </c>
      <c r="F1222" s="233" t="str">
        <f t="shared" si="83"/>
        <v>否</v>
      </c>
      <c r="G1222" s="121" t="str">
        <f t="shared" si="84"/>
        <v>项</v>
      </c>
    </row>
    <row r="1223" ht="36" customHeight="1" spans="1:7">
      <c r="A1223" s="429" t="s">
        <v>2206</v>
      </c>
      <c r="B1223" s="269" t="s">
        <v>2207</v>
      </c>
      <c r="C1223" s="432"/>
      <c r="D1223" s="432"/>
      <c r="E1223" s="340" t="str">
        <f t="shared" si="80"/>
        <v> </v>
      </c>
      <c r="F1223" s="233" t="str">
        <f t="shared" si="83"/>
        <v>否</v>
      </c>
      <c r="G1223" s="121" t="str">
        <f t="shared" si="84"/>
        <v>项</v>
      </c>
    </row>
    <row r="1224" ht="36" customHeight="1" spans="1:7">
      <c r="A1224" s="429" t="s">
        <v>2208</v>
      </c>
      <c r="B1224" s="269" t="s">
        <v>2209</v>
      </c>
      <c r="C1224" s="432">
        <v>0</v>
      </c>
      <c r="D1224" s="432">
        <v>0</v>
      </c>
      <c r="E1224" s="340" t="str">
        <f t="shared" si="80"/>
        <v> </v>
      </c>
      <c r="F1224" s="233" t="str">
        <f t="shared" si="83"/>
        <v>否</v>
      </c>
      <c r="G1224" s="121" t="str">
        <f t="shared" si="84"/>
        <v>项</v>
      </c>
    </row>
    <row r="1225" ht="36" customHeight="1" spans="1:7">
      <c r="A1225" s="429" t="s">
        <v>2210</v>
      </c>
      <c r="B1225" s="269" t="s">
        <v>2211</v>
      </c>
      <c r="C1225" s="432"/>
      <c r="D1225" s="432">
        <v>0</v>
      </c>
      <c r="E1225" s="340" t="str">
        <f t="shared" si="80"/>
        <v> </v>
      </c>
      <c r="F1225" s="233" t="str">
        <f t="shared" si="83"/>
        <v>否</v>
      </c>
      <c r="G1225" s="121" t="str">
        <f t="shared" si="84"/>
        <v>项</v>
      </c>
    </row>
    <row r="1226" ht="36" customHeight="1" spans="1:7">
      <c r="A1226" s="429" t="s">
        <v>2212</v>
      </c>
      <c r="B1226" s="269" t="s">
        <v>2213</v>
      </c>
      <c r="C1226" s="432">
        <v>0</v>
      </c>
      <c r="D1226" s="432">
        <v>0</v>
      </c>
      <c r="E1226" s="340" t="str">
        <f t="shared" si="80"/>
        <v> </v>
      </c>
      <c r="F1226" s="233" t="str">
        <f t="shared" si="83"/>
        <v>否</v>
      </c>
      <c r="G1226" s="121" t="str">
        <f t="shared" si="84"/>
        <v>项</v>
      </c>
    </row>
    <row r="1227" ht="36" customHeight="1" spans="1:7">
      <c r="A1227" s="429" t="s">
        <v>2214</v>
      </c>
      <c r="B1227" s="269" t="s">
        <v>2215</v>
      </c>
      <c r="C1227" s="432">
        <v>0</v>
      </c>
      <c r="D1227" s="432">
        <v>0</v>
      </c>
      <c r="E1227" s="340" t="str">
        <f t="shared" si="80"/>
        <v> </v>
      </c>
      <c r="F1227" s="233" t="str">
        <f t="shared" si="83"/>
        <v>否</v>
      </c>
      <c r="G1227" s="121" t="str">
        <f t="shared" si="84"/>
        <v>项</v>
      </c>
    </row>
    <row r="1228" ht="36" customHeight="1" spans="1:7">
      <c r="A1228" s="429" t="s">
        <v>2216</v>
      </c>
      <c r="B1228" s="269" t="s">
        <v>2217</v>
      </c>
      <c r="C1228" s="432">
        <v>175</v>
      </c>
      <c r="D1228" s="432">
        <v>260</v>
      </c>
      <c r="E1228" s="340">
        <f t="shared" si="80"/>
        <v>0.486</v>
      </c>
      <c r="F1228" s="233" t="str">
        <f t="shared" ref="F1228:F1236" si="85">IF(LEN(A1207)=3,"是",IF(B1207&lt;&gt;"",IF(SUM(C1228:D1228)&lt;&gt;0,"是","否"),"是"))</f>
        <v>是</v>
      </c>
      <c r="G1228" s="121" t="str">
        <f t="shared" ref="G1228:G1236" si="86">IF(LEN(A1207)=3,"类",IF(LEN(A1207)=5,"款","项"))</f>
        <v>项</v>
      </c>
    </row>
    <row r="1229" ht="36" customHeight="1" spans="1:7">
      <c r="A1229" s="429" t="s">
        <v>2218</v>
      </c>
      <c r="B1229" s="269" t="s">
        <v>2219</v>
      </c>
      <c r="C1229" s="432">
        <v>0</v>
      </c>
      <c r="D1229" s="432"/>
      <c r="E1229" s="340" t="str">
        <f t="shared" si="80"/>
        <v> </v>
      </c>
      <c r="F1229" s="233" t="str">
        <f t="shared" si="85"/>
        <v>否</v>
      </c>
      <c r="G1229" s="121" t="str">
        <f t="shared" si="86"/>
        <v>款</v>
      </c>
    </row>
    <row r="1230" ht="36" customHeight="1" spans="1:7">
      <c r="A1230" s="434">
        <v>2220119</v>
      </c>
      <c r="B1230" s="450" t="s">
        <v>2220</v>
      </c>
      <c r="C1230" s="432">
        <v>0</v>
      </c>
      <c r="D1230" s="432"/>
      <c r="E1230" s="340" t="str">
        <f t="shared" si="80"/>
        <v> </v>
      </c>
      <c r="F1230" s="233" t="str">
        <f t="shared" si="85"/>
        <v>否</v>
      </c>
      <c r="G1230" s="121" t="str">
        <f t="shared" si="86"/>
        <v>项</v>
      </c>
    </row>
    <row r="1231" ht="36" customHeight="1" spans="1:7">
      <c r="A1231" s="434">
        <v>2220120</v>
      </c>
      <c r="B1231" s="450" t="s">
        <v>2221</v>
      </c>
      <c r="C1231" s="432">
        <v>0</v>
      </c>
      <c r="D1231" s="432">
        <v>0</v>
      </c>
      <c r="E1231" s="340" t="str">
        <f t="shared" si="80"/>
        <v> </v>
      </c>
      <c r="F1231" s="233" t="str">
        <f t="shared" si="85"/>
        <v>否</v>
      </c>
      <c r="G1231" s="121" t="str">
        <f t="shared" si="86"/>
        <v>项</v>
      </c>
    </row>
    <row r="1232" ht="36" customHeight="1" spans="1:7">
      <c r="A1232" s="434">
        <v>2220121</v>
      </c>
      <c r="B1232" s="450" t="s">
        <v>2222</v>
      </c>
      <c r="C1232" s="432"/>
      <c r="D1232" s="432"/>
      <c r="E1232" s="340" t="str">
        <f t="shared" si="80"/>
        <v> </v>
      </c>
      <c r="F1232" s="233" t="str">
        <f t="shared" si="85"/>
        <v>否</v>
      </c>
      <c r="G1232" s="121" t="str">
        <f t="shared" si="86"/>
        <v>项</v>
      </c>
    </row>
    <row r="1233" ht="36" customHeight="1" spans="1:7">
      <c r="A1233" s="429" t="s">
        <v>2223</v>
      </c>
      <c r="B1233" s="269" t="s">
        <v>163</v>
      </c>
      <c r="C1233" s="432"/>
      <c r="D1233" s="432"/>
      <c r="E1233" s="340" t="str">
        <f t="shared" si="80"/>
        <v> </v>
      </c>
      <c r="F1233" s="233" t="str">
        <f t="shared" si="85"/>
        <v>否</v>
      </c>
      <c r="G1233" s="121" t="str">
        <f t="shared" si="86"/>
        <v>款</v>
      </c>
    </row>
    <row r="1234" ht="36" customHeight="1" spans="1:7">
      <c r="A1234" s="429" t="s">
        <v>2224</v>
      </c>
      <c r="B1234" s="269" t="s">
        <v>2225</v>
      </c>
      <c r="C1234" s="432"/>
      <c r="D1234" s="432">
        <v>0</v>
      </c>
      <c r="E1234" s="340" t="str">
        <f t="shared" si="80"/>
        <v> </v>
      </c>
      <c r="F1234" s="233" t="str">
        <f t="shared" si="85"/>
        <v>否</v>
      </c>
      <c r="G1234" s="121" t="str">
        <f t="shared" si="86"/>
        <v>项</v>
      </c>
    </row>
    <row r="1235" ht="36" customHeight="1" spans="1:7">
      <c r="A1235" s="427" t="s">
        <v>2226</v>
      </c>
      <c r="B1235" s="264" t="s">
        <v>2227</v>
      </c>
      <c r="C1235" s="428"/>
      <c r="D1235" s="428"/>
      <c r="E1235" s="316" t="str">
        <f t="shared" si="80"/>
        <v> </v>
      </c>
      <c r="F1235" s="233" t="str">
        <f t="shared" si="85"/>
        <v>否</v>
      </c>
      <c r="G1235" s="121" t="str">
        <f t="shared" si="86"/>
        <v>项</v>
      </c>
    </row>
    <row r="1236" ht="36" customHeight="1" spans="1:7">
      <c r="A1236" s="429" t="s">
        <v>2228</v>
      </c>
      <c r="B1236" s="269" t="s">
        <v>145</v>
      </c>
      <c r="C1236" s="432">
        <v>0</v>
      </c>
      <c r="D1236" s="432">
        <v>0</v>
      </c>
      <c r="E1236" s="340" t="str">
        <f t="shared" si="80"/>
        <v> </v>
      </c>
      <c r="F1236" s="233" t="str">
        <f t="shared" si="85"/>
        <v>否</v>
      </c>
      <c r="G1236" s="121" t="str">
        <f t="shared" si="86"/>
        <v>项</v>
      </c>
    </row>
    <row r="1237" ht="36" customHeight="1" spans="1:7">
      <c r="A1237" s="429" t="s">
        <v>2229</v>
      </c>
      <c r="B1237" s="269" t="s">
        <v>147</v>
      </c>
      <c r="C1237" s="432">
        <v>0</v>
      </c>
      <c r="D1237" s="445"/>
      <c r="E1237" s="340" t="str">
        <f t="shared" si="80"/>
        <v> </v>
      </c>
      <c r="F1237" s="233" t="e">
        <f>IF(LEN(#REF!)=3,"是",IF(#REF!&lt;&gt;"",IF(SUM(C1237:D1237)&lt;&gt;0,"是","否"),"是"))</f>
        <v>#REF!</v>
      </c>
      <c r="G1237" s="121" t="e">
        <f>IF(LEN(#REF!)=3,"类",IF(LEN(#REF!)=5,"款","项"))</f>
        <v>#REF!</v>
      </c>
    </row>
    <row r="1238" ht="36" customHeight="1" spans="1:7">
      <c r="A1238" s="429" t="s">
        <v>2230</v>
      </c>
      <c r="B1238" s="269" t="s">
        <v>149</v>
      </c>
      <c r="C1238" s="432">
        <v>0</v>
      </c>
      <c r="D1238" s="432"/>
      <c r="E1238" s="340" t="str">
        <f t="shared" si="80"/>
        <v> </v>
      </c>
      <c r="F1238" s="233" t="str">
        <f t="shared" ref="F1236:F1299" si="87">IF(LEN(A1216)=3,"是",IF(B1216&lt;&gt;"",IF(SUM(C1238:D1238)&lt;&gt;0,"是","否"),"是"))</f>
        <v>是</v>
      </c>
      <c r="G1238" s="121" t="str">
        <f t="shared" ref="G1236:G1299" si="88">IF(LEN(A1216)=3,"类",IF(LEN(A1216)=5,"款","项"))</f>
        <v>类</v>
      </c>
    </row>
    <row r="1239" ht="36" customHeight="1" spans="1:7">
      <c r="A1239" s="429" t="s">
        <v>2231</v>
      </c>
      <c r="B1239" s="269" t="s">
        <v>2232</v>
      </c>
      <c r="C1239" s="432">
        <v>0</v>
      </c>
      <c r="D1239" s="432"/>
      <c r="E1239" s="340" t="str">
        <f t="shared" si="80"/>
        <v> </v>
      </c>
      <c r="F1239" s="233" t="str">
        <f t="shared" si="87"/>
        <v>否</v>
      </c>
      <c r="G1239" s="121" t="str">
        <f t="shared" si="88"/>
        <v>款</v>
      </c>
    </row>
    <row r="1240" ht="36" customHeight="1" spans="1:7">
      <c r="A1240" s="429" t="s">
        <v>2233</v>
      </c>
      <c r="B1240" s="269" t="s">
        <v>2234</v>
      </c>
      <c r="C1240" s="432">
        <v>0</v>
      </c>
      <c r="D1240" s="432"/>
      <c r="E1240" s="340" t="str">
        <f t="shared" si="80"/>
        <v> </v>
      </c>
      <c r="F1240" s="233" t="str">
        <f t="shared" si="87"/>
        <v>否</v>
      </c>
      <c r="G1240" s="121" t="str">
        <f t="shared" si="88"/>
        <v>项</v>
      </c>
    </row>
    <row r="1241" ht="36" customHeight="1" spans="1:7">
      <c r="A1241" s="429" t="s">
        <v>2235</v>
      </c>
      <c r="B1241" s="269" t="s">
        <v>2236</v>
      </c>
      <c r="C1241" s="432">
        <v>0</v>
      </c>
      <c r="D1241" s="432">
        <v>0</v>
      </c>
      <c r="E1241" s="340" t="str">
        <f t="shared" si="80"/>
        <v> </v>
      </c>
      <c r="F1241" s="233" t="str">
        <f t="shared" si="87"/>
        <v>否</v>
      </c>
      <c r="G1241" s="121" t="str">
        <f t="shared" si="88"/>
        <v>项</v>
      </c>
    </row>
    <row r="1242" ht="36" customHeight="1" spans="1:7">
      <c r="A1242" s="429" t="s">
        <v>2237</v>
      </c>
      <c r="B1242" s="269" t="s">
        <v>2238</v>
      </c>
      <c r="C1242" s="432">
        <v>0</v>
      </c>
      <c r="D1242" s="432"/>
      <c r="E1242" s="340" t="str">
        <f t="shared" si="80"/>
        <v> </v>
      </c>
      <c r="F1242" s="233" t="str">
        <f t="shared" si="87"/>
        <v>否</v>
      </c>
      <c r="G1242" s="121" t="str">
        <f t="shared" si="88"/>
        <v>项</v>
      </c>
    </row>
    <row r="1243" ht="36" customHeight="1" spans="1:7">
      <c r="A1243" s="429" t="s">
        <v>2239</v>
      </c>
      <c r="B1243" s="269" t="s">
        <v>2240</v>
      </c>
      <c r="C1243" s="432">
        <v>0</v>
      </c>
      <c r="D1243" s="432">
        <v>0</v>
      </c>
      <c r="E1243" s="340" t="str">
        <f t="shared" si="80"/>
        <v> </v>
      </c>
      <c r="F1243" s="233" t="str">
        <f t="shared" si="87"/>
        <v>否</v>
      </c>
      <c r="G1243" s="121" t="str">
        <f t="shared" si="88"/>
        <v>项</v>
      </c>
    </row>
    <row r="1244" ht="36" customHeight="1" spans="1:7">
      <c r="A1244" s="429" t="s">
        <v>2241</v>
      </c>
      <c r="B1244" s="269" t="s">
        <v>2242</v>
      </c>
      <c r="C1244" s="432">
        <v>0</v>
      </c>
      <c r="D1244" s="432">
        <v>0</v>
      </c>
      <c r="E1244" s="340" t="str">
        <f t="shared" si="80"/>
        <v> </v>
      </c>
      <c r="F1244" s="233" t="str">
        <f t="shared" si="87"/>
        <v>否</v>
      </c>
      <c r="G1244" s="121" t="str">
        <f t="shared" si="88"/>
        <v>项</v>
      </c>
    </row>
    <row r="1245" ht="36" customHeight="1" spans="1:7">
      <c r="A1245" s="429" t="s">
        <v>2243</v>
      </c>
      <c r="B1245" s="269" t="s">
        <v>2244</v>
      </c>
      <c r="C1245" s="432">
        <v>0</v>
      </c>
      <c r="D1245" s="432"/>
      <c r="E1245" s="340" t="str">
        <f t="shared" si="80"/>
        <v> </v>
      </c>
      <c r="F1245" s="233" t="str">
        <f t="shared" si="87"/>
        <v>否</v>
      </c>
      <c r="G1245" s="121" t="str">
        <f t="shared" si="88"/>
        <v>项</v>
      </c>
    </row>
    <row r="1246" ht="36" customHeight="1" spans="1:7">
      <c r="A1246" s="429" t="s">
        <v>2245</v>
      </c>
      <c r="B1246" s="269" t="s">
        <v>2246</v>
      </c>
      <c r="C1246" s="432">
        <v>0</v>
      </c>
      <c r="D1246" s="432">
        <v>0</v>
      </c>
      <c r="E1246" s="340" t="str">
        <f t="shared" si="80"/>
        <v> </v>
      </c>
      <c r="F1246" s="233" t="str">
        <f t="shared" si="87"/>
        <v>否</v>
      </c>
      <c r="G1246" s="121" t="str">
        <f t="shared" si="88"/>
        <v>项</v>
      </c>
    </row>
    <row r="1247" ht="36" customHeight="1" spans="1:7">
      <c r="A1247" s="429" t="s">
        <v>2247</v>
      </c>
      <c r="B1247" s="269" t="s">
        <v>163</v>
      </c>
      <c r="C1247" s="432"/>
      <c r="D1247" s="432"/>
      <c r="E1247" s="340" t="str">
        <f t="shared" si="80"/>
        <v> </v>
      </c>
      <c r="F1247" s="233" t="str">
        <f t="shared" si="87"/>
        <v>否</v>
      </c>
      <c r="G1247" s="121" t="str">
        <f t="shared" si="88"/>
        <v>项</v>
      </c>
    </row>
    <row r="1248" ht="36" customHeight="1" spans="1:7">
      <c r="A1248" s="429" t="s">
        <v>2248</v>
      </c>
      <c r="B1248" s="269" t="s">
        <v>2249</v>
      </c>
      <c r="C1248" s="432"/>
      <c r="D1248" s="432">
        <v>0</v>
      </c>
      <c r="E1248" s="340" t="str">
        <f t="shared" si="80"/>
        <v> </v>
      </c>
      <c r="F1248" s="233" t="str">
        <f t="shared" si="87"/>
        <v>否</v>
      </c>
      <c r="G1248" s="121" t="str">
        <f t="shared" si="88"/>
        <v>项</v>
      </c>
    </row>
    <row r="1249" ht="36" customHeight="1" spans="1:7">
      <c r="A1249" s="427" t="s">
        <v>2250</v>
      </c>
      <c r="B1249" s="264" t="s">
        <v>2251</v>
      </c>
      <c r="C1249" s="428">
        <f>SUM(C1250:C1254)</f>
        <v>0</v>
      </c>
      <c r="D1249" s="428">
        <v>0</v>
      </c>
      <c r="E1249" s="316" t="str">
        <f t="shared" si="80"/>
        <v> </v>
      </c>
      <c r="F1249" s="233" t="str">
        <f t="shared" si="87"/>
        <v>否</v>
      </c>
      <c r="G1249" s="121" t="str">
        <f t="shared" si="88"/>
        <v>项</v>
      </c>
    </row>
    <row r="1250" ht="36" customHeight="1" spans="1:7">
      <c r="A1250" s="429" t="s">
        <v>2252</v>
      </c>
      <c r="B1250" s="269" t="s">
        <v>2253</v>
      </c>
      <c r="C1250" s="432">
        <v>0</v>
      </c>
      <c r="D1250" s="432"/>
      <c r="E1250" s="340" t="str">
        <f t="shared" si="80"/>
        <v> </v>
      </c>
      <c r="F1250" s="233" t="str">
        <f t="shared" si="87"/>
        <v>否</v>
      </c>
      <c r="G1250" s="121" t="str">
        <f t="shared" si="88"/>
        <v>项</v>
      </c>
    </row>
    <row r="1251" ht="36" customHeight="1" spans="1:7">
      <c r="A1251" s="429" t="s">
        <v>2254</v>
      </c>
      <c r="B1251" s="269" t="s">
        <v>2255</v>
      </c>
      <c r="C1251" s="432">
        <v>0</v>
      </c>
      <c r="D1251" s="432">
        <v>0</v>
      </c>
      <c r="E1251" s="340" t="str">
        <f t="shared" si="80"/>
        <v> </v>
      </c>
      <c r="F1251" s="233" t="str">
        <f t="shared" si="87"/>
        <v>否</v>
      </c>
      <c r="G1251" s="121" t="str">
        <f t="shared" si="88"/>
        <v>项</v>
      </c>
    </row>
    <row r="1252" ht="36" customHeight="1" spans="1:7">
      <c r="A1252" s="429" t="s">
        <v>2256</v>
      </c>
      <c r="B1252" s="269" t="s">
        <v>2257</v>
      </c>
      <c r="C1252" s="432">
        <v>0</v>
      </c>
      <c r="D1252" s="432">
        <v>0</v>
      </c>
      <c r="E1252" s="340" t="str">
        <f t="shared" si="80"/>
        <v> </v>
      </c>
      <c r="F1252" s="233" t="str">
        <f t="shared" si="87"/>
        <v>否</v>
      </c>
      <c r="G1252" s="121" t="str">
        <f t="shared" si="88"/>
        <v>项</v>
      </c>
    </row>
    <row r="1253" ht="36" customHeight="1" spans="1:7">
      <c r="A1253" s="434">
        <v>2220305</v>
      </c>
      <c r="B1253" s="450" t="s">
        <v>2258</v>
      </c>
      <c r="C1253" s="432">
        <v>0</v>
      </c>
      <c r="D1253" s="432">
        <v>0</v>
      </c>
      <c r="E1253" s="340" t="str">
        <f t="shared" si="80"/>
        <v> </v>
      </c>
      <c r="F1253" s="233" t="str">
        <f t="shared" si="87"/>
        <v>否</v>
      </c>
      <c r="G1253" s="121" t="str">
        <f t="shared" si="88"/>
        <v>项</v>
      </c>
    </row>
    <row r="1254" ht="36" customHeight="1" spans="1:7">
      <c r="A1254" s="429" t="s">
        <v>2259</v>
      </c>
      <c r="B1254" s="269" t="s">
        <v>2260</v>
      </c>
      <c r="C1254" s="432">
        <v>0</v>
      </c>
      <c r="D1254" s="432"/>
      <c r="E1254" s="340" t="str">
        <f t="shared" si="80"/>
        <v> </v>
      </c>
      <c r="F1254" s="233" t="str">
        <f t="shared" si="87"/>
        <v>否</v>
      </c>
      <c r="G1254" s="121" t="str">
        <f t="shared" si="88"/>
        <v>项</v>
      </c>
    </row>
    <row r="1255" ht="36" customHeight="1" spans="1:7">
      <c r="A1255" s="427" t="s">
        <v>2261</v>
      </c>
      <c r="B1255" s="264" t="s">
        <v>2262</v>
      </c>
      <c r="C1255" s="428">
        <f>SUM(C1256:C1260)</f>
        <v>0</v>
      </c>
      <c r="D1255" s="428"/>
      <c r="E1255" s="316" t="str">
        <f t="shared" si="80"/>
        <v> </v>
      </c>
      <c r="F1255" s="233" t="str">
        <f t="shared" si="87"/>
        <v>否</v>
      </c>
      <c r="G1255" s="121" t="str">
        <f t="shared" si="88"/>
        <v>项</v>
      </c>
    </row>
    <row r="1256" ht="36" customHeight="1" spans="1:7">
      <c r="A1256" s="429" t="s">
        <v>2263</v>
      </c>
      <c r="B1256" s="269" t="s">
        <v>2264</v>
      </c>
      <c r="C1256" s="432">
        <v>0</v>
      </c>
      <c r="D1256" s="432"/>
      <c r="E1256" s="340" t="str">
        <f t="shared" si="80"/>
        <v> </v>
      </c>
      <c r="F1256" s="233" t="str">
        <f t="shared" si="87"/>
        <v>否</v>
      </c>
      <c r="G1256" s="121" t="str">
        <f t="shared" si="88"/>
        <v>项</v>
      </c>
    </row>
    <row r="1257" ht="36" customHeight="1" spans="1:7">
      <c r="A1257" s="429" t="s">
        <v>2265</v>
      </c>
      <c r="B1257" s="269" t="s">
        <v>2266</v>
      </c>
      <c r="C1257" s="432">
        <v>0</v>
      </c>
      <c r="D1257" s="432"/>
      <c r="E1257" s="340" t="str">
        <f t="shared" si="80"/>
        <v> </v>
      </c>
      <c r="F1257" s="233" t="str">
        <f t="shared" si="87"/>
        <v>否</v>
      </c>
      <c r="G1257" s="121" t="str">
        <f t="shared" si="88"/>
        <v>款</v>
      </c>
    </row>
    <row r="1258" ht="36" customHeight="1" spans="1:7">
      <c r="A1258" s="429" t="s">
        <v>2267</v>
      </c>
      <c r="B1258" s="269" t="s">
        <v>2268</v>
      </c>
      <c r="C1258" s="432">
        <v>0</v>
      </c>
      <c r="D1258" s="432">
        <v>0</v>
      </c>
      <c r="E1258" s="340" t="str">
        <f t="shared" si="80"/>
        <v> </v>
      </c>
      <c r="F1258" s="233" t="str">
        <f t="shared" si="87"/>
        <v>否</v>
      </c>
      <c r="G1258" s="121" t="str">
        <f t="shared" si="88"/>
        <v>项</v>
      </c>
    </row>
    <row r="1259" ht="36" customHeight="1" spans="1:7">
      <c r="A1259" s="429" t="s">
        <v>2269</v>
      </c>
      <c r="B1259" s="269" t="s">
        <v>2270</v>
      </c>
      <c r="C1259" s="432">
        <v>0</v>
      </c>
      <c r="D1259" s="432">
        <v>0</v>
      </c>
      <c r="E1259" s="340" t="str">
        <f t="shared" si="80"/>
        <v> </v>
      </c>
      <c r="F1259" s="233" t="str">
        <f t="shared" si="87"/>
        <v>否</v>
      </c>
      <c r="G1259" s="121" t="str">
        <f t="shared" si="88"/>
        <v>项</v>
      </c>
    </row>
    <row r="1260" ht="36" customHeight="1" spans="1:7">
      <c r="A1260" s="429" t="s">
        <v>2271</v>
      </c>
      <c r="B1260" s="269" t="s">
        <v>2272</v>
      </c>
      <c r="C1260" s="432">
        <v>0</v>
      </c>
      <c r="D1260" s="432">
        <v>0</v>
      </c>
      <c r="E1260" s="340" t="str">
        <f t="shared" si="80"/>
        <v> </v>
      </c>
      <c r="F1260" s="233" t="str">
        <f t="shared" si="87"/>
        <v>否</v>
      </c>
      <c r="G1260" s="121" t="str">
        <f t="shared" si="88"/>
        <v>项</v>
      </c>
    </row>
    <row r="1261" ht="36" customHeight="1" spans="1:7">
      <c r="A1261" s="427" t="s">
        <v>2273</v>
      </c>
      <c r="B1261" s="264" t="s">
        <v>2274</v>
      </c>
      <c r="C1261" s="428"/>
      <c r="D1261" s="428">
        <v>0</v>
      </c>
      <c r="E1261" s="316" t="str">
        <f t="shared" si="80"/>
        <v> </v>
      </c>
      <c r="F1261" s="233" t="str">
        <f t="shared" si="87"/>
        <v>否</v>
      </c>
      <c r="G1261" s="121" t="str">
        <f t="shared" si="88"/>
        <v>项</v>
      </c>
    </row>
    <row r="1262" ht="36" customHeight="1" spans="1:7">
      <c r="A1262" s="429" t="s">
        <v>2275</v>
      </c>
      <c r="B1262" s="269" t="s">
        <v>2276</v>
      </c>
      <c r="C1262" s="432">
        <v>0</v>
      </c>
      <c r="D1262" s="432">
        <v>0</v>
      </c>
      <c r="E1262" s="340" t="str">
        <f t="shared" si="80"/>
        <v> </v>
      </c>
      <c r="F1262" s="233" t="str">
        <f t="shared" si="87"/>
        <v>否</v>
      </c>
      <c r="G1262" s="121" t="str">
        <f t="shared" si="88"/>
        <v>项</v>
      </c>
    </row>
    <row r="1263" ht="36" customHeight="1" spans="1:7">
      <c r="A1263" s="429" t="s">
        <v>2277</v>
      </c>
      <c r="B1263" s="269" t="s">
        <v>2278</v>
      </c>
      <c r="C1263" s="432">
        <v>0</v>
      </c>
      <c r="D1263" s="432">
        <v>0</v>
      </c>
      <c r="E1263" s="340" t="str">
        <f t="shared" ref="E1263:E1326" si="89">IF(C1263&gt;0,D1263/C1263-1," ")</f>
        <v> </v>
      </c>
      <c r="F1263" s="233" t="str">
        <f t="shared" si="87"/>
        <v>否</v>
      </c>
      <c r="G1263" s="121" t="str">
        <f t="shared" si="88"/>
        <v>项</v>
      </c>
    </row>
    <row r="1264" ht="36" customHeight="1" spans="1:7">
      <c r="A1264" s="429" t="s">
        <v>2279</v>
      </c>
      <c r="B1264" s="269" t="s">
        <v>2280</v>
      </c>
      <c r="C1264" s="432">
        <v>0</v>
      </c>
      <c r="D1264" s="432">
        <v>0</v>
      </c>
      <c r="E1264" s="340" t="str">
        <f t="shared" si="89"/>
        <v> </v>
      </c>
      <c r="F1264" s="233" t="str">
        <f t="shared" si="87"/>
        <v>否</v>
      </c>
      <c r="G1264" s="121" t="str">
        <f t="shared" si="88"/>
        <v>项</v>
      </c>
    </row>
    <row r="1265" ht="36" customHeight="1" spans="1:7">
      <c r="A1265" s="429" t="s">
        <v>2281</v>
      </c>
      <c r="B1265" s="269" t="s">
        <v>2282</v>
      </c>
      <c r="C1265" s="432">
        <v>0</v>
      </c>
      <c r="D1265" s="432">
        <v>0</v>
      </c>
      <c r="E1265" s="340" t="str">
        <f t="shared" si="89"/>
        <v> </v>
      </c>
      <c r="F1265" s="233" t="str">
        <f t="shared" si="87"/>
        <v>否</v>
      </c>
      <c r="G1265" s="121" t="str">
        <f t="shared" si="88"/>
        <v>项</v>
      </c>
    </row>
    <row r="1266" ht="36" customHeight="1" spans="1:7">
      <c r="A1266" s="429" t="s">
        <v>2283</v>
      </c>
      <c r="B1266" s="269" t="s">
        <v>2284</v>
      </c>
      <c r="C1266" s="432">
        <v>0</v>
      </c>
      <c r="D1266" s="432">
        <v>0</v>
      </c>
      <c r="E1266" s="340" t="str">
        <f t="shared" si="89"/>
        <v> </v>
      </c>
      <c r="F1266" s="233" t="str">
        <f t="shared" si="87"/>
        <v>否</v>
      </c>
      <c r="G1266" s="121" t="str">
        <f t="shared" si="88"/>
        <v>项</v>
      </c>
    </row>
    <row r="1267" ht="36" customHeight="1" spans="1:7">
      <c r="A1267" s="429" t="s">
        <v>2285</v>
      </c>
      <c r="B1267" s="269" t="s">
        <v>2286</v>
      </c>
      <c r="C1267" s="432">
        <v>0</v>
      </c>
      <c r="D1267" s="432">
        <v>0</v>
      </c>
      <c r="E1267" s="340" t="str">
        <f t="shared" si="89"/>
        <v> </v>
      </c>
      <c r="F1267" s="233" t="str">
        <f t="shared" si="87"/>
        <v>否</v>
      </c>
      <c r="G1267" s="121" t="str">
        <f t="shared" si="88"/>
        <v>项</v>
      </c>
    </row>
    <row r="1268" ht="36" customHeight="1" spans="1:7">
      <c r="A1268" s="429" t="s">
        <v>2287</v>
      </c>
      <c r="B1268" s="269" t="s">
        <v>2288</v>
      </c>
      <c r="C1268" s="432">
        <v>0</v>
      </c>
      <c r="D1268" s="432">
        <v>0</v>
      </c>
      <c r="E1268" s="340" t="str">
        <f t="shared" si="89"/>
        <v> </v>
      </c>
      <c r="F1268" s="233" t="str">
        <f t="shared" si="87"/>
        <v>否</v>
      </c>
      <c r="G1268" s="121" t="str">
        <f t="shared" si="88"/>
        <v>项</v>
      </c>
    </row>
    <row r="1269" ht="36" customHeight="1" spans="1:7">
      <c r="A1269" s="429" t="s">
        <v>2289</v>
      </c>
      <c r="B1269" s="269" t="s">
        <v>2290</v>
      </c>
      <c r="C1269" s="432"/>
      <c r="D1269" s="432"/>
      <c r="E1269" s="340" t="str">
        <f t="shared" si="89"/>
        <v> </v>
      </c>
      <c r="F1269" s="233" t="str">
        <f t="shared" si="87"/>
        <v>否</v>
      </c>
      <c r="G1269" s="121" t="str">
        <f t="shared" si="88"/>
        <v>项</v>
      </c>
    </row>
    <row r="1270" ht="36" customHeight="1" spans="1:7">
      <c r="A1270" s="429" t="s">
        <v>2291</v>
      </c>
      <c r="B1270" s="269" t="s">
        <v>2292</v>
      </c>
      <c r="C1270" s="432"/>
      <c r="D1270" s="432"/>
      <c r="E1270" s="340" t="str">
        <f t="shared" si="89"/>
        <v> </v>
      </c>
      <c r="F1270" s="233" t="str">
        <f t="shared" si="87"/>
        <v>否</v>
      </c>
      <c r="G1270" s="121" t="str">
        <f t="shared" si="88"/>
        <v>项</v>
      </c>
    </row>
    <row r="1271" ht="36" customHeight="1" spans="1:7">
      <c r="A1271" s="429" t="s">
        <v>2293</v>
      </c>
      <c r="B1271" s="269" t="s">
        <v>2294</v>
      </c>
      <c r="C1271" s="432">
        <v>0</v>
      </c>
      <c r="D1271" s="432"/>
      <c r="E1271" s="340" t="str">
        <f t="shared" si="89"/>
        <v> </v>
      </c>
      <c r="F1271" s="233" t="str">
        <f t="shared" si="87"/>
        <v>否</v>
      </c>
      <c r="G1271" s="121" t="str">
        <f t="shared" si="88"/>
        <v>款</v>
      </c>
    </row>
    <row r="1272" ht="36" customHeight="1" spans="1:7">
      <c r="A1272" s="272">
        <v>2220511</v>
      </c>
      <c r="B1272" s="269" t="s">
        <v>2295</v>
      </c>
      <c r="C1272" s="432"/>
      <c r="D1272" s="432">
        <v>0</v>
      </c>
      <c r="E1272" s="340" t="str">
        <f t="shared" si="89"/>
        <v> </v>
      </c>
      <c r="F1272" s="233" t="str">
        <f t="shared" si="87"/>
        <v>否</v>
      </c>
      <c r="G1272" s="121" t="str">
        <f t="shared" si="88"/>
        <v>项</v>
      </c>
    </row>
    <row r="1273" ht="36" customHeight="1" spans="1:7">
      <c r="A1273" s="429" t="s">
        <v>2296</v>
      </c>
      <c r="B1273" s="269" t="s">
        <v>2297</v>
      </c>
      <c r="C1273" s="432">
        <v>0</v>
      </c>
      <c r="D1273" s="432">
        <v>0</v>
      </c>
      <c r="E1273" s="340" t="str">
        <f t="shared" si="89"/>
        <v> </v>
      </c>
      <c r="F1273" s="233" t="str">
        <f t="shared" si="87"/>
        <v>否</v>
      </c>
      <c r="G1273" s="121" t="str">
        <f t="shared" si="88"/>
        <v>项</v>
      </c>
    </row>
    <row r="1274" ht="36" customHeight="1" spans="1:7">
      <c r="A1274" s="427" t="s">
        <v>110</v>
      </c>
      <c r="B1274" s="264" t="s">
        <v>111</v>
      </c>
      <c r="C1274" s="428">
        <f>C1275+C1287+C1293+C1301+C1314+C1318+C1324</f>
        <v>3517</v>
      </c>
      <c r="D1274" s="428">
        <f>D1275+D1287+D1293+D1301+D1314+D1318+D1324</f>
        <v>3368.29</v>
      </c>
      <c r="E1274" s="316">
        <f t="shared" si="89"/>
        <v>-0.042</v>
      </c>
      <c r="F1274" s="233" t="str">
        <f t="shared" si="87"/>
        <v>是</v>
      </c>
      <c r="G1274" s="121" t="str">
        <f t="shared" si="88"/>
        <v>项</v>
      </c>
    </row>
    <row r="1275" ht="36" customHeight="1" spans="1:7">
      <c r="A1275" s="427" t="s">
        <v>2298</v>
      </c>
      <c r="B1275" s="264" t="s">
        <v>2299</v>
      </c>
      <c r="C1275" s="428">
        <f>SUM(C1276:C1286)</f>
        <v>837</v>
      </c>
      <c r="D1275" s="428">
        <f>SUM(D1276:D1286)</f>
        <v>784.51</v>
      </c>
      <c r="E1275" s="316">
        <f t="shared" si="89"/>
        <v>-0.063</v>
      </c>
      <c r="F1275" s="233" t="str">
        <f t="shared" si="87"/>
        <v>是</v>
      </c>
      <c r="G1275" s="121" t="str">
        <f t="shared" si="88"/>
        <v>项</v>
      </c>
    </row>
    <row r="1276" ht="36" customHeight="1" spans="1:7">
      <c r="A1276" s="429" t="s">
        <v>2300</v>
      </c>
      <c r="B1276" s="269" t="s">
        <v>145</v>
      </c>
      <c r="C1276" s="432">
        <v>717</v>
      </c>
      <c r="D1276" s="432">
        <v>734.51</v>
      </c>
      <c r="E1276" s="340">
        <f t="shared" si="89"/>
        <v>0.024</v>
      </c>
      <c r="F1276" s="233" t="str">
        <f t="shared" si="87"/>
        <v>是</v>
      </c>
      <c r="G1276" s="121" t="str">
        <f t="shared" si="88"/>
        <v>项</v>
      </c>
    </row>
    <row r="1277" ht="36" customHeight="1" spans="1:7">
      <c r="A1277" s="429" t="s">
        <v>2301</v>
      </c>
      <c r="B1277" s="269" t="s">
        <v>147</v>
      </c>
      <c r="C1277" s="432">
        <v>0</v>
      </c>
      <c r="D1277" s="432"/>
      <c r="E1277" s="340" t="str">
        <f t="shared" si="89"/>
        <v> </v>
      </c>
      <c r="F1277" s="233" t="str">
        <f t="shared" si="87"/>
        <v>否</v>
      </c>
      <c r="G1277" s="121" t="str">
        <f t="shared" si="88"/>
        <v>款</v>
      </c>
    </row>
    <row r="1278" ht="36" customHeight="1" spans="1:7">
      <c r="A1278" s="429" t="s">
        <v>2302</v>
      </c>
      <c r="B1278" s="269" t="s">
        <v>149</v>
      </c>
      <c r="C1278" s="432">
        <v>0</v>
      </c>
      <c r="D1278" s="432">
        <v>0</v>
      </c>
      <c r="E1278" s="340" t="str">
        <f t="shared" si="89"/>
        <v> </v>
      </c>
      <c r="F1278" s="233" t="str">
        <f t="shared" si="87"/>
        <v>否</v>
      </c>
      <c r="G1278" s="121" t="str">
        <f t="shared" si="88"/>
        <v>项</v>
      </c>
    </row>
    <row r="1279" ht="36" customHeight="1" spans="1:7">
      <c r="A1279" s="429" t="s">
        <v>2303</v>
      </c>
      <c r="B1279" s="269" t="s">
        <v>2304</v>
      </c>
      <c r="C1279" s="432"/>
      <c r="D1279" s="432">
        <v>0</v>
      </c>
      <c r="E1279" s="340" t="str">
        <f t="shared" si="89"/>
        <v> </v>
      </c>
      <c r="F1279" s="233" t="str">
        <f t="shared" si="87"/>
        <v>否</v>
      </c>
      <c r="G1279" s="121" t="str">
        <f t="shared" si="88"/>
        <v>项</v>
      </c>
    </row>
    <row r="1280" ht="36" customHeight="1" spans="1:7">
      <c r="A1280" s="429" t="s">
        <v>2305</v>
      </c>
      <c r="B1280" s="269" t="s">
        <v>2306</v>
      </c>
      <c r="C1280" s="432">
        <v>0</v>
      </c>
      <c r="D1280" s="432">
        <v>0</v>
      </c>
      <c r="E1280" s="340" t="str">
        <f t="shared" si="89"/>
        <v> </v>
      </c>
      <c r="F1280" s="233" t="str">
        <f t="shared" si="87"/>
        <v>否</v>
      </c>
      <c r="G1280" s="121" t="str">
        <f t="shared" si="88"/>
        <v>项</v>
      </c>
    </row>
    <row r="1281" ht="36" customHeight="1" spans="1:7">
      <c r="A1281" s="429" t="s">
        <v>2307</v>
      </c>
      <c r="B1281" s="269" t="s">
        <v>2308</v>
      </c>
      <c r="C1281" s="432">
        <v>20</v>
      </c>
      <c r="D1281" s="432"/>
      <c r="E1281" s="340">
        <f t="shared" si="89"/>
        <v>-1</v>
      </c>
      <c r="F1281" s="233" t="str">
        <f t="shared" si="87"/>
        <v>是</v>
      </c>
      <c r="G1281" s="121" t="str">
        <f t="shared" si="88"/>
        <v>项</v>
      </c>
    </row>
    <row r="1282" ht="36" customHeight="1" spans="1:7">
      <c r="A1282" s="429" t="s">
        <v>2309</v>
      </c>
      <c r="B1282" s="269" t="s">
        <v>2310</v>
      </c>
      <c r="C1282" s="432">
        <v>0</v>
      </c>
      <c r="D1282" s="432">
        <v>0</v>
      </c>
      <c r="E1282" s="340" t="str">
        <f t="shared" si="89"/>
        <v> </v>
      </c>
      <c r="F1282" s="233" t="str">
        <f t="shared" si="87"/>
        <v>否</v>
      </c>
      <c r="G1282" s="121" t="str">
        <f t="shared" si="88"/>
        <v>项</v>
      </c>
    </row>
    <row r="1283" ht="36" customHeight="1" spans="1:7">
      <c r="A1283" s="429" t="s">
        <v>2311</v>
      </c>
      <c r="B1283" s="269" t="s">
        <v>2312</v>
      </c>
      <c r="C1283" s="432"/>
      <c r="D1283" s="432"/>
      <c r="E1283" s="340" t="str">
        <f t="shared" si="89"/>
        <v> </v>
      </c>
      <c r="F1283" s="233" t="str">
        <f t="shared" si="87"/>
        <v>否</v>
      </c>
      <c r="G1283" s="121" t="str">
        <f t="shared" si="88"/>
        <v>款</v>
      </c>
    </row>
    <row r="1284" ht="36" customHeight="1" spans="1:7">
      <c r="A1284" s="429" t="s">
        <v>2313</v>
      </c>
      <c r="B1284" s="269" t="s">
        <v>2314</v>
      </c>
      <c r="C1284" s="432">
        <v>100</v>
      </c>
      <c r="D1284" s="432">
        <v>50</v>
      </c>
      <c r="E1284" s="340">
        <f t="shared" si="89"/>
        <v>-0.5</v>
      </c>
      <c r="F1284" s="233" t="str">
        <f t="shared" si="87"/>
        <v>是</v>
      </c>
      <c r="G1284" s="121" t="str">
        <f t="shared" si="88"/>
        <v>项</v>
      </c>
    </row>
    <row r="1285" ht="36" customHeight="1" spans="1:7">
      <c r="A1285" s="429" t="s">
        <v>2315</v>
      </c>
      <c r="B1285" s="269" t="s">
        <v>163</v>
      </c>
      <c r="C1285" s="432"/>
      <c r="D1285" s="432">
        <v>0</v>
      </c>
      <c r="E1285" s="340" t="str">
        <f t="shared" si="89"/>
        <v> </v>
      </c>
      <c r="F1285" s="233" t="str">
        <f t="shared" si="87"/>
        <v>否</v>
      </c>
      <c r="G1285" s="121" t="str">
        <f t="shared" si="88"/>
        <v>项</v>
      </c>
    </row>
    <row r="1286" ht="36" customHeight="1" spans="1:7">
      <c r="A1286" s="429" t="s">
        <v>2316</v>
      </c>
      <c r="B1286" s="269" t="s">
        <v>2317</v>
      </c>
      <c r="C1286" s="432">
        <v>0</v>
      </c>
      <c r="D1286" s="432">
        <v>0</v>
      </c>
      <c r="E1286" s="340" t="str">
        <f t="shared" si="89"/>
        <v> </v>
      </c>
      <c r="F1286" s="233" t="str">
        <f t="shared" si="87"/>
        <v>否</v>
      </c>
      <c r="G1286" s="121" t="str">
        <f t="shared" si="88"/>
        <v>项</v>
      </c>
    </row>
    <row r="1287" ht="36" customHeight="1" spans="1:7">
      <c r="A1287" s="427" t="s">
        <v>2318</v>
      </c>
      <c r="B1287" s="264" t="s">
        <v>2319</v>
      </c>
      <c r="C1287" s="428">
        <f>SUM(C1288:C1292)</f>
        <v>932</v>
      </c>
      <c r="D1287" s="428">
        <f>SUM(D1288:D1292)</f>
        <v>736.35</v>
      </c>
      <c r="E1287" s="316">
        <f t="shared" si="89"/>
        <v>-0.21</v>
      </c>
      <c r="F1287" s="233" t="str">
        <f t="shared" si="87"/>
        <v>是</v>
      </c>
      <c r="G1287" s="121" t="str">
        <f t="shared" si="88"/>
        <v>项</v>
      </c>
    </row>
    <row r="1288" ht="36" customHeight="1" spans="1:7">
      <c r="A1288" s="429" t="s">
        <v>2320</v>
      </c>
      <c r="B1288" s="269" t="s">
        <v>145</v>
      </c>
      <c r="C1288" s="432">
        <v>253</v>
      </c>
      <c r="D1288" s="432">
        <v>253.35</v>
      </c>
      <c r="E1288" s="340">
        <f t="shared" si="89"/>
        <v>0.001</v>
      </c>
      <c r="F1288" s="233" t="str">
        <f t="shared" si="87"/>
        <v>是</v>
      </c>
      <c r="G1288" s="121" t="str">
        <f t="shared" si="88"/>
        <v>项</v>
      </c>
    </row>
    <row r="1289" ht="36" customHeight="1" spans="1:7">
      <c r="A1289" s="429" t="s">
        <v>2321</v>
      </c>
      <c r="B1289" s="269" t="s">
        <v>147</v>
      </c>
      <c r="C1289" s="432">
        <v>0</v>
      </c>
      <c r="D1289" s="432">
        <v>0</v>
      </c>
      <c r="E1289" s="340" t="str">
        <f t="shared" si="89"/>
        <v> </v>
      </c>
      <c r="F1289" s="233" t="str">
        <f t="shared" si="87"/>
        <v>否</v>
      </c>
      <c r="G1289" s="121" t="str">
        <f t="shared" si="88"/>
        <v>项</v>
      </c>
    </row>
    <row r="1290" ht="36" customHeight="1" spans="1:7">
      <c r="A1290" s="429" t="s">
        <v>2322</v>
      </c>
      <c r="B1290" s="269" t="s">
        <v>149</v>
      </c>
      <c r="C1290" s="432">
        <v>0</v>
      </c>
      <c r="D1290" s="432">
        <v>0</v>
      </c>
      <c r="E1290" s="340" t="str">
        <f t="shared" si="89"/>
        <v> </v>
      </c>
      <c r="F1290" s="233" t="str">
        <f t="shared" si="87"/>
        <v>否</v>
      </c>
      <c r="G1290" s="121" t="str">
        <f t="shared" si="88"/>
        <v>项</v>
      </c>
    </row>
    <row r="1291" ht="36" customHeight="1" spans="1:7">
      <c r="A1291" s="429" t="s">
        <v>2323</v>
      </c>
      <c r="B1291" s="269" t="s">
        <v>2324</v>
      </c>
      <c r="C1291" s="432">
        <v>679</v>
      </c>
      <c r="D1291" s="432">
        <v>483</v>
      </c>
      <c r="E1291" s="340">
        <f t="shared" si="89"/>
        <v>-0.289</v>
      </c>
      <c r="F1291" s="233" t="str">
        <f t="shared" si="87"/>
        <v>是</v>
      </c>
      <c r="G1291" s="121" t="str">
        <f t="shared" si="88"/>
        <v>项</v>
      </c>
    </row>
    <row r="1292" ht="36" customHeight="1" spans="1:7">
      <c r="A1292" s="429" t="s">
        <v>2325</v>
      </c>
      <c r="B1292" s="269" t="s">
        <v>2326</v>
      </c>
      <c r="C1292" s="432">
        <v>0</v>
      </c>
      <c r="D1292" s="432"/>
      <c r="E1292" s="340" t="str">
        <f t="shared" si="89"/>
        <v> </v>
      </c>
      <c r="F1292" s="233" t="str">
        <f t="shared" si="87"/>
        <v>否</v>
      </c>
      <c r="G1292" s="121" t="str">
        <f t="shared" si="88"/>
        <v>项</v>
      </c>
    </row>
    <row r="1293" ht="36" customHeight="1" spans="1:7">
      <c r="A1293" s="427">
        <v>22404</v>
      </c>
      <c r="B1293" s="264" t="s">
        <v>2327</v>
      </c>
      <c r="C1293" s="428">
        <f>SUM(C1294:C1300)</f>
        <v>1020</v>
      </c>
      <c r="D1293" s="428">
        <f>SUM(D1294:D1300)</f>
        <v>742.2</v>
      </c>
      <c r="E1293" s="316">
        <f t="shared" si="89"/>
        <v>-0.272</v>
      </c>
      <c r="F1293" s="233" t="str">
        <f t="shared" si="87"/>
        <v>是</v>
      </c>
      <c r="G1293" s="121" t="str">
        <f t="shared" si="88"/>
        <v>项</v>
      </c>
    </row>
    <row r="1294" ht="36" customHeight="1" spans="1:7">
      <c r="A1294" s="429">
        <v>2240401</v>
      </c>
      <c r="B1294" s="269" t="s">
        <v>145</v>
      </c>
      <c r="C1294" s="432">
        <v>710</v>
      </c>
      <c r="D1294" s="432">
        <v>742.2</v>
      </c>
      <c r="E1294" s="340">
        <f t="shared" si="89"/>
        <v>0.045</v>
      </c>
      <c r="F1294" s="233" t="str">
        <f t="shared" si="87"/>
        <v>是</v>
      </c>
      <c r="G1294" s="121" t="str">
        <f t="shared" si="88"/>
        <v>项</v>
      </c>
    </row>
    <row r="1295" ht="36" customHeight="1" spans="1:7">
      <c r="A1295" s="429">
        <v>2240402</v>
      </c>
      <c r="B1295" s="269" t="s">
        <v>147</v>
      </c>
      <c r="C1295" s="432">
        <v>0</v>
      </c>
      <c r="D1295" s="432">
        <v>0</v>
      </c>
      <c r="E1295" s="340" t="str">
        <f t="shared" si="89"/>
        <v> </v>
      </c>
      <c r="F1295" s="233" t="str">
        <f t="shared" si="87"/>
        <v>否</v>
      </c>
      <c r="G1295" s="121" t="str">
        <f t="shared" si="88"/>
        <v>项</v>
      </c>
    </row>
    <row r="1296" ht="36" customHeight="1" spans="1:7">
      <c r="A1296" s="429">
        <v>2240403</v>
      </c>
      <c r="B1296" s="269" t="s">
        <v>149</v>
      </c>
      <c r="C1296" s="432">
        <v>0</v>
      </c>
      <c r="D1296" s="455"/>
      <c r="E1296" s="340" t="str">
        <f t="shared" si="89"/>
        <v> </v>
      </c>
      <c r="F1296" s="233" t="e">
        <f>IF(LEN(#REF!)=3,"是",IF(#REF!&lt;&gt;"",IF(SUM(C1296:D1296)&lt;&gt;0,"是","否"),"是"))</f>
        <v>#REF!</v>
      </c>
      <c r="G1296" s="121" t="e">
        <f>IF(LEN(#REF!)=3,"类",IF(LEN(#REF!)=5,"款","项"))</f>
        <v>#REF!</v>
      </c>
    </row>
    <row r="1297" ht="36" customHeight="1" spans="1:7">
      <c r="A1297" s="429">
        <v>2240404</v>
      </c>
      <c r="B1297" s="269" t="s">
        <v>2328</v>
      </c>
      <c r="C1297" s="432">
        <v>100</v>
      </c>
      <c r="D1297" s="432"/>
      <c r="E1297" s="340">
        <f t="shared" si="89"/>
        <v>-1</v>
      </c>
      <c r="F1297" s="233" t="str">
        <f t="shared" ref="F1297:F1315" si="90">IF(LEN(A1274)=3,"是",IF(B1274&lt;&gt;"",IF(SUM(C1297:D1297)&lt;&gt;0,"是","否"),"是"))</f>
        <v>是</v>
      </c>
      <c r="G1297" s="121" t="str">
        <f t="shared" ref="G1297:G1321" si="91">IF(LEN(A1274)=3,"类",IF(LEN(A1274)=5,"款","项"))</f>
        <v>类</v>
      </c>
    </row>
    <row r="1298" ht="36" customHeight="1" spans="1:7">
      <c r="A1298" s="429">
        <v>2240405</v>
      </c>
      <c r="B1298" s="269" t="s">
        <v>2329</v>
      </c>
      <c r="C1298" s="432">
        <v>120</v>
      </c>
      <c r="D1298" s="432"/>
      <c r="E1298" s="340">
        <f t="shared" si="89"/>
        <v>-1</v>
      </c>
      <c r="F1298" s="233" t="str">
        <f t="shared" si="90"/>
        <v>是</v>
      </c>
      <c r="G1298" s="121" t="str">
        <f t="shared" si="91"/>
        <v>款</v>
      </c>
    </row>
    <row r="1299" ht="36" customHeight="1" spans="1:7">
      <c r="A1299" s="429">
        <v>2240450</v>
      </c>
      <c r="B1299" s="269" t="s">
        <v>163</v>
      </c>
      <c r="C1299" s="432"/>
      <c r="D1299" s="432"/>
      <c r="E1299" s="340" t="str">
        <f t="shared" si="89"/>
        <v> </v>
      </c>
      <c r="F1299" s="233" t="str">
        <f t="shared" si="90"/>
        <v>否</v>
      </c>
      <c r="G1299" s="121" t="str">
        <f t="shared" si="91"/>
        <v>项</v>
      </c>
    </row>
    <row r="1300" ht="36" customHeight="1" spans="1:7">
      <c r="A1300" s="429">
        <v>2240499</v>
      </c>
      <c r="B1300" s="269" t="s">
        <v>2330</v>
      </c>
      <c r="C1300" s="432">
        <v>90</v>
      </c>
      <c r="D1300" s="432"/>
      <c r="E1300" s="340">
        <f t="shared" si="89"/>
        <v>-1</v>
      </c>
      <c r="F1300" s="233" t="str">
        <f t="shared" si="90"/>
        <v>是</v>
      </c>
      <c r="G1300" s="121" t="str">
        <f t="shared" si="91"/>
        <v>项</v>
      </c>
    </row>
    <row r="1301" ht="36" customHeight="1" spans="1:7">
      <c r="A1301" s="427" t="s">
        <v>2331</v>
      </c>
      <c r="B1301" s="264" t="s">
        <v>2332</v>
      </c>
      <c r="C1301" s="428">
        <f>SUM(C1302:C1313)</f>
        <v>70</v>
      </c>
      <c r="D1301" s="428">
        <f>SUM(D1302:D1313)</f>
        <v>49.97</v>
      </c>
      <c r="E1301" s="316">
        <f t="shared" si="89"/>
        <v>-0.286</v>
      </c>
      <c r="F1301" s="233" t="str">
        <f t="shared" si="90"/>
        <v>是</v>
      </c>
      <c r="G1301" s="121" t="str">
        <f t="shared" si="91"/>
        <v>项</v>
      </c>
    </row>
    <row r="1302" ht="36" customHeight="1" spans="1:7">
      <c r="A1302" s="429" t="s">
        <v>2333</v>
      </c>
      <c r="B1302" s="269" t="s">
        <v>145</v>
      </c>
      <c r="C1302" s="432">
        <v>70</v>
      </c>
      <c r="D1302" s="432">
        <v>49.97</v>
      </c>
      <c r="E1302" s="340">
        <f t="shared" si="89"/>
        <v>-0.286</v>
      </c>
      <c r="F1302" s="233" t="str">
        <f t="shared" si="90"/>
        <v>是</v>
      </c>
      <c r="G1302" s="121" t="str">
        <f t="shared" si="91"/>
        <v>项</v>
      </c>
    </row>
    <row r="1303" ht="36" customHeight="1" spans="1:7">
      <c r="A1303" s="429" t="s">
        <v>2334</v>
      </c>
      <c r="B1303" s="269" t="s">
        <v>147</v>
      </c>
      <c r="C1303" s="432">
        <v>0</v>
      </c>
      <c r="D1303" s="432">
        <v>0</v>
      </c>
      <c r="E1303" s="340" t="str">
        <f t="shared" si="89"/>
        <v> </v>
      </c>
      <c r="F1303" s="233" t="str">
        <f t="shared" si="90"/>
        <v>否</v>
      </c>
      <c r="G1303" s="121" t="str">
        <f t="shared" si="91"/>
        <v>项</v>
      </c>
    </row>
    <row r="1304" ht="36" customHeight="1" spans="1:7">
      <c r="A1304" s="429" t="s">
        <v>2335</v>
      </c>
      <c r="B1304" s="269" t="s">
        <v>149</v>
      </c>
      <c r="C1304" s="432">
        <v>0</v>
      </c>
      <c r="D1304" s="432">
        <v>0</v>
      </c>
      <c r="E1304" s="340" t="str">
        <f t="shared" si="89"/>
        <v> </v>
      </c>
      <c r="F1304" s="233" t="str">
        <f t="shared" si="90"/>
        <v>否</v>
      </c>
      <c r="G1304" s="121" t="str">
        <f t="shared" si="91"/>
        <v>项</v>
      </c>
    </row>
    <row r="1305" ht="36" customHeight="1" spans="1:7">
      <c r="A1305" s="429" t="s">
        <v>2336</v>
      </c>
      <c r="B1305" s="269" t="s">
        <v>2337</v>
      </c>
      <c r="C1305" s="432"/>
      <c r="D1305" s="432">
        <v>0</v>
      </c>
      <c r="E1305" s="340" t="str">
        <f t="shared" si="89"/>
        <v> </v>
      </c>
      <c r="F1305" s="233" t="str">
        <f t="shared" si="90"/>
        <v>否</v>
      </c>
      <c r="G1305" s="121" t="str">
        <f t="shared" si="91"/>
        <v>项</v>
      </c>
    </row>
    <row r="1306" ht="36" customHeight="1" spans="1:7">
      <c r="A1306" s="429" t="s">
        <v>2338</v>
      </c>
      <c r="B1306" s="269" t="s">
        <v>2339</v>
      </c>
      <c r="C1306" s="432"/>
      <c r="D1306" s="432">
        <v>0</v>
      </c>
      <c r="E1306" s="340" t="str">
        <f t="shared" si="89"/>
        <v> </v>
      </c>
      <c r="F1306" s="233" t="str">
        <f t="shared" si="90"/>
        <v>否</v>
      </c>
      <c r="G1306" s="121" t="str">
        <f t="shared" si="91"/>
        <v>项</v>
      </c>
    </row>
    <row r="1307" ht="36" customHeight="1" spans="1:7">
      <c r="A1307" s="429" t="s">
        <v>2340</v>
      </c>
      <c r="B1307" s="269" t="s">
        <v>2341</v>
      </c>
      <c r="C1307" s="432"/>
      <c r="D1307" s="432"/>
      <c r="E1307" s="340" t="str">
        <f t="shared" si="89"/>
        <v> </v>
      </c>
      <c r="F1307" s="233" t="str">
        <f t="shared" si="90"/>
        <v>否</v>
      </c>
      <c r="G1307" s="121" t="str">
        <f t="shared" si="91"/>
        <v>项</v>
      </c>
    </row>
    <row r="1308" ht="36" customHeight="1" spans="1:7">
      <c r="A1308" s="429" t="s">
        <v>2342</v>
      </c>
      <c r="B1308" s="269" t="s">
        <v>2343</v>
      </c>
      <c r="C1308" s="432">
        <v>0</v>
      </c>
      <c r="D1308" s="432"/>
      <c r="E1308" s="340" t="str">
        <f t="shared" si="89"/>
        <v> </v>
      </c>
      <c r="F1308" s="233" t="str">
        <f t="shared" si="90"/>
        <v>否</v>
      </c>
      <c r="G1308" s="121" t="str">
        <f t="shared" si="91"/>
        <v>项</v>
      </c>
    </row>
    <row r="1309" ht="36" customHeight="1" spans="1:7">
      <c r="A1309" s="429" t="s">
        <v>2344</v>
      </c>
      <c r="B1309" s="269" t="s">
        <v>2345</v>
      </c>
      <c r="C1309" s="432">
        <v>0</v>
      </c>
      <c r="D1309" s="432">
        <v>0</v>
      </c>
      <c r="E1309" s="340" t="str">
        <f t="shared" si="89"/>
        <v> </v>
      </c>
      <c r="F1309" s="233" t="str">
        <f t="shared" si="90"/>
        <v>否</v>
      </c>
      <c r="G1309" s="121" t="str">
        <f t="shared" si="91"/>
        <v>项</v>
      </c>
    </row>
    <row r="1310" ht="36" customHeight="1" spans="1:7">
      <c r="A1310" s="429" t="s">
        <v>2346</v>
      </c>
      <c r="B1310" s="269" t="s">
        <v>2347</v>
      </c>
      <c r="C1310" s="432">
        <v>0</v>
      </c>
      <c r="D1310" s="432"/>
      <c r="E1310" s="340" t="str">
        <f t="shared" si="89"/>
        <v> </v>
      </c>
      <c r="F1310" s="233" t="str">
        <f t="shared" si="90"/>
        <v>否</v>
      </c>
      <c r="G1310" s="121" t="str">
        <f t="shared" si="91"/>
        <v>款</v>
      </c>
    </row>
    <row r="1311" ht="36" customHeight="1" spans="1:7">
      <c r="A1311" s="429" t="s">
        <v>2348</v>
      </c>
      <c r="B1311" s="269" t="s">
        <v>2349</v>
      </c>
      <c r="C1311" s="432">
        <v>0</v>
      </c>
      <c r="D1311" s="432">
        <v>0</v>
      </c>
      <c r="E1311" s="340" t="str">
        <f t="shared" si="89"/>
        <v> </v>
      </c>
      <c r="F1311" s="233" t="str">
        <f t="shared" si="90"/>
        <v>否</v>
      </c>
      <c r="G1311" s="121" t="str">
        <f t="shared" si="91"/>
        <v>项</v>
      </c>
    </row>
    <row r="1312" ht="36" customHeight="1" spans="1:7">
      <c r="A1312" s="429" t="s">
        <v>2350</v>
      </c>
      <c r="B1312" s="269" t="s">
        <v>2351</v>
      </c>
      <c r="C1312" s="432"/>
      <c r="D1312" s="432">
        <v>0</v>
      </c>
      <c r="E1312" s="340" t="str">
        <f t="shared" si="89"/>
        <v> </v>
      </c>
      <c r="F1312" s="233" t="str">
        <f t="shared" si="90"/>
        <v>否</v>
      </c>
      <c r="G1312" s="121" t="str">
        <f t="shared" si="91"/>
        <v>项</v>
      </c>
    </row>
    <row r="1313" ht="36" customHeight="1" spans="1:7">
      <c r="A1313" s="429" t="s">
        <v>2352</v>
      </c>
      <c r="B1313" s="269" t="s">
        <v>2353</v>
      </c>
      <c r="C1313" s="432"/>
      <c r="D1313" s="432">
        <v>0</v>
      </c>
      <c r="E1313" s="340" t="str">
        <f t="shared" si="89"/>
        <v> </v>
      </c>
      <c r="F1313" s="233" t="str">
        <f t="shared" si="90"/>
        <v>否</v>
      </c>
      <c r="G1313" s="121" t="str">
        <f t="shared" si="91"/>
        <v>项</v>
      </c>
    </row>
    <row r="1314" ht="36" customHeight="1" spans="1:7">
      <c r="A1314" s="427" t="s">
        <v>2354</v>
      </c>
      <c r="B1314" s="264" t="s">
        <v>2355</v>
      </c>
      <c r="C1314" s="428">
        <f>SUM(C1315:C1317)</f>
        <v>58</v>
      </c>
      <c r="D1314" s="428">
        <f>SUM(D1315:D1317)</f>
        <v>57.26</v>
      </c>
      <c r="E1314" s="316">
        <f t="shared" si="89"/>
        <v>-0.013</v>
      </c>
      <c r="F1314" s="233" t="str">
        <f t="shared" si="90"/>
        <v>是</v>
      </c>
      <c r="G1314" s="121" t="str">
        <f t="shared" si="91"/>
        <v>项</v>
      </c>
    </row>
    <row r="1315" ht="36" customHeight="1" spans="1:7">
      <c r="A1315" s="429" t="s">
        <v>2356</v>
      </c>
      <c r="B1315" s="269" t="s">
        <v>2357</v>
      </c>
      <c r="C1315" s="432">
        <v>58</v>
      </c>
      <c r="D1315" s="432">
        <v>57.26</v>
      </c>
      <c r="E1315" s="340">
        <f t="shared" si="89"/>
        <v>-0.013</v>
      </c>
      <c r="F1315" s="233" t="str">
        <f t="shared" si="90"/>
        <v>是</v>
      </c>
      <c r="G1315" s="121" t="str">
        <f t="shared" si="91"/>
        <v>项</v>
      </c>
    </row>
    <row r="1316" ht="36" customHeight="1" spans="1:7">
      <c r="A1316" s="429" t="s">
        <v>2358</v>
      </c>
      <c r="B1316" s="269" t="s">
        <v>2359</v>
      </c>
      <c r="C1316" s="432"/>
      <c r="D1316" s="432"/>
      <c r="E1316" s="340" t="str">
        <f t="shared" si="89"/>
        <v> </v>
      </c>
      <c r="F1316" s="233" t="e">
        <f>IF(LEN(A1293)=3,"是",IF(#REF!&lt;&gt;"",IF(SUM(C1316:D1316)&lt;&gt;0,"是","否"),"是"))</f>
        <v>#REF!</v>
      </c>
      <c r="G1316" s="121" t="str">
        <f t="shared" si="91"/>
        <v>款</v>
      </c>
    </row>
    <row r="1317" ht="36" customHeight="1" spans="1:7">
      <c r="A1317" s="429" t="s">
        <v>2360</v>
      </c>
      <c r="B1317" s="269" t="s">
        <v>2361</v>
      </c>
      <c r="C1317" s="432"/>
      <c r="D1317" s="432"/>
      <c r="E1317" s="340" t="str">
        <f t="shared" si="89"/>
        <v> </v>
      </c>
      <c r="F1317" s="233" t="e">
        <f>IF(LEN(A1294)=3,"是",IF(#REF!&lt;&gt;"",IF(SUM(C1317:D1317)&lt;&gt;0,"是","否"),"是"))</f>
        <v>#REF!</v>
      </c>
      <c r="G1317" s="121" t="str">
        <f t="shared" si="91"/>
        <v>项</v>
      </c>
    </row>
    <row r="1318" ht="36" customHeight="1" spans="1:7">
      <c r="A1318" s="427" t="s">
        <v>2362</v>
      </c>
      <c r="B1318" s="264" t="s">
        <v>2363</v>
      </c>
      <c r="C1318" s="428">
        <f>SUM(C1319:C1323)</f>
        <v>600</v>
      </c>
      <c r="D1318" s="428">
        <f>SUM(D1319:D1323)</f>
        <v>498</v>
      </c>
      <c r="E1318" s="316">
        <f t="shared" si="89"/>
        <v>-0.17</v>
      </c>
      <c r="F1318" s="233" t="e">
        <f>IF(LEN(A1295)=3,"是",IF(#REF!&lt;&gt;"",IF(SUM(C1318:D1318)&lt;&gt;0,"是","否"),"是"))</f>
        <v>#REF!</v>
      </c>
      <c r="G1318" s="121" t="str">
        <f t="shared" si="91"/>
        <v>项</v>
      </c>
    </row>
    <row r="1319" ht="36" customHeight="1" spans="1:7">
      <c r="A1319" s="429" t="s">
        <v>2364</v>
      </c>
      <c r="B1319" s="269" t="s">
        <v>2365</v>
      </c>
      <c r="C1319" s="432">
        <v>0</v>
      </c>
      <c r="D1319" s="432">
        <v>0</v>
      </c>
      <c r="E1319" s="340" t="str">
        <f t="shared" si="89"/>
        <v> </v>
      </c>
      <c r="F1319" s="233" t="e">
        <f>IF(LEN(A1296)=3,"是",IF(#REF!&lt;&gt;"",IF(SUM(C1319:D1319)&lt;&gt;0,"是","否"),"是"))</f>
        <v>#REF!</v>
      </c>
      <c r="G1319" s="121" t="str">
        <f t="shared" si="91"/>
        <v>项</v>
      </c>
    </row>
    <row r="1320" ht="36" customHeight="1" spans="1:7">
      <c r="A1320" s="429" t="s">
        <v>2366</v>
      </c>
      <c r="B1320" s="269" t="s">
        <v>2367</v>
      </c>
      <c r="C1320" s="432">
        <v>0</v>
      </c>
      <c r="D1320" s="432"/>
      <c r="E1320" s="340" t="str">
        <f t="shared" si="89"/>
        <v> </v>
      </c>
      <c r="F1320" s="233" t="e">
        <f>IF(LEN(A1297)=3,"是",IF(#REF!&lt;&gt;"",IF(SUM(C1320:D1320)&lt;&gt;0,"是","否"),"是"))</f>
        <v>#REF!</v>
      </c>
      <c r="G1320" s="121" t="str">
        <f t="shared" si="91"/>
        <v>项</v>
      </c>
    </row>
    <row r="1321" ht="36" customHeight="1" spans="1:7">
      <c r="A1321" s="429" t="s">
        <v>2368</v>
      </c>
      <c r="B1321" s="269" t="s">
        <v>2369</v>
      </c>
      <c r="C1321" s="432">
        <v>600</v>
      </c>
      <c r="D1321" s="432">
        <v>498</v>
      </c>
      <c r="E1321" s="340">
        <f t="shared" si="89"/>
        <v>-0.17</v>
      </c>
      <c r="F1321" s="233" t="e">
        <f>IF(LEN(A1298)=3,"是",IF(#REF!&lt;&gt;"",IF(SUM(C1321:D1321)&lt;&gt;0,"是","否"),"是"))</f>
        <v>#REF!</v>
      </c>
      <c r="G1321" s="121" t="str">
        <f t="shared" si="91"/>
        <v>项</v>
      </c>
    </row>
    <row r="1322" ht="36" customHeight="1" spans="1:7">
      <c r="A1322" s="429" t="s">
        <v>2370</v>
      </c>
      <c r="B1322" s="269" t="s">
        <v>2371</v>
      </c>
      <c r="C1322" s="432">
        <v>0</v>
      </c>
      <c r="D1322" s="432"/>
      <c r="E1322" s="340" t="str">
        <f t="shared" si="89"/>
        <v> </v>
      </c>
      <c r="F1322" s="233" t="e">
        <f>IF(LEN(#REF!)=3,"是",IF(B1293&lt;&gt;"",IF(SUM(C1322:D1322)&lt;&gt;0,"是","否"),"是"))</f>
        <v>#REF!</v>
      </c>
      <c r="G1322" s="121" t="e">
        <f>IF(LEN(#REF!)=3,"类",IF(LEN(#REF!)=5,"款","项"))</f>
        <v>#REF!</v>
      </c>
    </row>
    <row r="1323" ht="36" customHeight="1" spans="1:7">
      <c r="A1323" s="429" t="s">
        <v>2372</v>
      </c>
      <c r="B1323" s="269" t="s">
        <v>2373</v>
      </c>
      <c r="C1323" s="432">
        <v>0</v>
      </c>
      <c r="D1323" s="432">
        <v>0</v>
      </c>
      <c r="E1323" s="340" t="str">
        <f t="shared" si="89"/>
        <v> </v>
      </c>
      <c r="F1323" s="233" t="e">
        <f>IF(LEN(#REF!)=3,"是",IF(B1294&lt;&gt;"",IF(SUM(C1323:D1323)&lt;&gt;0,"是","否"),"是"))</f>
        <v>#REF!</v>
      </c>
      <c r="G1323" s="121" t="e">
        <f>IF(LEN(#REF!)=3,"类",IF(LEN(#REF!)=5,"款","项"))</f>
        <v>#REF!</v>
      </c>
    </row>
    <row r="1324" ht="36" customHeight="1" spans="1:7">
      <c r="A1324" s="427" t="s">
        <v>2374</v>
      </c>
      <c r="B1324" s="264" t="s">
        <v>2375</v>
      </c>
      <c r="C1324" s="428">
        <f>C1325</f>
        <v>0</v>
      </c>
      <c r="D1324" s="428">
        <f>D1325</f>
        <v>500</v>
      </c>
      <c r="E1324" s="316" t="str">
        <f t="shared" si="89"/>
        <v> </v>
      </c>
      <c r="F1324" s="233" t="e">
        <f>IF(LEN(#REF!)=3,"是",IF(B1295&lt;&gt;"",IF(SUM(C1324:D1324)&lt;&gt;0,"是","否"),"是"))</f>
        <v>#REF!</v>
      </c>
      <c r="G1324" s="121" t="e">
        <f>IF(LEN(#REF!)=3,"类",IF(LEN(#REF!)=5,"款","项"))</f>
        <v>#REF!</v>
      </c>
    </row>
    <row r="1325" ht="36" customHeight="1" spans="1:7">
      <c r="A1325" s="272" t="s">
        <v>2376</v>
      </c>
      <c r="B1325" s="269" t="s">
        <v>2377</v>
      </c>
      <c r="C1325" s="432">
        <v>0</v>
      </c>
      <c r="D1325" s="432">
        <v>500</v>
      </c>
      <c r="E1325" s="340" t="str">
        <f t="shared" si="89"/>
        <v> </v>
      </c>
      <c r="F1325" s="233" t="e">
        <f>IF(LEN(#REF!)=3,"是",IF(B1296&lt;&gt;"",IF(SUM(C1325:D1325)&lt;&gt;0,"是","否"),"是"))</f>
        <v>#REF!</v>
      </c>
      <c r="G1325" s="121" t="e">
        <f>IF(LEN(#REF!)=3,"类",IF(LEN(#REF!)=5,"款","项"))</f>
        <v>#REF!</v>
      </c>
    </row>
    <row r="1326" ht="36" customHeight="1" spans="1:7">
      <c r="A1326" s="427" t="s">
        <v>112</v>
      </c>
      <c r="B1326" s="264" t="s">
        <v>113</v>
      </c>
      <c r="C1326" s="428">
        <v>5000</v>
      </c>
      <c r="D1326" s="428">
        <v>5000</v>
      </c>
      <c r="E1326" s="316">
        <f t="shared" si="89"/>
        <v>0</v>
      </c>
      <c r="F1326" s="233" t="e">
        <f>IF(LEN(#REF!)=3,"是",IF(B1297&lt;&gt;"",IF(SUM(C1326:D1326)&lt;&gt;0,"是","否"),"是"))</f>
        <v>#REF!</v>
      </c>
      <c r="G1326" s="121" t="e">
        <f>IF(LEN(#REF!)=3,"类",IF(LEN(#REF!)=5,"款","项"))</f>
        <v>#REF!</v>
      </c>
    </row>
    <row r="1327" ht="36" customHeight="1" spans="1:7">
      <c r="A1327" s="427" t="s">
        <v>114</v>
      </c>
      <c r="B1327" s="264" t="s">
        <v>115</v>
      </c>
      <c r="C1327" s="428">
        <f>C1328</f>
        <v>5083</v>
      </c>
      <c r="D1327" s="428">
        <f>D1328</f>
        <v>5300</v>
      </c>
      <c r="E1327" s="316">
        <f t="shared" ref="E1327:E1338" si="92">IF(C1327&gt;0,D1327/C1327-1," ")</f>
        <v>0.043</v>
      </c>
      <c r="F1327" s="233" t="e">
        <f>IF(LEN(#REF!)=3,"是",IF(B1298&lt;&gt;"",IF(SUM(C1327:D1327)&lt;&gt;0,"是","否"),"是"))</f>
        <v>#REF!</v>
      </c>
      <c r="G1327" s="121" t="e">
        <f>IF(LEN(#REF!)=3,"类",IF(LEN(#REF!)=5,"款","项"))</f>
        <v>#REF!</v>
      </c>
    </row>
    <row r="1328" ht="36" customHeight="1" spans="1:7">
      <c r="A1328" s="427" t="s">
        <v>2378</v>
      </c>
      <c r="B1328" s="264" t="s">
        <v>2379</v>
      </c>
      <c r="C1328" s="428">
        <f>SUM(C1329:C1332)</f>
        <v>5083</v>
      </c>
      <c r="D1328" s="428">
        <f>SUM(D1329:D1332)</f>
        <v>5300</v>
      </c>
      <c r="E1328" s="316">
        <f t="shared" si="92"/>
        <v>0.043</v>
      </c>
      <c r="F1328" s="233" t="e">
        <f>IF(LEN(#REF!)=3,"是",IF(B1299&lt;&gt;"",IF(SUM(C1328:D1328)&lt;&gt;0,"是","否"),"是"))</f>
        <v>#REF!</v>
      </c>
      <c r="G1328" s="121" t="e">
        <f>IF(LEN(#REF!)=3,"类",IF(LEN(#REF!)=5,"款","项"))</f>
        <v>#REF!</v>
      </c>
    </row>
    <row r="1329" ht="36" customHeight="1" spans="1:7">
      <c r="A1329" s="429" t="s">
        <v>2380</v>
      </c>
      <c r="B1329" s="269" t="s">
        <v>2381</v>
      </c>
      <c r="C1329" s="432">
        <v>5083</v>
      </c>
      <c r="D1329" s="432">
        <v>5300</v>
      </c>
      <c r="E1329" s="340">
        <f t="shared" si="92"/>
        <v>0.043</v>
      </c>
      <c r="F1329" s="233" t="e">
        <f>IF(LEN(#REF!)=3,"是",IF(B1300&lt;&gt;"",IF(SUM(C1329:D1329)&lt;&gt;0,"是","否"),"是"))</f>
        <v>#REF!</v>
      </c>
      <c r="G1329" s="121" t="e">
        <f>IF(LEN(#REF!)=3,"类",IF(LEN(#REF!)=5,"款","项"))</f>
        <v>#REF!</v>
      </c>
    </row>
    <row r="1330" ht="36" customHeight="1" spans="1:7">
      <c r="A1330" s="429" t="s">
        <v>2382</v>
      </c>
      <c r="B1330" s="269" t="s">
        <v>2383</v>
      </c>
      <c r="C1330" s="432"/>
      <c r="D1330" s="432"/>
      <c r="E1330" s="340" t="str">
        <f t="shared" si="92"/>
        <v> </v>
      </c>
      <c r="F1330" s="233" t="str">
        <f t="shared" ref="F1300:F1363" si="93">IF(LEN(A1301)=3,"是",IF(B1301&lt;&gt;"",IF(SUM(C1330:D1330)&lt;&gt;0,"是","否"),"是"))</f>
        <v>否</v>
      </c>
      <c r="G1330" s="121" t="str">
        <f t="shared" ref="G1300:G1363" si="94">IF(LEN(A1301)=3,"类",IF(LEN(A1301)=5,"款","项"))</f>
        <v>款</v>
      </c>
    </row>
    <row r="1331" ht="36" customHeight="1" spans="1:7">
      <c r="A1331" s="429" t="s">
        <v>2384</v>
      </c>
      <c r="B1331" s="269" t="s">
        <v>2385</v>
      </c>
      <c r="C1331" s="432"/>
      <c r="D1331" s="432">
        <v>0</v>
      </c>
      <c r="E1331" s="340" t="str">
        <f t="shared" si="92"/>
        <v> </v>
      </c>
      <c r="F1331" s="233" t="str">
        <f t="shared" si="93"/>
        <v>否</v>
      </c>
      <c r="G1331" s="121" t="str">
        <f t="shared" si="94"/>
        <v>项</v>
      </c>
    </row>
    <row r="1332" ht="36" customHeight="1" spans="1:7">
      <c r="A1332" s="429">
        <v>2320399</v>
      </c>
      <c r="B1332" s="269" t="s">
        <v>2386</v>
      </c>
      <c r="C1332" s="432">
        <v>0</v>
      </c>
      <c r="D1332" s="432">
        <v>0</v>
      </c>
      <c r="E1332" s="340" t="str">
        <f t="shared" si="92"/>
        <v> </v>
      </c>
      <c r="F1332" s="233" t="str">
        <f t="shared" si="93"/>
        <v>否</v>
      </c>
      <c r="G1332" s="121" t="str">
        <f t="shared" si="94"/>
        <v>项</v>
      </c>
    </row>
    <row r="1333" ht="36" customHeight="1" spans="1:7">
      <c r="A1333" s="427" t="s">
        <v>116</v>
      </c>
      <c r="B1333" s="264" t="s">
        <v>117</v>
      </c>
      <c r="C1333" s="428"/>
      <c r="D1333" s="428">
        <f>D1334</f>
        <v>60</v>
      </c>
      <c r="E1333" s="316" t="str">
        <f t="shared" si="92"/>
        <v> </v>
      </c>
      <c r="F1333" s="233" t="str">
        <f t="shared" si="93"/>
        <v>是</v>
      </c>
      <c r="G1333" s="121" t="str">
        <f t="shared" si="94"/>
        <v>项</v>
      </c>
    </row>
    <row r="1334" ht="36" customHeight="1" spans="1:7">
      <c r="A1334" s="427" t="s">
        <v>2387</v>
      </c>
      <c r="B1334" s="269" t="s">
        <v>2388</v>
      </c>
      <c r="C1334" s="428"/>
      <c r="D1334" s="432">
        <v>60</v>
      </c>
      <c r="E1334" s="316" t="str">
        <f t="shared" si="92"/>
        <v> </v>
      </c>
      <c r="F1334" s="233" t="str">
        <f t="shared" si="93"/>
        <v>是</v>
      </c>
      <c r="G1334" s="121" t="str">
        <f t="shared" si="94"/>
        <v>项</v>
      </c>
    </row>
    <row r="1335" ht="36" customHeight="1" spans="1:7">
      <c r="A1335" s="427" t="s">
        <v>118</v>
      </c>
      <c r="B1335" s="264" t="s">
        <v>119</v>
      </c>
      <c r="C1335" s="428">
        <f>SUM(C1336:C1337)</f>
        <v>8701</v>
      </c>
      <c r="D1335" s="428">
        <f>SUM(D1336:D1337)</f>
        <v>5000</v>
      </c>
      <c r="E1335" s="316">
        <f t="shared" si="92"/>
        <v>-0.425</v>
      </c>
      <c r="F1335" s="233" t="str">
        <f t="shared" si="93"/>
        <v>是</v>
      </c>
      <c r="G1335" s="121" t="str">
        <f t="shared" si="94"/>
        <v>项</v>
      </c>
    </row>
    <row r="1336" ht="36" customHeight="1" spans="1:7">
      <c r="A1336" s="427" t="s">
        <v>2389</v>
      </c>
      <c r="B1336" s="269" t="s">
        <v>2390</v>
      </c>
      <c r="C1336" s="432">
        <v>8701</v>
      </c>
      <c r="D1336" s="432"/>
      <c r="E1336" s="316">
        <f t="shared" ref="E1336:E1341" si="95">IF(C1336&gt;0,D1336/C1336-1," ")</f>
        <v>-1</v>
      </c>
      <c r="F1336" s="233" t="str">
        <f t="shared" si="93"/>
        <v>是</v>
      </c>
      <c r="G1336" s="121" t="str">
        <f t="shared" si="94"/>
        <v>项</v>
      </c>
    </row>
    <row r="1337" ht="36" customHeight="1" spans="1:7">
      <c r="A1337" s="427" t="s">
        <v>2391</v>
      </c>
      <c r="B1337" s="269" t="s">
        <v>2074</v>
      </c>
      <c r="C1337" s="432"/>
      <c r="D1337" s="432">
        <v>5000</v>
      </c>
      <c r="E1337" s="316" t="str">
        <f t="shared" si="95"/>
        <v> </v>
      </c>
      <c r="F1337" s="233" t="str">
        <f t="shared" si="93"/>
        <v>是</v>
      </c>
      <c r="G1337" s="121" t="str">
        <f t="shared" si="94"/>
        <v>项</v>
      </c>
    </row>
    <row r="1338" ht="36" customHeight="1" spans="1:6">
      <c r="A1338" s="456"/>
      <c r="B1338" s="264" t="s">
        <v>2392</v>
      </c>
      <c r="C1338" s="428">
        <f>SUM(C1339:C1340)</f>
        <v>16988</v>
      </c>
      <c r="D1338" s="428">
        <f>SUM(D1339:D1340)</f>
        <v>15600</v>
      </c>
      <c r="E1338" s="316">
        <f t="shared" si="95"/>
        <v>-0.082</v>
      </c>
      <c r="F1338" s="233"/>
    </row>
    <row r="1339" ht="36" customHeight="1" spans="1:6">
      <c r="A1339" s="456"/>
      <c r="B1339" s="440" t="s">
        <v>2393</v>
      </c>
      <c r="C1339" s="432">
        <v>6978</v>
      </c>
      <c r="D1339" s="432">
        <v>5500</v>
      </c>
      <c r="E1339" s="340">
        <f t="shared" si="95"/>
        <v>-0.212</v>
      </c>
      <c r="F1339" s="233"/>
    </row>
    <row r="1340" ht="36" customHeight="1" spans="1:6">
      <c r="A1340" s="456"/>
      <c r="B1340" s="440" t="s">
        <v>2394</v>
      </c>
      <c r="C1340" s="432">
        <v>10010</v>
      </c>
      <c r="D1340" s="432">
        <v>10100</v>
      </c>
      <c r="E1340" s="340">
        <f t="shared" si="95"/>
        <v>0.009</v>
      </c>
      <c r="F1340" s="233"/>
    </row>
    <row r="1341" ht="36" customHeight="1" spans="1:6">
      <c r="A1341" s="456"/>
      <c r="B1341" s="264" t="s">
        <v>2395</v>
      </c>
      <c r="C1341" s="428">
        <v>2140</v>
      </c>
      <c r="D1341" s="428">
        <v>18700</v>
      </c>
      <c r="E1341" s="316">
        <f t="shared" si="95"/>
        <v>7.738</v>
      </c>
      <c r="F1341" s="233"/>
    </row>
    <row r="1342" ht="36" customHeight="1" spans="1:6">
      <c r="A1342" s="456"/>
      <c r="B1342" s="440"/>
      <c r="C1342" s="432"/>
      <c r="D1342" s="432"/>
      <c r="E1342" s="316"/>
      <c r="F1342" s="233"/>
    </row>
    <row r="1343" ht="36" customHeight="1" spans="1:6">
      <c r="A1343" s="456"/>
      <c r="B1343" s="440"/>
      <c r="C1343" s="432"/>
      <c r="D1343" s="432"/>
      <c r="E1343" s="316"/>
      <c r="F1343" s="233"/>
    </row>
    <row r="1344" ht="36" customHeight="1" spans="1:7">
      <c r="A1344" s="456"/>
      <c r="B1344" s="457" t="s">
        <v>2396</v>
      </c>
      <c r="C1344" s="428">
        <f>C4+C262+C265+C284+C374+C428+C484+C543+C670+C742+C822+C845+C956+C1020+C1090+C1110+C1137+C1147+C1192+C1216+C1274+C1326+C1327+C1333+C1335+C1338+C1341</f>
        <v>413050</v>
      </c>
      <c r="D1344" s="428">
        <f>D4+D262+D265+D284+D374+D428+D484+D543+D670+D742+D822+D845+D956+D1020+D1090+D1110+D1137+D1147+D1192+D1216+D1274+D1326+D1327+D1333+D1335+D1338+D1341</f>
        <v>392143.19</v>
      </c>
      <c r="E1344" s="316">
        <f>IF(C1344&gt;0,D1344/C1344-1," ")</f>
        <v>-0.051</v>
      </c>
      <c r="F1344" s="233" t="str">
        <f>IF(LEN(A1310)=3,"是",IF(B1310&lt;&gt;"",IF(SUM(C1344:D1344)&lt;&gt;0,"是","否"),"是"))</f>
        <v>是</v>
      </c>
      <c r="G1344" s="121" t="str">
        <f t="shared" ref="G1344:G1359" si="96">IF(LEN(A1310)=3,"类",IF(LEN(A1310)=5,"款","项"))</f>
        <v>项</v>
      </c>
    </row>
    <row r="1345" ht="36" customHeight="1" spans="1:7">
      <c r="A1345" s="458"/>
      <c r="F1345" s="233" t="e">
        <f>IF(LEN(A1311)=3,"是",IF(B1311&lt;&gt;"",IF(SUM(#REF!)&lt;&gt;0,"是","否"),"是"))</f>
        <v>#REF!</v>
      </c>
      <c r="G1345" s="121" t="str">
        <f t="shared" si="96"/>
        <v>项</v>
      </c>
    </row>
    <row r="1346" ht="36" customHeight="1" spans="6:7">
      <c r="F1346" s="233" t="e">
        <f>IF(LEN(A1312)=3,"是",IF(B1312&lt;&gt;"",IF(SUM(#REF!)&lt;&gt;0,"是","否"),"是"))</f>
        <v>#REF!</v>
      </c>
      <c r="G1346" s="121" t="str">
        <f t="shared" si="96"/>
        <v>项</v>
      </c>
    </row>
    <row r="1347" ht="36" customHeight="1" spans="6:7">
      <c r="F1347" s="233" t="e">
        <f>IF(LEN(A1313)=3,"是",IF(B1313&lt;&gt;"",IF(SUM(#REF!)&lt;&gt;0,"是","否"),"是"))</f>
        <v>#REF!</v>
      </c>
      <c r="G1347" s="121" t="str">
        <f t="shared" si="96"/>
        <v>项</v>
      </c>
    </row>
    <row r="1348" ht="36" customHeight="1" spans="6:7">
      <c r="F1348" s="233" t="e">
        <f>IF(LEN(A1314)=3,"是",IF(B1314&lt;&gt;"",IF(SUM(#REF!)&lt;&gt;0,"是","否"),"是"))</f>
        <v>#REF!</v>
      </c>
      <c r="G1348" s="121" t="str">
        <f t="shared" si="96"/>
        <v>款</v>
      </c>
    </row>
    <row r="1349" ht="36" customHeight="1" spans="6:7">
      <c r="F1349" s="233" t="e">
        <f>IF(LEN(A1315)=3,"是",IF(B1315&lt;&gt;"",IF(SUM(#REF!)&lt;&gt;0,"是","否"),"是"))</f>
        <v>#REF!</v>
      </c>
      <c r="G1349" s="121" t="str">
        <f t="shared" si="96"/>
        <v>项</v>
      </c>
    </row>
    <row r="1350" ht="36" customHeight="1" spans="6:7">
      <c r="F1350" s="233" t="e">
        <f>IF(LEN(A1316)=3,"是",IF(B1316&lt;&gt;"",IF(SUM(#REF!)&lt;&gt;0,"是","否"),"是"))</f>
        <v>#REF!</v>
      </c>
      <c r="G1350" s="121" t="str">
        <f t="shared" si="96"/>
        <v>项</v>
      </c>
    </row>
    <row r="1351" ht="36" customHeight="1" spans="6:7">
      <c r="F1351" s="233" t="e">
        <f>IF(LEN(A1317)=3,"是",IF(B1317&lt;&gt;"",IF(SUM(#REF!)&lt;&gt;0,"是","否"),"是"))</f>
        <v>#REF!</v>
      </c>
      <c r="G1351" s="121" t="str">
        <f t="shared" si="96"/>
        <v>项</v>
      </c>
    </row>
    <row r="1352" ht="36" customHeight="1" spans="6:7">
      <c r="F1352" s="233" t="e">
        <f>IF(LEN(A1318)=3,"是",IF(B1318&lt;&gt;"",IF(SUM(#REF!)&lt;&gt;0,"是","否"),"是"))</f>
        <v>#REF!</v>
      </c>
      <c r="G1352" s="121" t="str">
        <f t="shared" si="96"/>
        <v>款</v>
      </c>
    </row>
    <row r="1353" ht="36" customHeight="1" spans="6:7">
      <c r="F1353" s="233" t="e">
        <f>IF(LEN(A1319)=3,"是",IF(B1319&lt;&gt;"",IF(SUM(#REF!)&lt;&gt;0,"是","否"),"是"))</f>
        <v>#REF!</v>
      </c>
      <c r="G1353" s="121" t="str">
        <f t="shared" si="96"/>
        <v>项</v>
      </c>
    </row>
    <row r="1354" ht="36" customHeight="1" spans="6:7">
      <c r="F1354" s="233" t="e">
        <f>IF(LEN(A1320)=3,"是",IF(B1320&lt;&gt;"",IF(SUM(#REF!)&lt;&gt;0,"是","否"),"是"))</f>
        <v>#REF!</v>
      </c>
      <c r="G1354" s="121" t="str">
        <f t="shared" si="96"/>
        <v>项</v>
      </c>
    </row>
    <row r="1355" ht="36" customHeight="1" spans="6:7">
      <c r="F1355" s="233" t="e">
        <f>IF(LEN(A1321)=3,"是",IF(B1321&lt;&gt;"",IF(SUM(#REF!)&lt;&gt;0,"是","否"),"是"))</f>
        <v>#REF!</v>
      </c>
      <c r="G1355" s="121" t="str">
        <f t="shared" si="96"/>
        <v>项</v>
      </c>
    </row>
    <row r="1356" ht="36" customHeight="1" spans="6:7">
      <c r="F1356" s="233" t="e">
        <f>IF(LEN(A1322)=3,"是",IF(B1322&lt;&gt;"",IF(SUM(#REF!)&lt;&gt;0,"是","否"),"是"))</f>
        <v>#REF!</v>
      </c>
      <c r="G1356" s="121" t="str">
        <f t="shared" si="96"/>
        <v>项</v>
      </c>
    </row>
    <row r="1357" ht="36" customHeight="1" spans="6:7">
      <c r="F1357" s="233" t="e">
        <f>IF(LEN(A1323)=3,"是",IF(B1323&lt;&gt;"",IF(SUM(#REF!)&lt;&gt;0,"是","否"),"是"))</f>
        <v>#REF!</v>
      </c>
      <c r="G1357" s="121" t="str">
        <f t="shared" si="96"/>
        <v>项</v>
      </c>
    </row>
    <row r="1358" ht="36" customHeight="1" spans="6:7">
      <c r="F1358" s="233" t="e">
        <f>IF(LEN(A1324)=3,"是",IF(B1324&lt;&gt;"",IF(SUM(#REF!)&lt;&gt;0,"是","否"),"是"))</f>
        <v>#REF!</v>
      </c>
      <c r="G1358" s="121" t="str">
        <f t="shared" si="96"/>
        <v>款</v>
      </c>
    </row>
    <row r="1359" ht="36" customHeight="1" spans="6:7">
      <c r="F1359" s="233" t="e">
        <f>IF(LEN(A1325)=3,"是",IF(B1325&lt;&gt;"",IF(SUM(#REF!)&lt;&gt;0,"是","否"),"是"))</f>
        <v>#REF!</v>
      </c>
      <c r="G1359" s="121" t="str">
        <f t="shared" si="96"/>
        <v>项</v>
      </c>
    </row>
    <row r="1360" ht="36" customHeight="1" spans="6:7">
      <c r="F1360" s="233" t="e">
        <f>IF(LEN(#REF!)=3,"是",IF(#REF!&lt;&gt;"",IF(SUM(#REF!)&lt;&gt;0,"是","否"),"是"))</f>
        <v>#REF!</v>
      </c>
      <c r="G1360" s="121" t="e">
        <f>IF(LEN(#REF!)=3,"类",IF(LEN(#REF!)=5,"款","项"))</f>
        <v>#REF!</v>
      </c>
    </row>
    <row r="1361" ht="36" customHeight="1" spans="6:7">
      <c r="F1361" s="233" t="str">
        <f>IF(LEN(A1326)=3,"是",IF(B1326&lt;&gt;"",IF(SUM(#REF!)&lt;&gt;0,"是","否"),"是"))</f>
        <v>是</v>
      </c>
      <c r="G1361" s="121" t="str">
        <f t="shared" ref="G1361:G1367" si="97">IF(LEN(A1326)=3,"类",IF(LEN(A1326)=5,"款","项"))</f>
        <v>类</v>
      </c>
    </row>
    <row r="1362" ht="36" customHeight="1" spans="6:7">
      <c r="F1362" s="233" t="str">
        <f>IF(LEN(A1327)=3,"是",IF(B1327&lt;&gt;"",IF(SUM(#REF!)&lt;&gt;0,"是","否"),"是"))</f>
        <v>是</v>
      </c>
      <c r="G1362" s="121" t="str">
        <f t="shared" si="97"/>
        <v>类</v>
      </c>
    </row>
    <row r="1363" ht="36" customHeight="1" spans="6:7">
      <c r="F1363" s="233" t="e">
        <f>IF(LEN(A1328)=3,"是",IF(B1328&lt;&gt;"",IF(SUM(#REF!)&lt;&gt;0,"是","否"),"是"))</f>
        <v>#REF!</v>
      </c>
      <c r="G1363" s="121" t="str">
        <f t="shared" si="97"/>
        <v>款</v>
      </c>
    </row>
    <row r="1364" ht="36" customHeight="1" spans="6:7">
      <c r="F1364" s="233" t="e">
        <f>IF(LEN(A1329)=3,"是",IF(B1329&lt;&gt;"",IF(SUM(#REF!)&lt;&gt;0,"是","否"),"是"))</f>
        <v>#REF!</v>
      </c>
      <c r="G1364" s="121" t="str">
        <f t="shared" si="97"/>
        <v>项</v>
      </c>
    </row>
    <row r="1365" ht="36" customHeight="1" spans="6:7">
      <c r="F1365" s="233" t="e">
        <f>IF(LEN(A1330)=3,"是",IF(B1330&lt;&gt;"",IF(SUM(#REF!)&lt;&gt;0,"是","否"),"是"))</f>
        <v>#REF!</v>
      </c>
      <c r="G1365" s="121" t="str">
        <f t="shared" si="97"/>
        <v>项</v>
      </c>
    </row>
    <row r="1366" ht="36" customHeight="1" spans="6:7">
      <c r="F1366" s="233" t="e">
        <f>IF(LEN(A1331)=3,"是",IF(B1331&lt;&gt;"",IF(SUM(#REF!)&lt;&gt;0,"是","否"),"是"))</f>
        <v>#REF!</v>
      </c>
      <c r="G1366" s="121" t="str">
        <f t="shared" si="97"/>
        <v>项</v>
      </c>
    </row>
    <row r="1367" ht="36" customHeight="1" spans="6:7">
      <c r="F1367" s="233" t="e">
        <f>IF(LEN(A1332)=3,"是",IF(B1332&lt;&gt;"",IF(SUM(#REF!)&lt;&gt;0,"是","否"),"是"))</f>
        <v>#REF!</v>
      </c>
      <c r="G1367" s="121" t="str">
        <f t="shared" si="97"/>
        <v>项</v>
      </c>
    </row>
    <row r="1368" ht="36" customHeight="1" spans="6:7">
      <c r="F1368" s="233" t="e">
        <f>IF(LEN(#REF!)=3,"是",IF(#REF!&lt;&gt;"",IF(SUM(#REF!)&lt;&gt;0,"是","否"),"是"))</f>
        <v>#REF!</v>
      </c>
      <c r="G1368" s="121" t="e">
        <f>IF(LEN(#REF!)=3,"类",IF(LEN(#REF!)=5,"款","项"))</f>
        <v>#REF!</v>
      </c>
    </row>
    <row r="1369" ht="36" customHeight="1" spans="6:7">
      <c r="F1369" s="233" t="str">
        <f>IF(LEN(A1333)=3,"是",IF(B1333&lt;&gt;"",IF(SUM(#REF!)&lt;&gt;0,"是","否"),"是"))</f>
        <v>是</v>
      </c>
      <c r="G1369" s="121" t="str">
        <f>IF(LEN(A1333)=3,"类",IF(LEN(A1333)=5,"款","项"))</f>
        <v>类</v>
      </c>
    </row>
    <row r="1370" ht="36" customHeight="1" spans="6:7">
      <c r="F1370" s="233" t="e">
        <f>IF(LEN(A1334)=3,"是",IF(B1334&lt;&gt;"",IF(SUM(#REF!)&lt;&gt;0,"是","否"),"是"))</f>
        <v>#REF!</v>
      </c>
      <c r="G1370" s="121" t="str">
        <f>IF(LEN(A1334)=3,"类",IF(LEN(A1334)=5,"款","项"))</f>
        <v>款</v>
      </c>
    </row>
    <row r="1371" ht="36" customHeight="1" spans="6:7">
      <c r="F1371" s="233" t="str">
        <f>IF(LEN(A1335)=3,"是",IF(B1335&lt;&gt;"",IF(SUM(#REF!)&lt;&gt;0,"是","否"),"是"))</f>
        <v>是</v>
      </c>
      <c r="G1371" s="121" t="str">
        <f>IF(LEN(A1335)=3,"类",IF(LEN(A1335)=5,"款","项"))</f>
        <v>类</v>
      </c>
    </row>
    <row r="1372" ht="36" customHeight="1" spans="6:7">
      <c r="F1372" s="233" t="e">
        <f>IF(LEN(A1336)=3,"是",IF(B1336&lt;&gt;"",IF(SUM(#REF!)&lt;&gt;0,"是","否"),"是"))</f>
        <v>#REF!</v>
      </c>
      <c r="G1372" s="121" t="str">
        <f>IF(LEN(A1336)=3,"类",IF(LEN(A1336)=5,"款","项"))</f>
        <v>款</v>
      </c>
    </row>
    <row r="1373" ht="36" customHeight="1" spans="6:7">
      <c r="F1373" s="233" t="e">
        <f>IF(LEN(A1337)=3,"是",IF(B1337&lt;&gt;"",IF(SUM(#REF!)&lt;&gt;0,"是","否"),"是"))</f>
        <v>#REF!</v>
      </c>
      <c r="G1373" s="121" t="str">
        <f>IF(LEN(A1337)=3,"类",IF(LEN(A1337)=5,"款","项"))</f>
        <v>款</v>
      </c>
    </row>
    <row r="1374" ht="36" customHeight="1" spans="6:7">
      <c r="F1374" s="233" t="e">
        <f>IF(LEN(#REF!)=3,"是",IF(#REF!&lt;&gt;"",IF(SUM(#REF!)&lt;&gt;0,"是","否"),"是"))</f>
        <v>#REF!</v>
      </c>
      <c r="G1374" s="121" t="e">
        <f>IF(LEN(#REF!)=3,"类",IF(LEN(#REF!)=5,"款","项"))</f>
        <v>#REF!</v>
      </c>
    </row>
    <row r="1375" ht="36" customHeight="1" spans="6:6">
      <c r="F1375" s="233" t="e">
        <f>IF(LEN(A1344)=3,"是",IF(#REF!&lt;&gt;"",IF(SUM(#REF!)&lt;&gt;0,"是","否"),"是"))</f>
        <v>#REF!</v>
      </c>
    </row>
    <row r="1376" ht="36" customHeight="1" spans="6:6">
      <c r="F1376" s="233" t="e">
        <f>IF(LEN(A1345)=3,"是",IF(B1344&lt;&gt;"",IF(SUM(#REF!)&lt;&gt;0,"是","否"),"是"))</f>
        <v>#REF!</v>
      </c>
    </row>
  </sheetData>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59">
    <cfRule type="cellIs" dxfId="2" priority="1110" stopIfTrue="1" operator="lessThan">
      <formula>0</formula>
    </cfRule>
  </conditionalFormatting>
  <conditionalFormatting sqref="F260">
    <cfRule type="cellIs" dxfId="2" priority="1109" stopIfTrue="1" operator="lessThan">
      <formula>0</formula>
    </cfRule>
  </conditionalFormatting>
  <conditionalFormatting sqref="F261">
    <cfRule type="cellIs" dxfId="2" priority="1108" stopIfTrue="1" operator="lessThan">
      <formula>0</formula>
    </cfRule>
  </conditionalFormatting>
  <conditionalFormatting sqref="F262">
    <cfRule type="cellIs" dxfId="2" priority="1107" stopIfTrue="1" operator="lessThan">
      <formula>0</formula>
    </cfRule>
  </conditionalFormatting>
  <conditionalFormatting sqref="F263">
    <cfRule type="cellIs" dxfId="2" priority="1106" stopIfTrue="1" operator="lessThan">
      <formula>0</formula>
    </cfRule>
  </conditionalFormatting>
  <conditionalFormatting sqref="F264">
    <cfRule type="cellIs" dxfId="2" priority="1105" stopIfTrue="1" operator="lessThan">
      <formula>0</formula>
    </cfRule>
  </conditionalFormatting>
  <conditionalFormatting sqref="F269">
    <cfRule type="cellIs" dxfId="2" priority="1102" stopIfTrue="1" operator="lessThan">
      <formula>0</formula>
    </cfRule>
  </conditionalFormatting>
  <conditionalFormatting sqref="F270">
    <cfRule type="cellIs" dxfId="2" priority="1101" stopIfTrue="1" operator="lessThan">
      <formula>0</formula>
    </cfRule>
  </conditionalFormatting>
  <conditionalFormatting sqref="F271">
    <cfRule type="cellIs" dxfId="2" priority="1100" stopIfTrue="1" operator="lessThan">
      <formula>0</formula>
    </cfRule>
  </conditionalFormatting>
  <conditionalFormatting sqref="F272">
    <cfRule type="cellIs" dxfId="2" priority="1099" stopIfTrue="1" operator="lessThan">
      <formula>0</formula>
    </cfRule>
  </conditionalFormatting>
  <conditionalFormatting sqref="F273">
    <cfRule type="cellIs" dxfId="2" priority="1098" stopIfTrue="1" operator="lessThan">
      <formula>0</formula>
    </cfRule>
  </conditionalFormatting>
  <conditionalFormatting sqref="F274">
    <cfRule type="cellIs" dxfId="2" priority="1097" stopIfTrue="1" operator="lessThan">
      <formula>0</formula>
    </cfRule>
  </conditionalFormatting>
  <conditionalFormatting sqref="F275">
    <cfRule type="cellIs" dxfId="2" priority="1096" stopIfTrue="1" operator="lessThan">
      <formula>0</formula>
    </cfRule>
  </conditionalFormatting>
  <conditionalFormatting sqref="F276">
    <cfRule type="cellIs" dxfId="2" priority="1095" stopIfTrue="1" operator="lessThan">
      <formula>0</formula>
    </cfRule>
  </conditionalFormatting>
  <conditionalFormatting sqref="F277">
    <cfRule type="cellIs" dxfId="2" priority="1094" stopIfTrue="1" operator="lessThan">
      <formula>0</formula>
    </cfRule>
  </conditionalFormatting>
  <conditionalFormatting sqref="F278">
    <cfRule type="cellIs" dxfId="2" priority="1093" stopIfTrue="1" operator="lessThan">
      <formula>0</formula>
    </cfRule>
  </conditionalFormatting>
  <conditionalFormatting sqref="F279">
    <cfRule type="cellIs" dxfId="2" priority="1090" stopIfTrue="1" operator="lessThan">
      <formula>0</formula>
    </cfRule>
  </conditionalFormatting>
  <conditionalFormatting sqref="F280">
    <cfRule type="cellIs" dxfId="2" priority="1089" stopIfTrue="1" operator="lessThan">
      <formula>0</formula>
    </cfRule>
  </conditionalFormatting>
  <conditionalFormatting sqref="F281">
    <cfRule type="cellIs" dxfId="2" priority="1088" stopIfTrue="1" operator="lessThan">
      <formula>0</formula>
    </cfRule>
  </conditionalFormatting>
  <conditionalFormatting sqref="F282">
    <cfRule type="cellIs" dxfId="2" priority="1087" stopIfTrue="1" operator="lessThan">
      <formula>0</formula>
    </cfRule>
  </conditionalFormatting>
  <conditionalFormatting sqref="F283">
    <cfRule type="cellIs" dxfId="2" priority="1086" stopIfTrue="1" operator="lessThan">
      <formula>0</formula>
    </cfRule>
  </conditionalFormatting>
  <conditionalFormatting sqref="F284">
    <cfRule type="cellIs" dxfId="2" priority="1085" stopIfTrue="1" operator="lessThan">
      <formula>0</formula>
    </cfRule>
  </conditionalFormatting>
  <conditionalFormatting sqref="F285">
    <cfRule type="cellIs" dxfId="2" priority="1084" stopIfTrue="1" operator="lessThan">
      <formula>0</formula>
    </cfRule>
  </conditionalFormatting>
  <conditionalFormatting sqref="F286">
    <cfRule type="cellIs" dxfId="2" priority="1083" stopIfTrue="1" operator="lessThan">
      <formula>0</formula>
    </cfRule>
  </conditionalFormatting>
  <conditionalFormatting sqref="F287">
    <cfRule type="cellIs" dxfId="2" priority="1082" stopIfTrue="1" operator="lessThan">
      <formula>0</formula>
    </cfRule>
  </conditionalFormatting>
  <conditionalFormatting sqref="F288">
    <cfRule type="cellIs" dxfId="2" priority="1081" stopIfTrue="1" operator="lessThan">
      <formula>0</formula>
    </cfRule>
  </conditionalFormatting>
  <conditionalFormatting sqref="F289">
    <cfRule type="cellIs" dxfId="2" priority="1080" stopIfTrue="1" operator="lessThan">
      <formula>0</formula>
    </cfRule>
  </conditionalFormatting>
  <conditionalFormatting sqref="F290">
    <cfRule type="cellIs" dxfId="2" priority="1079" stopIfTrue="1" operator="lessThan">
      <formula>0</formula>
    </cfRule>
  </conditionalFormatting>
  <conditionalFormatting sqref="F291">
    <cfRule type="cellIs" dxfId="2" priority="1078" stopIfTrue="1" operator="lessThan">
      <formula>0</formula>
    </cfRule>
  </conditionalFormatting>
  <conditionalFormatting sqref="F292">
    <cfRule type="cellIs" dxfId="2" priority="1077" stopIfTrue="1" operator="lessThan">
      <formula>0</formula>
    </cfRule>
  </conditionalFormatting>
  <conditionalFormatting sqref="F293">
    <cfRule type="cellIs" dxfId="2" priority="1076" stopIfTrue="1" operator="lessThan">
      <formula>0</formula>
    </cfRule>
  </conditionalFormatting>
  <conditionalFormatting sqref="F294">
    <cfRule type="cellIs" dxfId="2" priority="1075" stopIfTrue="1" operator="lessThan">
      <formula>0</formula>
    </cfRule>
  </conditionalFormatting>
  <conditionalFormatting sqref="F295">
    <cfRule type="cellIs" dxfId="2" priority="1074" stopIfTrue="1" operator="lessThan">
      <formula>0</formula>
    </cfRule>
  </conditionalFormatting>
  <conditionalFormatting sqref="F296">
    <cfRule type="cellIs" dxfId="2" priority="1073" stopIfTrue="1" operator="lessThan">
      <formula>0</formula>
    </cfRule>
  </conditionalFormatting>
  <conditionalFormatting sqref="F297">
    <cfRule type="cellIs" dxfId="2" priority="1072" stopIfTrue="1" operator="lessThan">
      <formula>0</formula>
    </cfRule>
  </conditionalFormatting>
  <conditionalFormatting sqref="F298">
    <cfRule type="cellIs" dxfId="2" priority="1071" stopIfTrue="1" operator="lessThan">
      <formula>0</formula>
    </cfRule>
  </conditionalFormatting>
  <conditionalFormatting sqref="F299">
    <cfRule type="cellIs" dxfId="2" priority="1070" stopIfTrue="1" operator="lessThan">
      <formula>0</formula>
    </cfRule>
  </conditionalFormatting>
  <conditionalFormatting sqref="F300">
    <cfRule type="cellIs" dxfId="2" priority="1069" stopIfTrue="1" operator="lessThan">
      <formula>0</formula>
    </cfRule>
  </conditionalFormatting>
  <conditionalFormatting sqref="F301">
    <cfRule type="cellIs" dxfId="2" priority="1068" stopIfTrue="1" operator="lessThan">
      <formula>0</formula>
    </cfRule>
  </conditionalFormatting>
  <conditionalFormatting sqref="F302">
    <cfRule type="cellIs" dxfId="2" priority="1067" stopIfTrue="1" operator="lessThan">
      <formula>0</formula>
    </cfRule>
  </conditionalFormatting>
  <conditionalFormatting sqref="F303">
    <cfRule type="cellIs" dxfId="2" priority="1066" stopIfTrue="1" operator="lessThan">
      <formula>0</formula>
    </cfRule>
  </conditionalFormatting>
  <conditionalFormatting sqref="F304">
    <cfRule type="cellIs" dxfId="2" priority="1065" stopIfTrue="1" operator="lessThan">
      <formula>0</formula>
    </cfRule>
  </conditionalFormatting>
  <conditionalFormatting sqref="F305">
    <cfRule type="cellIs" dxfId="2" priority="1064" stopIfTrue="1" operator="lessThan">
      <formula>0</formula>
    </cfRule>
  </conditionalFormatting>
  <conditionalFormatting sqref="F306">
    <cfRule type="cellIs" dxfId="2" priority="1063" stopIfTrue="1" operator="lessThan">
      <formula>0</formula>
    </cfRule>
  </conditionalFormatting>
  <conditionalFormatting sqref="F307">
    <cfRule type="cellIs" dxfId="2" priority="1062" stopIfTrue="1" operator="lessThan">
      <formula>0</formula>
    </cfRule>
  </conditionalFormatting>
  <conditionalFormatting sqref="F308">
    <cfRule type="cellIs" dxfId="2" priority="1061" stopIfTrue="1" operator="lessThan">
      <formula>0</formula>
    </cfRule>
  </conditionalFormatting>
  <conditionalFormatting sqref="F309">
    <cfRule type="cellIs" dxfId="2" priority="1060" stopIfTrue="1" operator="lessThan">
      <formula>0</formula>
    </cfRule>
  </conditionalFormatting>
  <conditionalFormatting sqref="F310">
    <cfRule type="cellIs" dxfId="2" priority="1059" stopIfTrue="1" operator="lessThan">
      <formula>0</formula>
    </cfRule>
  </conditionalFormatting>
  <conditionalFormatting sqref="F311">
    <cfRule type="cellIs" dxfId="2" priority="1058" stopIfTrue="1" operator="lessThan">
      <formula>0</formula>
    </cfRule>
  </conditionalFormatting>
  <conditionalFormatting sqref="F312">
    <cfRule type="cellIs" dxfId="2" priority="1057" stopIfTrue="1" operator="lessThan">
      <formula>0</formula>
    </cfRule>
  </conditionalFormatting>
  <conditionalFormatting sqref="F313">
    <cfRule type="cellIs" dxfId="2" priority="1056" stopIfTrue="1" operator="lessThan">
      <formula>0</formula>
    </cfRule>
  </conditionalFormatting>
  <conditionalFormatting sqref="F314">
    <cfRule type="cellIs" dxfId="2" priority="1055" stopIfTrue="1" operator="lessThan">
      <formula>0</formula>
    </cfRule>
  </conditionalFormatting>
  <conditionalFormatting sqref="F315">
    <cfRule type="cellIs" dxfId="2" priority="1054" stopIfTrue="1" operator="lessThan">
      <formula>0</formula>
    </cfRule>
  </conditionalFormatting>
  <conditionalFormatting sqref="F316">
    <cfRule type="cellIs" dxfId="2" priority="1053" stopIfTrue="1" operator="lessThan">
      <formula>0</formula>
    </cfRule>
  </conditionalFormatting>
  <conditionalFormatting sqref="F317">
    <cfRule type="cellIs" dxfId="2" priority="1052" stopIfTrue="1" operator="lessThan">
      <formula>0</formula>
    </cfRule>
  </conditionalFormatting>
  <conditionalFormatting sqref="F318">
    <cfRule type="cellIs" dxfId="2" priority="1051" stopIfTrue="1" operator="lessThan">
      <formula>0</formula>
    </cfRule>
  </conditionalFormatting>
  <conditionalFormatting sqref="F319">
    <cfRule type="cellIs" dxfId="2" priority="1050" stopIfTrue="1" operator="lessThan">
      <formula>0</formula>
    </cfRule>
  </conditionalFormatting>
  <conditionalFormatting sqref="F320">
    <cfRule type="cellIs" dxfId="2" priority="1049" stopIfTrue="1" operator="lessThan">
      <formula>0</formula>
    </cfRule>
  </conditionalFormatting>
  <conditionalFormatting sqref="F321">
    <cfRule type="cellIs" dxfId="2" priority="1048" stopIfTrue="1" operator="lessThan">
      <formula>0</formula>
    </cfRule>
  </conditionalFormatting>
  <conditionalFormatting sqref="F322">
    <cfRule type="cellIs" dxfId="2" priority="1047" stopIfTrue="1" operator="lessThan">
      <formula>0</formula>
    </cfRule>
  </conditionalFormatting>
  <conditionalFormatting sqref="F323">
    <cfRule type="cellIs" dxfId="2" priority="1046" stopIfTrue="1" operator="lessThan">
      <formula>0</formula>
    </cfRule>
  </conditionalFormatting>
  <conditionalFormatting sqref="F324">
    <cfRule type="cellIs" dxfId="2" priority="1045" stopIfTrue="1" operator="lessThan">
      <formula>0</formula>
    </cfRule>
  </conditionalFormatting>
  <conditionalFormatting sqref="F325">
    <cfRule type="cellIs" dxfId="2" priority="1044" stopIfTrue="1" operator="lessThan">
      <formula>0</formula>
    </cfRule>
  </conditionalFormatting>
  <conditionalFormatting sqref="F326">
    <cfRule type="cellIs" dxfId="2" priority="1043" stopIfTrue="1" operator="lessThan">
      <formula>0</formula>
    </cfRule>
  </conditionalFormatting>
  <conditionalFormatting sqref="F327">
    <cfRule type="cellIs" dxfId="2" priority="1042" stopIfTrue="1" operator="lessThan">
      <formula>0</formula>
    </cfRule>
  </conditionalFormatting>
  <conditionalFormatting sqref="F328">
    <cfRule type="cellIs" dxfId="2" priority="1041" stopIfTrue="1" operator="lessThan">
      <formula>0</formula>
    </cfRule>
  </conditionalFormatting>
  <conditionalFormatting sqref="F329">
    <cfRule type="cellIs" dxfId="2" priority="1040" stopIfTrue="1" operator="lessThan">
      <formula>0</formula>
    </cfRule>
  </conditionalFormatting>
  <conditionalFormatting sqref="F330">
    <cfRule type="cellIs" dxfId="2" priority="1039" stopIfTrue="1" operator="lessThan">
      <formula>0</formula>
    </cfRule>
  </conditionalFormatting>
  <conditionalFormatting sqref="F331">
    <cfRule type="cellIs" dxfId="2" priority="1038" stopIfTrue="1" operator="lessThan">
      <formula>0</formula>
    </cfRule>
  </conditionalFormatting>
  <conditionalFormatting sqref="F332">
    <cfRule type="cellIs" dxfId="2" priority="1036" stopIfTrue="1" operator="lessThan">
      <formula>0</formula>
    </cfRule>
  </conditionalFormatting>
  <conditionalFormatting sqref="F333">
    <cfRule type="cellIs" dxfId="2" priority="1034" stopIfTrue="1" operator="lessThan">
      <formula>0</formula>
    </cfRule>
  </conditionalFormatting>
  <conditionalFormatting sqref="F334">
    <cfRule type="cellIs" dxfId="2" priority="1033" stopIfTrue="1" operator="lessThan">
      <formula>0</formula>
    </cfRule>
  </conditionalFormatting>
  <conditionalFormatting sqref="F335">
    <cfRule type="cellIs" dxfId="2" priority="1032" stopIfTrue="1" operator="lessThan">
      <formula>0</formula>
    </cfRule>
  </conditionalFormatting>
  <conditionalFormatting sqref="F336">
    <cfRule type="cellIs" dxfId="2" priority="1031" stopIfTrue="1" operator="lessThan">
      <formula>0</formula>
    </cfRule>
  </conditionalFormatting>
  <conditionalFormatting sqref="F337">
    <cfRule type="cellIs" dxfId="2" priority="1030" stopIfTrue="1" operator="lessThan">
      <formula>0</formula>
    </cfRule>
  </conditionalFormatting>
  <conditionalFormatting sqref="F338">
    <cfRule type="cellIs" dxfId="2" priority="1029" stopIfTrue="1" operator="lessThan">
      <formula>0</formula>
    </cfRule>
  </conditionalFormatting>
  <conditionalFormatting sqref="F339">
    <cfRule type="cellIs" dxfId="2" priority="1028" stopIfTrue="1" operator="lessThan">
      <formula>0</formula>
    </cfRule>
  </conditionalFormatting>
  <conditionalFormatting sqref="F340">
    <cfRule type="cellIs" dxfId="2" priority="1027" stopIfTrue="1" operator="lessThan">
      <formula>0</formula>
    </cfRule>
  </conditionalFormatting>
  <conditionalFormatting sqref="F341">
    <cfRule type="cellIs" dxfId="2" priority="1026" stopIfTrue="1" operator="lessThan">
      <formula>0</formula>
    </cfRule>
  </conditionalFormatting>
  <conditionalFormatting sqref="F342">
    <cfRule type="cellIs" dxfId="2" priority="1025" stopIfTrue="1" operator="lessThan">
      <formula>0</formula>
    </cfRule>
  </conditionalFormatting>
  <conditionalFormatting sqref="F343">
    <cfRule type="cellIs" dxfId="2" priority="1024" stopIfTrue="1" operator="lessThan">
      <formula>0</formula>
    </cfRule>
  </conditionalFormatting>
  <conditionalFormatting sqref="F344">
    <cfRule type="cellIs" dxfId="2" priority="1023" stopIfTrue="1" operator="lessThan">
      <formula>0</formula>
    </cfRule>
  </conditionalFormatting>
  <conditionalFormatting sqref="F345">
    <cfRule type="cellIs" dxfId="2" priority="1022" stopIfTrue="1" operator="lessThan">
      <formula>0</formula>
    </cfRule>
  </conditionalFormatting>
  <conditionalFormatting sqref="F346">
    <cfRule type="cellIs" dxfId="2" priority="1021" stopIfTrue="1" operator="lessThan">
      <formula>0</formula>
    </cfRule>
  </conditionalFormatting>
  <conditionalFormatting sqref="F347">
    <cfRule type="cellIs" dxfId="2" priority="1020" stopIfTrue="1" operator="lessThan">
      <formula>0</formula>
    </cfRule>
  </conditionalFormatting>
  <conditionalFormatting sqref="F348">
    <cfRule type="cellIs" dxfId="2" priority="1019" stopIfTrue="1" operator="lessThan">
      <formula>0</formula>
    </cfRule>
  </conditionalFormatting>
  <conditionalFormatting sqref="F349">
    <cfRule type="cellIs" dxfId="2" priority="1018" stopIfTrue="1" operator="lessThan">
      <formula>0</formula>
    </cfRule>
  </conditionalFormatting>
  <conditionalFormatting sqref="F350">
    <cfRule type="cellIs" dxfId="2" priority="1017" stopIfTrue="1" operator="lessThan">
      <formula>0</formula>
    </cfRule>
  </conditionalFormatting>
  <conditionalFormatting sqref="F351">
    <cfRule type="cellIs" dxfId="2" priority="1016" stopIfTrue="1" operator="lessThan">
      <formula>0</formula>
    </cfRule>
  </conditionalFormatting>
  <conditionalFormatting sqref="F352">
    <cfRule type="cellIs" dxfId="2" priority="1015" stopIfTrue="1" operator="lessThan">
      <formula>0</formula>
    </cfRule>
  </conditionalFormatting>
  <conditionalFormatting sqref="F353">
    <cfRule type="cellIs" dxfId="2" priority="1014" stopIfTrue="1" operator="lessThan">
      <formula>0</formula>
    </cfRule>
  </conditionalFormatting>
  <conditionalFormatting sqref="F354">
    <cfRule type="cellIs" dxfId="2" priority="1013" stopIfTrue="1" operator="lessThan">
      <formula>0</formula>
    </cfRule>
  </conditionalFormatting>
  <conditionalFormatting sqref="F355">
    <cfRule type="cellIs" dxfId="2" priority="1012" stopIfTrue="1" operator="lessThan">
      <formula>0</formula>
    </cfRule>
  </conditionalFormatting>
  <conditionalFormatting sqref="F356">
    <cfRule type="cellIs" dxfId="2" priority="1011" stopIfTrue="1" operator="lessThan">
      <formula>0</formula>
    </cfRule>
  </conditionalFormatting>
  <conditionalFormatting sqref="F357">
    <cfRule type="cellIs" dxfId="2" priority="1010" stopIfTrue="1" operator="lessThan">
      <formula>0</formula>
    </cfRule>
  </conditionalFormatting>
  <conditionalFormatting sqref="F358">
    <cfRule type="cellIs" dxfId="2" priority="1009" stopIfTrue="1" operator="lessThan">
      <formula>0</formula>
    </cfRule>
  </conditionalFormatting>
  <conditionalFormatting sqref="F359">
    <cfRule type="cellIs" dxfId="2" priority="1008" stopIfTrue="1" operator="lessThan">
      <formula>0</formula>
    </cfRule>
  </conditionalFormatting>
  <conditionalFormatting sqref="F360">
    <cfRule type="cellIs" dxfId="2" priority="1007" stopIfTrue="1" operator="lessThan">
      <formula>0</formula>
    </cfRule>
  </conditionalFormatting>
  <conditionalFormatting sqref="F361">
    <cfRule type="cellIs" dxfId="2" priority="1006" stopIfTrue="1" operator="lessThan">
      <formula>0</formula>
    </cfRule>
  </conditionalFormatting>
  <conditionalFormatting sqref="F362">
    <cfRule type="cellIs" dxfId="2" priority="1005" stopIfTrue="1" operator="lessThan">
      <formula>0</formula>
    </cfRule>
  </conditionalFormatting>
  <conditionalFormatting sqref="F363">
    <cfRule type="cellIs" dxfId="2" priority="1004" stopIfTrue="1" operator="lessThan">
      <formula>0</formula>
    </cfRule>
  </conditionalFormatting>
  <conditionalFormatting sqref="F364">
    <cfRule type="cellIs" dxfId="2" priority="1003" stopIfTrue="1" operator="lessThan">
      <formula>0</formula>
    </cfRule>
  </conditionalFormatting>
  <conditionalFormatting sqref="F365">
    <cfRule type="cellIs" dxfId="2" priority="1002" stopIfTrue="1" operator="lessThan">
      <formula>0</formula>
    </cfRule>
  </conditionalFormatting>
  <conditionalFormatting sqref="F366">
    <cfRule type="cellIs" dxfId="2" priority="1001" stopIfTrue="1" operator="lessThan">
      <formula>0</formula>
    </cfRule>
  </conditionalFormatting>
  <conditionalFormatting sqref="F367">
    <cfRule type="cellIs" dxfId="2" priority="1000" stopIfTrue="1" operator="lessThan">
      <formula>0</formula>
    </cfRule>
  </conditionalFormatting>
  <conditionalFormatting sqref="F368">
    <cfRule type="cellIs" dxfId="2" priority="999" stopIfTrue="1" operator="lessThan">
      <formula>0</formula>
    </cfRule>
  </conditionalFormatting>
  <conditionalFormatting sqref="F369">
    <cfRule type="cellIs" dxfId="2" priority="998" stopIfTrue="1" operator="lessThan">
      <formula>0</formula>
    </cfRule>
  </conditionalFormatting>
  <conditionalFormatting sqref="F370">
    <cfRule type="cellIs" dxfId="2" priority="997" stopIfTrue="1" operator="lessThan">
      <formula>0</formula>
    </cfRule>
  </conditionalFormatting>
  <conditionalFormatting sqref="F371">
    <cfRule type="cellIs" dxfId="2" priority="996" stopIfTrue="1" operator="lessThan">
      <formula>0</formula>
    </cfRule>
  </conditionalFormatting>
  <conditionalFormatting sqref="F372">
    <cfRule type="cellIs" dxfId="2" priority="995" stopIfTrue="1" operator="lessThan">
      <formula>0</formula>
    </cfRule>
  </conditionalFormatting>
  <conditionalFormatting sqref="F373">
    <cfRule type="cellIs" dxfId="2" priority="994" stopIfTrue="1" operator="lessThan">
      <formula>0</formula>
    </cfRule>
  </conditionalFormatting>
  <conditionalFormatting sqref="F374">
    <cfRule type="cellIs" dxfId="2" priority="993" stopIfTrue="1" operator="lessThan">
      <formula>0</formula>
    </cfRule>
  </conditionalFormatting>
  <conditionalFormatting sqref="F375">
    <cfRule type="cellIs" dxfId="2" priority="992" stopIfTrue="1" operator="lessThan">
      <formula>0</formula>
    </cfRule>
  </conditionalFormatting>
  <conditionalFormatting sqref="F376">
    <cfRule type="cellIs" dxfId="2" priority="991" stopIfTrue="1" operator="lessThan">
      <formula>0</formula>
    </cfRule>
  </conditionalFormatting>
  <conditionalFormatting sqref="F377">
    <cfRule type="cellIs" dxfId="2" priority="990" stopIfTrue="1" operator="lessThan">
      <formula>0</formula>
    </cfRule>
  </conditionalFormatting>
  <conditionalFormatting sqref="F378">
    <cfRule type="cellIs" dxfId="2" priority="989" stopIfTrue="1" operator="lessThan">
      <formula>0</formula>
    </cfRule>
  </conditionalFormatting>
  <conditionalFormatting sqref="F379">
    <cfRule type="cellIs" dxfId="2" priority="988" stopIfTrue="1" operator="lessThan">
      <formula>0</formula>
    </cfRule>
  </conditionalFormatting>
  <conditionalFormatting sqref="F380">
    <cfRule type="cellIs" dxfId="2" priority="987" stopIfTrue="1" operator="lessThan">
      <formula>0</formula>
    </cfRule>
  </conditionalFormatting>
  <conditionalFormatting sqref="F381">
    <cfRule type="cellIs" dxfId="2" priority="986" stopIfTrue="1" operator="lessThan">
      <formula>0</formula>
    </cfRule>
  </conditionalFormatting>
  <conditionalFormatting sqref="F382">
    <cfRule type="cellIs" dxfId="2" priority="985" stopIfTrue="1" operator="lessThan">
      <formula>0</formula>
    </cfRule>
  </conditionalFormatting>
  <conditionalFormatting sqref="F383">
    <cfRule type="cellIs" dxfId="2" priority="984" stopIfTrue="1" operator="lessThan">
      <formula>0</formula>
    </cfRule>
  </conditionalFormatting>
  <conditionalFormatting sqref="F384">
    <cfRule type="cellIs" dxfId="2" priority="983" stopIfTrue="1" operator="lessThan">
      <formula>0</formula>
    </cfRule>
  </conditionalFormatting>
  <conditionalFormatting sqref="F385">
    <cfRule type="cellIs" dxfId="2" priority="982" stopIfTrue="1" operator="lessThan">
      <formula>0</formula>
    </cfRule>
  </conditionalFormatting>
  <conditionalFormatting sqref="F386">
    <cfRule type="cellIs" dxfId="2" priority="981" stopIfTrue="1" operator="lessThan">
      <formula>0</formula>
    </cfRule>
  </conditionalFormatting>
  <conditionalFormatting sqref="F387">
    <cfRule type="cellIs" dxfId="2" priority="980" stopIfTrue="1" operator="lessThan">
      <formula>0</formula>
    </cfRule>
  </conditionalFormatting>
  <conditionalFormatting sqref="F388">
    <cfRule type="cellIs" dxfId="2" priority="979" stopIfTrue="1" operator="lessThan">
      <formula>0</formula>
    </cfRule>
  </conditionalFormatting>
  <conditionalFormatting sqref="F389">
    <cfRule type="cellIs" dxfId="2" priority="978" stopIfTrue="1" operator="lessThan">
      <formula>0</formula>
    </cfRule>
  </conditionalFormatting>
  <conditionalFormatting sqref="F390">
    <cfRule type="cellIs" dxfId="2" priority="977" stopIfTrue="1" operator="lessThan">
      <formula>0</formula>
    </cfRule>
  </conditionalFormatting>
  <conditionalFormatting sqref="F391">
    <cfRule type="cellIs" dxfId="2" priority="976" stopIfTrue="1" operator="lessThan">
      <formula>0</formula>
    </cfRule>
  </conditionalFormatting>
  <conditionalFormatting sqref="F392">
    <cfRule type="cellIs" dxfId="2" priority="975" stopIfTrue="1" operator="lessThan">
      <formula>0</formula>
    </cfRule>
  </conditionalFormatting>
  <conditionalFormatting sqref="F393">
    <cfRule type="cellIs" dxfId="2" priority="974" stopIfTrue="1" operator="lessThan">
      <formula>0</formula>
    </cfRule>
  </conditionalFormatting>
  <conditionalFormatting sqref="F394">
    <cfRule type="cellIs" dxfId="2" priority="973" stopIfTrue="1" operator="lessThan">
      <formula>0</formula>
    </cfRule>
  </conditionalFormatting>
  <conditionalFormatting sqref="F395">
    <cfRule type="cellIs" dxfId="2" priority="972" stopIfTrue="1" operator="lessThan">
      <formula>0</formula>
    </cfRule>
  </conditionalFormatting>
  <conditionalFormatting sqref="F396">
    <cfRule type="cellIs" dxfId="2" priority="971" stopIfTrue="1" operator="lessThan">
      <formula>0</formula>
    </cfRule>
  </conditionalFormatting>
  <conditionalFormatting sqref="F397">
    <cfRule type="cellIs" dxfId="2" priority="970" stopIfTrue="1" operator="lessThan">
      <formula>0</formula>
    </cfRule>
  </conditionalFormatting>
  <conditionalFormatting sqref="F398">
    <cfRule type="cellIs" dxfId="2" priority="969" stopIfTrue="1" operator="lessThan">
      <formula>0</formula>
    </cfRule>
  </conditionalFormatting>
  <conditionalFormatting sqref="F399">
    <cfRule type="cellIs" dxfId="2" priority="968" stopIfTrue="1" operator="lessThan">
      <formula>0</formula>
    </cfRule>
  </conditionalFormatting>
  <conditionalFormatting sqref="F400">
    <cfRule type="cellIs" dxfId="2" priority="967" stopIfTrue="1" operator="lessThan">
      <formula>0</formula>
    </cfRule>
  </conditionalFormatting>
  <conditionalFormatting sqref="F401">
    <cfRule type="cellIs" dxfId="2" priority="966" stopIfTrue="1" operator="lessThan">
      <formula>0</formula>
    </cfRule>
  </conditionalFormatting>
  <conditionalFormatting sqref="F402">
    <cfRule type="cellIs" dxfId="2" priority="965" stopIfTrue="1" operator="lessThan">
      <formula>0</formula>
    </cfRule>
  </conditionalFormatting>
  <conditionalFormatting sqref="F403">
    <cfRule type="cellIs" dxfId="2" priority="964" stopIfTrue="1" operator="lessThan">
      <formula>0</formula>
    </cfRule>
  </conditionalFormatting>
  <conditionalFormatting sqref="F404">
    <cfRule type="cellIs" dxfId="2" priority="963" stopIfTrue="1" operator="lessThan">
      <formula>0</formula>
    </cfRule>
  </conditionalFormatting>
  <conditionalFormatting sqref="F405">
    <cfRule type="cellIs" dxfId="2" priority="962" stopIfTrue="1" operator="lessThan">
      <formula>0</formula>
    </cfRule>
  </conditionalFormatting>
  <conditionalFormatting sqref="F406">
    <cfRule type="cellIs" dxfId="2" priority="961" stopIfTrue="1" operator="lessThan">
      <formula>0</formula>
    </cfRule>
  </conditionalFormatting>
  <conditionalFormatting sqref="F407">
    <cfRule type="cellIs" dxfId="2" priority="960" stopIfTrue="1" operator="lessThan">
      <formula>0</formula>
    </cfRule>
  </conditionalFormatting>
  <conditionalFormatting sqref="F408">
    <cfRule type="cellIs" dxfId="2" priority="959" stopIfTrue="1" operator="lessThan">
      <formula>0</formula>
    </cfRule>
  </conditionalFormatting>
  <conditionalFormatting sqref="F409">
    <cfRule type="cellIs" dxfId="2" priority="958" stopIfTrue="1" operator="lessThan">
      <formula>0</formula>
    </cfRule>
  </conditionalFormatting>
  <conditionalFormatting sqref="F410">
    <cfRule type="cellIs" dxfId="2" priority="957" stopIfTrue="1" operator="lessThan">
      <formula>0</formula>
    </cfRule>
  </conditionalFormatting>
  <conditionalFormatting sqref="F411">
    <cfRule type="cellIs" dxfId="2" priority="956" stopIfTrue="1" operator="lessThan">
      <formula>0</formula>
    </cfRule>
  </conditionalFormatting>
  <conditionalFormatting sqref="F412">
    <cfRule type="cellIs" dxfId="2" priority="955" stopIfTrue="1" operator="lessThan">
      <formula>0</formula>
    </cfRule>
  </conditionalFormatting>
  <conditionalFormatting sqref="F413">
    <cfRule type="cellIs" dxfId="2" priority="954" stopIfTrue="1" operator="lessThan">
      <formula>0</formula>
    </cfRule>
  </conditionalFormatting>
  <conditionalFormatting sqref="F414">
    <cfRule type="cellIs" dxfId="2" priority="953" stopIfTrue="1" operator="lessThan">
      <formula>0</formula>
    </cfRule>
  </conditionalFormatting>
  <conditionalFormatting sqref="F415">
    <cfRule type="cellIs" dxfId="2" priority="952" stopIfTrue="1" operator="lessThan">
      <formula>0</formula>
    </cfRule>
  </conditionalFormatting>
  <conditionalFormatting sqref="F416">
    <cfRule type="cellIs" dxfId="2" priority="951" stopIfTrue="1" operator="lessThan">
      <formula>0</formula>
    </cfRule>
  </conditionalFormatting>
  <conditionalFormatting sqref="F417">
    <cfRule type="cellIs" dxfId="2" priority="950" stopIfTrue="1" operator="lessThan">
      <formula>0</formula>
    </cfRule>
  </conditionalFormatting>
  <conditionalFormatting sqref="F418">
    <cfRule type="cellIs" dxfId="2" priority="949" stopIfTrue="1" operator="lessThan">
      <formula>0</formula>
    </cfRule>
  </conditionalFormatting>
  <conditionalFormatting sqref="F419">
    <cfRule type="cellIs" dxfId="2" priority="948" stopIfTrue="1" operator="lessThan">
      <formula>0</formula>
    </cfRule>
  </conditionalFormatting>
  <conditionalFormatting sqref="F420">
    <cfRule type="cellIs" dxfId="2" priority="947" stopIfTrue="1" operator="lessThan">
      <formula>0</formula>
    </cfRule>
  </conditionalFormatting>
  <conditionalFormatting sqref="F421">
    <cfRule type="cellIs" dxfId="2" priority="946" stopIfTrue="1" operator="lessThan">
      <formula>0</formula>
    </cfRule>
  </conditionalFormatting>
  <conditionalFormatting sqref="F422">
    <cfRule type="cellIs" dxfId="2" priority="945" stopIfTrue="1" operator="lessThan">
      <formula>0</formula>
    </cfRule>
  </conditionalFormatting>
  <conditionalFormatting sqref="F423">
    <cfRule type="cellIs" dxfId="2" priority="944" stopIfTrue="1" operator="lessThan">
      <formula>0</formula>
    </cfRule>
  </conditionalFormatting>
  <conditionalFormatting sqref="F424">
    <cfRule type="cellIs" dxfId="2" priority="943" stopIfTrue="1" operator="lessThan">
      <formula>0</formula>
    </cfRule>
  </conditionalFormatting>
  <conditionalFormatting sqref="F425">
    <cfRule type="cellIs" dxfId="2" priority="942" stopIfTrue="1" operator="lessThan">
      <formula>0</formula>
    </cfRule>
  </conditionalFormatting>
  <conditionalFormatting sqref="F426">
    <cfRule type="cellIs" dxfId="2" priority="941" stopIfTrue="1" operator="lessThan">
      <formula>0</formula>
    </cfRule>
  </conditionalFormatting>
  <conditionalFormatting sqref="F427">
    <cfRule type="cellIs" dxfId="2" priority="940" stopIfTrue="1" operator="lessThan">
      <formula>0</formula>
    </cfRule>
  </conditionalFormatting>
  <conditionalFormatting sqref="F428">
    <cfRule type="cellIs" dxfId="2" priority="939" stopIfTrue="1" operator="lessThan">
      <formula>0</formula>
    </cfRule>
  </conditionalFormatting>
  <conditionalFormatting sqref="F429">
    <cfRule type="cellIs" dxfId="2" priority="938" stopIfTrue="1" operator="lessThan">
      <formula>0</formula>
    </cfRule>
  </conditionalFormatting>
  <conditionalFormatting sqref="F430">
    <cfRule type="cellIs" dxfId="2" priority="937" stopIfTrue="1" operator="lessThan">
      <formula>0</formula>
    </cfRule>
  </conditionalFormatting>
  <conditionalFormatting sqref="F431">
    <cfRule type="cellIs" dxfId="2" priority="936" stopIfTrue="1" operator="lessThan">
      <formula>0</formula>
    </cfRule>
  </conditionalFormatting>
  <conditionalFormatting sqref="F432">
    <cfRule type="cellIs" dxfId="2" priority="935" stopIfTrue="1" operator="lessThan">
      <formula>0</formula>
    </cfRule>
  </conditionalFormatting>
  <conditionalFormatting sqref="F433">
    <cfRule type="cellIs" dxfId="2" priority="934" stopIfTrue="1" operator="lessThan">
      <formula>0</formula>
    </cfRule>
  </conditionalFormatting>
  <conditionalFormatting sqref="F434">
    <cfRule type="cellIs" dxfId="2" priority="933" stopIfTrue="1" operator="lessThan">
      <formula>0</formula>
    </cfRule>
  </conditionalFormatting>
  <conditionalFormatting sqref="F435">
    <cfRule type="cellIs" dxfId="2" priority="932" stopIfTrue="1" operator="lessThan">
      <formula>0</formula>
    </cfRule>
  </conditionalFormatting>
  <conditionalFormatting sqref="F436">
    <cfRule type="cellIs" dxfId="2" priority="931" stopIfTrue="1" operator="lessThan">
      <formula>0</formula>
    </cfRule>
  </conditionalFormatting>
  <conditionalFormatting sqref="F437">
    <cfRule type="cellIs" dxfId="2" priority="930" stopIfTrue="1" operator="lessThan">
      <formula>0</formula>
    </cfRule>
  </conditionalFormatting>
  <conditionalFormatting sqref="F438">
    <cfRule type="cellIs" dxfId="2" priority="929" stopIfTrue="1" operator="lessThan">
      <formula>0</formula>
    </cfRule>
  </conditionalFormatting>
  <conditionalFormatting sqref="F439">
    <cfRule type="cellIs" dxfId="2" priority="928" stopIfTrue="1" operator="lessThan">
      <formula>0</formula>
    </cfRule>
  </conditionalFormatting>
  <conditionalFormatting sqref="F440">
    <cfRule type="cellIs" dxfId="2" priority="927" stopIfTrue="1" operator="lessThan">
      <formula>0</formula>
    </cfRule>
  </conditionalFormatting>
  <conditionalFormatting sqref="F441">
    <cfRule type="cellIs" dxfId="2" priority="926" stopIfTrue="1" operator="lessThan">
      <formula>0</formula>
    </cfRule>
  </conditionalFormatting>
  <conditionalFormatting sqref="F442">
    <cfRule type="cellIs" dxfId="2" priority="925" stopIfTrue="1" operator="lessThan">
      <formula>0</formula>
    </cfRule>
  </conditionalFormatting>
  <conditionalFormatting sqref="F443">
    <cfRule type="cellIs" dxfId="2" priority="924" stopIfTrue="1" operator="lessThan">
      <formula>0</formula>
    </cfRule>
  </conditionalFormatting>
  <conditionalFormatting sqref="F444">
    <cfRule type="cellIs" dxfId="2" priority="923" stopIfTrue="1" operator="lessThan">
      <formula>0</formula>
    </cfRule>
  </conditionalFormatting>
  <conditionalFormatting sqref="F445">
    <cfRule type="cellIs" dxfId="2" priority="922" stopIfTrue="1" operator="lessThan">
      <formula>0</formula>
    </cfRule>
  </conditionalFormatting>
  <conditionalFormatting sqref="F446">
    <cfRule type="cellIs" dxfId="2" priority="921" stopIfTrue="1" operator="lessThan">
      <formula>0</formula>
    </cfRule>
  </conditionalFormatting>
  <conditionalFormatting sqref="F447">
    <cfRule type="cellIs" dxfId="2" priority="920" stopIfTrue="1" operator="lessThan">
      <formula>0</formula>
    </cfRule>
  </conditionalFormatting>
  <conditionalFormatting sqref="F448">
    <cfRule type="cellIs" dxfId="2" priority="919" stopIfTrue="1" operator="lessThan">
      <formula>0</formula>
    </cfRule>
  </conditionalFormatting>
  <conditionalFormatting sqref="F449">
    <cfRule type="cellIs" dxfId="2" priority="918" stopIfTrue="1" operator="lessThan">
      <formula>0</formula>
    </cfRule>
  </conditionalFormatting>
  <conditionalFormatting sqref="F450">
    <cfRule type="cellIs" dxfId="2" priority="917" stopIfTrue="1" operator="lessThan">
      <formula>0</formula>
    </cfRule>
  </conditionalFormatting>
  <conditionalFormatting sqref="F451">
    <cfRule type="cellIs" dxfId="2" priority="916" stopIfTrue="1" operator="lessThan">
      <formula>0</formula>
    </cfRule>
  </conditionalFormatting>
  <conditionalFormatting sqref="F452">
    <cfRule type="cellIs" dxfId="2" priority="915" stopIfTrue="1" operator="lessThan">
      <formula>0</formula>
    </cfRule>
  </conditionalFormatting>
  <conditionalFormatting sqref="F453">
    <cfRule type="cellIs" dxfId="2" priority="914" stopIfTrue="1" operator="lessThan">
      <formula>0</formula>
    </cfRule>
  </conditionalFormatting>
  <conditionalFormatting sqref="F454">
    <cfRule type="cellIs" dxfId="2" priority="913" stopIfTrue="1" operator="lessThan">
      <formula>0</formula>
    </cfRule>
  </conditionalFormatting>
  <conditionalFormatting sqref="F455">
    <cfRule type="cellIs" dxfId="2" priority="912" stopIfTrue="1" operator="lessThan">
      <formula>0</formula>
    </cfRule>
  </conditionalFormatting>
  <conditionalFormatting sqref="F456">
    <cfRule type="cellIs" dxfId="2" priority="911" stopIfTrue="1" operator="lessThan">
      <formula>0</formula>
    </cfRule>
  </conditionalFormatting>
  <conditionalFormatting sqref="F457">
    <cfRule type="cellIs" dxfId="2" priority="910" stopIfTrue="1" operator="lessThan">
      <formula>0</formula>
    </cfRule>
  </conditionalFormatting>
  <conditionalFormatting sqref="F458">
    <cfRule type="cellIs" dxfId="2" priority="909" stopIfTrue="1" operator="lessThan">
      <formula>0</formula>
    </cfRule>
  </conditionalFormatting>
  <conditionalFormatting sqref="F459">
    <cfRule type="cellIs" dxfId="2" priority="908" stopIfTrue="1" operator="lessThan">
      <formula>0</formula>
    </cfRule>
  </conditionalFormatting>
  <conditionalFormatting sqref="F460">
    <cfRule type="cellIs" dxfId="2" priority="907" stopIfTrue="1" operator="lessThan">
      <formula>0</formula>
    </cfRule>
  </conditionalFormatting>
  <conditionalFormatting sqref="F461">
    <cfRule type="cellIs" dxfId="2" priority="906" stopIfTrue="1" operator="lessThan">
      <formula>0</formula>
    </cfRule>
  </conditionalFormatting>
  <conditionalFormatting sqref="F462">
    <cfRule type="cellIs" dxfId="2" priority="905" stopIfTrue="1" operator="lessThan">
      <formula>0</formula>
    </cfRule>
  </conditionalFormatting>
  <conditionalFormatting sqref="F463">
    <cfRule type="cellIs" dxfId="2" priority="904" stopIfTrue="1" operator="lessThan">
      <formula>0</formula>
    </cfRule>
  </conditionalFormatting>
  <conditionalFormatting sqref="F464">
    <cfRule type="cellIs" dxfId="2" priority="903" stopIfTrue="1" operator="lessThan">
      <formula>0</formula>
    </cfRule>
  </conditionalFormatting>
  <conditionalFormatting sqref="F465">
    <cfRule type="cellIs" dxfId="2" priority="902" stopIfTrue="1" operator="lessThan">
      <formula>0</formula>
    </cfRule>
  </conditionalFormatting>
  <conditionalFormatting sqref="F466">
    <cfRule type="cellIs" dxfId="2" priority="901" stopIfTrue="1" operator="lessThan">
      <formula>0</formula>
    </cfRule>
  </conditionalFormatting>
  <conditionalFormatting sqref="F467">
    <cfRule type="cellIs" dxfId="2" priority="900" stopIfTrue="1" operator="lessThan">
      <formula>0</formula>
    </cfRule>
  </conditionalFormatting>
  <conditionalFormatting sqref="F468">
    <cfRule type="cellIs" dxfId="2" priority="899" stopIfTrue="1" operator="lessThan">
      <formula>0</formula>
    </cfRule>
  </conditionalFormatting>
  <conditionalFormatting sqref="F469">
    <cfRule type="cellIs" dxfId="2" priority="898" stopIfTrue="1" operator="lessThan">
      <formula>0</formula>
    </cfRule>
  </conditionalFormatting>
  <conditionalFormatting sqref="F470">
    <cfRule type="cellIs" dxfId="2" priority="897" stopIfTrue="1" operator="lessThan">
      <formula>0</formula>
    </cfRule>
  </conditionalFormatting>
  <conditionalFormatting sqref="F471">
    <cfRule type="cellIs" dxfId="2" priority="896" stopIfTrue="1" operator="lessThan">
      <formula>0</formula>
    </cfRule>
  </conditionalFormatting>
  <conditionalFormatting sqref="F472">
    <cfRule type="cellIs" dxfId="2" priority="895" stopIfTrue="1" operator="lessThan">
      <formula>0</formula>
    </cfRule>
  </conditionalFormatting>
  <conditionalFormatting sqref="F473">
    <cfRule type="cellIs" dxfId="2" priority="894" stopIfTrue="1" operator="lessThan">
      <formula>0</formula>
    </cfRule>
  </conditionalFormatting>
  <conditionalFormatting sqref="F474">
    <cfRule type="cellIs" dxfId="2" priority="893" stopIfTrue="1" operator="lessThan">
      <formula>0</formula>
    </cfRule>
  </conditionalFormatting>
  <conditionalFormatting sqref="F475">
    <cfRule type="cellIs" dxfId="2" priority="892" stopIfTrue="1" operator="lessThan">
      <formula>0</formula>
    </cfRule>
  </conditionalFormatting>
  <conditionalFormatting sqref="F476">
    <cfRule type="cellIs" dxfId="2" priority="891" stopIfTrue="1" operator="lessThan">
      <formula>0</formula>
    </cfRule>
  </conditionalFormatting>
  <conditionalFormatting sqref="F477">
    <cfRule type="cellIs" dxfId="2" priority="890" stopIfTrue="1" operator="lessThan">
      <formula>0</formula>
    </cfRule>
  </conditionalFormatting>
  <conditionalFormatting sqref="F478">
    <cfRule type="cellIs" dxfId="2" priority="889" stopIfTrue="1" operator="lessThan">
      <formula>0</formula>
    </cfRule>
  </conditionalFormatting>
  <conditionalFormatting sqref="F479">
    <cfRule type="cellIs" dxfId="2" priority="888" stopIfTrue="1" operator="lessThan">
      <formula>0</formula>
    </cfRule>
  </conditionalFormatting>
  <conditionalFormatting sqref="F480">
    <cfRule type="cellIs" dxfId="2" priority="887" stopIfTrue="1" operator="lessThan">
      <formula>0</formula>
    </cfRule>
  </conditionalFormatting>
  <conditionalFormatting sqref="F481">
    <cfRule type="cellIs" dxfId="2" priority="886" stopIfTrue="1" operator="lessThan">
      <formula>0</formula>
    </cfRule>
  </conditionalFormatting>
  <conditionalFormatting sqref="F482">
    <cfRule type="cellIs" dxfId="2" priority="885" stopIfTrue="1" operator="lessThan">
      <formula>0</formula>
    </cfRule>
  </conditionalFormatting>
  <conditionalFormatting sqref="F483">
    <cfRule type="cellIs" dxfId="2" priority="884" stopIfTrue="1" operator="lessThan">
      <formula>0</formula>
    </cfRule>
  </conditionalFormatting>
  <conditionalFormatting sqref="F484">
    <cfRule type="cellIs" dxfId="2" priority="883" stopIfTrue="1" operator="lessThan">
      <formula>0</formula>
    </cfRule>
  </conditionalFormatting>
  <conditionalFormatting sqref="F485">
    <cfRule type="cellIs" dxfId="2" priority="882" stopIfTrue="1" operator="lessThan">
      <formula>0</formula>
    </cfRule>
  </conditionalFormatting>
  <conditionalFormatting sqref="F486">
    <cfRule type="cellIs" dxfId="2" priority="881" stopIfTrue="1" operator="lessThan">
      <formula>0</formula>
    </cfRule>
  </conditionalFormatting>
  <conditionalFormatting sqref="F487">
    <cfRule type="cellIs" dxfId="2" priority="880" stopIfTrue="1" operator="lessThan">
      <formula>0</formula>
    </cfRule>
  </conditionalFormatting>
  <conditionalFormatting sqref="F488">
    <cfRule type="cellIs" dxfId="2" priority="879" stopIfTrue="1" operator="lessThan">
      <formula>0</formula>
    </cfRule>
  </conditionalFormatting>
  <conditionalFormatting sqref="F489">
    <cfRule type="cellIs" dxfId="2" priority="878" stopIfTrue="1" operator="lessThan">
      <formula>0</formula>
    </cfRule>
  </conditionalFormatting>
  <conditionalFormatting sqref="F490">
    <cfRule type="cellIs" dxfId="2" priority="877" stopIfTrue="1" operator="lessThan">
      <formula>0</formula>
    </cfRule>
  </conditionalFormatting>
  <conditionalFormatting sqref="F491">
    <cfRule type="cellIs" dxfId="2" priority="876" stopIfTrue="1" operator="lessThan">
      <formula>0</formula>
    </cfRule>
  </conditionalFormatting>
  <conditionalFormatting sqref="F492">
    <cfRule type="cellIs" dxfId="2" priority="875" stopIfTrue="1" operator="lessThan">
      <formula>0</formula>
    </cfRule>
  </conditionalFormatting>
  <conditionalFormatting sqref="F493">
    <cfRule type="cellIs" dxfId="2" priority="874" stopIfTrue="1" operator="lessThan">
      <formula>0</formula>
    </cfRule>
  </conditionalFormatting>
  <conditionalFormatting sqref="F494">
    <cfRule type="cellIs" dxfId="2" priority="873" stopIfTrue="1" operator="lessThan">
      <formula>0</formula>
    </cfRule>
  </conditionalFormatting>
  <conditionalFormatting sqref="F495">
    <cfRule type="cellIs" dxfId="2" priority="872" stopIfTrue="1" operator="lessThan">
      <formula>0</formula>
    </cfRule>
  </conditionalFormatting>
  <conditionalFormatting sqref="F496">
    <cfRule type="cellIs" dxfId="2" priority="871" stopIfTrue="1" operator="lessThan">
      <formula>0</formula>
    </cfRule>
  </conditionalFormatting>
  <conditionalFormatting sqref="F497">
    <cfRule type="cellIs" dxfId="2" priority="870" stopIfTrue="1" operator="lessThan">
      <formula>0</formula>
    </cfRule>
  </conditionalFormatting>
  <conditionalFormatting sqref="F498">
    <cfRule type="cellIs" dxfId="2" priority="869" stopIfTrue="1" operator="lessThan">
      <formula>0</formula>
    </cfRule>
  </conditionalFormatting>
  <conditionalFormatting sqref="F499">
    <cfRule type="cellIs" dxfId="2" priority="868" stopIfTrue="1" operator="lessThan">
      <formula>0</formula>
    </cfRule>
  </conditionalFormatting>
  <conditionalFormatting sqref="F500">
    <cfRule type="cellIs" dxfId="2" priority="867" stopIfTrue="1" operator="lessThan">
      <formula>0</formula>
    </cfRule>
  </conditionalFormatting>
  <conditionalFormatting sqref="F501">
    <cfRule type="cellIs" dxfId="2" priority="866" stopIfTrue="1" operator="lessThan">
      <formula>0</formula>
    </cfRule>
  </conditionalFormatting>
  <conditionalFormatting sqref="F502">
    <cfRule type="cellIs" dxfId="2" priority="865" stopIfTrue="1" operator="lessThan">
      <formula>0</formula>
    </cfRule>
  </conditionalFormatting>
  <conditionalFormatting sqref="F503">
    <cfRule type="cellIs" dxfId="2" priority="864" stopIfTrue="1" operator="lessThan">
      <formula>0</formula>
    </cfRule>
  </conditionalFormatting>
  <conditionalFormatting sqref="F504">
    <cfRule type="cellIs" dxfId="2" priority="863" stopIfTrue="1" operator="lessThan">
      <formula>0</formula>
    </cfRule>
  </conditionalFormatting>
  <conditionalFormatting sqref="F505">
    <cfRule type="cellIs" dxfId="2" priority="862" stopIfTrue="1" operator="lessThan">
      <formula>0</formula>
    </cfRule>
  </conditionalFormatting>
  <conditionalFormatting sqref="F506">
    <cfRule type="cellIs" dxfId="2" priority="861" stopIfTrue="1" operator="lessThan">
      <formula>0</formula>
    </cfRule>
  </conditionalFormatting>
  <conditionalFormatting sqref="F507">
    <cfRule type="cellIs" dxfId="2" priority="860" stopIfTrue="1" operator="lessThan">
      <formula>0</formula>
    </cfRule>
  </conditionalFormatting>
  <conditionalFormatting sqref="F508">
    <cfRule type="cellIs" dxfId="2" priority="859" stopIfTrue="1" operator="lessThan">
      <formula>0</formula>
    </cfRule>
  </conditionalFormatting>
  <conditionalFormatting sqref="F509">
    <cfRule type="cellIs" dxfId="2" priority="858" stopIfTrue="1" operator="lessThan">
      <formula>0</formula>
    </cfRule>
  </conditionalFormatting>
  <conditionalFormatting sqref="F510">
    <cfRule type="cellIs" dxfId="2" priority="857" stopIfTrue="1" operator="lessThan">
      <formula>0</formula>
    </cfRule>
  </conditionalFormatting>
  <conditionalFormatting sqref="F511">
    <cfRule type="cellIs" dxfId="2" priority="856" stopIfTrue="1" operator="lessThan">
      <formula>0</formula>
    </cfRule>
  </conditionalFormatting>
  <conditionalFormatting sqref="F512">
    <cfRule type="cellIs" dxfId="2" priority="855" stopIfTrue="1" operator="lessThan">
      <formula>0</formula>
    </cfRule>
  </conditionalFormatting>
  <conditionalFormatting sqref="F513">
    <cfRule type="cellIs" dxfId="2" priority="854" stopIfTrue="1" operator="lessThan">
      <formula>0</formula>
    </cfRule>
  </conditionalFormatting>
  <conditionalFormatting sqref="F514">
    <cfRule type="cellIs" dxfId="2" priority="853" stopIfTrue="1" operator="lessThan">
      <formula>0</formula>
    </cfRule>
  </conditionalFormatting>
  <conditionalFormatting sqref="F515">
    <cfRule type="cellIs" dxfId="2" priority="852" stopIfTrue="1" operator="lessThan">
      <formula>0</formula>
    </cfRule>
  </conditionalFormatting>
  <conditionalFormatting sqref="F516">
    <cfRule type="cellIs" dxfId="2" priority="851" stopIfTrue="1" operator="lessThan">
      <formula>0</formula>
    </cfRule>
  </conditionalFormatting>
  <conditionalFormatting sqref="F517">
    <cfRule type="cellIs" dxfId="2" priority="850" stopIfTrue="1" operator="lessThan">
      <formula>0</formula>
    </cfRule>
  </conditionalFormatting>
  <conditionalFormatting sqref="F518">
    <cfRule type="cellIs" dxfId="2" priority="849" stopIfTrue="1" operator="lessThan">
      <formula>0</formula>
    </cfRule>
  </conditionalFormatting>
  <conditionalFormatting sqref="F519">
    <cfRule type="cellIs" dxfId="2" priority="848" stopIfTrue="1" operator="lessThan">
      <formula>0</formula>
    </cfRule>
  </conditionalFormatting>
  <conditionalFormatting sqref="F520">
    <cfRule type="cellIs" dxfId="2" priority="847" stopIfTrue="1" operator="lessThan">
      <formula>0</formula>
    </cfRule>
  </conditionalFormatting>
  <conditionalFormatting sqref="F521">
    <cfRule type="cellIs" dxfId="2" priority="846" stopIfTrue="1" operator="lessThan">
      <formula>0</formula>
    </cfRule>
  </conditionalFormatting>
  <conditionalFormatting sqref="F522">
    <cfRule type="cellIs" dxfId="2" priority="845" stopIfTrue="1" operator="lessThan">
      <formula>0</formula>
    </cfRule>
  </conditionalFormatting>
  <conditionalFormatting sqref="F523">
    <cfRule type="cellIs" dxfId="2" priority="844" stopIfTrue="1" operator="lessThan">
      <formula>0</formula>
    </cfRule>
  </conditionalFormatting>
  <conditionalFormatting sqref="F524">
    <cfRule type="cellIs" dxfId="2" priority="843" stopIfTrue="1" operator="lessThan">
      <formula>0</formula>
    </cfRule>
  </conditionalFormatting>
  <conditionalFormatting sqref="F525">
    <cfRule type="cellIs" dxfId="2" priority="842" stopIfTrue="1" operator="lessThan">
      <formula>0</formula>
    </cfRule>
  </conditionalFormatting>
  <conditionalFormatting sqref="F526">
    <cfRule type="cellIs" dxfId="2" priority="841" stopIfTrue="1" operator="lessThan">
      <formula>0</formula>
    </cfRule>
  </conditionalFormatting>
  <conditionalFormatting sqref="F527">
    <cfRule type="cellIs" dxfId="2" priority="840" stopIfTrue="1" operator="lessThan">
      <formula>0</formula>
    </cfRule>
  </conditionalFormatting>
  <conditionalFormatting sqref="F528">
    <cfRule type="cellIs" dxfId="2" priority="839" stopIfTrue="1" operator="lessThan">
      <formula>0</formula>
    </cfRule>
  </conditionalFormatting>
  <conditionalFormatting sqref="F529">
    <cfRule type="cellIs" dxfId="2" priority="838" stopIfTrue="1" operator="lessThan">
      <formula>0</formula>
    </cfRule>
  </conditionalFormatting>
  <conditionalFormatting sqref="F530">
    <cfRule type="cellIs" dxfId="2" priority="837" stopIfTrue="1" operator="lessThan">
      <formula>0</formula>
    </cfRule>
  </conditionalFormatting>
  <conditionalFormatting sqref="F531">
    <cfRule type="cellIs" dxfId="2" priority="836" stopIfTrue="1" operator="lessThan">
      <formula>0</formula>
    </cfRule>
  </conditionalFormatting>
  <conditionalFormatting sqref="F532">
    <cfRule type="cellIs" dxfId="2" priority="835" stopIfTrue="1" operator="lessThan">
      <formula>0</formula>
    </cfRule>
  </conditionalFormatting>
  <conditionalFormatting sqref="F533">
    <cfRule type="cellIs" dxfId="2" priority="834" stopIfTrue="1" operator="lessThan">
      <formula>0</formula>
    </cfRule>
  </conditionalFormatting>
  <conditionalFormatting sqref="F534">
    <cfRule type="cellIs" dxfId="2" priority="833" stopIfTrue="1" operator="lessThan">
      <formula>0</formula>
    </cfRule>
  </conditionalFormatting>
  <conditionalFormatting sqref="F535">
    <cfRule type="cellIs" dxfId="2" priority="832" stopIfTrue="1" operator="lessThan">
      <formula>0</formula>
    </cfRule>
  </conditionalFormatting>
  <conditionalFormatting sqref="F536">
    <cfRule type="cellIs" dxfId="2" priority="831" stopIfTrue="1" operator="lessThan">
      <formula>0</formula>
    </cfRule>
  </conditionalFormatting>
  <conditionalFormatting sqref="F537">
    <cfRule type="cellIs" dxfId="2" priority="830" stopIfTrue="1" operator="lessThan">
      <formula>0</formula>
    </cfRule>
  </conditionalFormatting>
  <conditionalFormatting sqref="F538">
    <cfRule type="cellIs" dxfId="2" priority="829" stopIfTrue="1" operator="lessThan">
      <formula>0</formula>
    </cfRule>
  </conditionalFormatting>
  <conditionalFormatting sqref="F539">
    <cfRule type="cellIs" dxfId="2" priority="828" stopIfTrue="1" operator="lessThan">
      <formula>0</formula>
    </cfRule>
  </conditionalFormatting>
  <conditionalFormatting sqref="F540">
    <cfRule type="cellIs" dxfId="2" priority="827" stopIfTrue="1" operator="lessThan">
      <formula>0</formula>
    </cfRule>
  </conditionalFormatting>
  <conditionalFormatting sqref="F541">
    <cfRule type="cellIs" dxfId="2" priority="826" stopIfTrue="1" operator="lessThan">
      <formula>0</formula>
    </cfRule>
  </conditionalFormatting>
  <conditionalFormatting sqref="F542">
    <cfRule type="cellIs" dxfId="2" priority="825" stopIfTrue="1" operator="lessThan">
      <formula>0</formula>
    </cfRule>
  </conditionalFormatting>
  <conditionalFormatting sqref="F543">
    <cfRule type="cellIs" dxfId="2" priority="824" stopIfTrue="1" operator="lessThan">
      <formula>0</formula>
    </cfRule>
  </conditionalFormatting>
  <conditionalFormatting sqref="F544">
    <cfRule type="cellIs" dxfId="2" priority="823" stopIfTrue="1" operator="lessThan">
      <formula>0</formula>
    </cfRule>
  </conditionalFormatting>
  <conditionalFormatting sqref="F545">
    <cfRule type="cellIs" dxfId="2" priority="822" stopIfTrue="1" operator="lessThan">
      <formula>0</formula>
    </cfRule>
  </conditionalFormatting>
  <conditionalFormatting sqref="F546">
    <cfRule type="cellIs" dxfId="2" priority="821" stopIfTrue="1" operator="lessThan">
      <formula>0</formula>
    </cfRule>
  </conditionalFormatting>
  <conditionalFormatting sqref="F547">
    <cfRule type="cellIs" dxfId="2" priority="820" stopIfTrue="1" operator="lessThan">
      <formula>0</formula>
    </cfRule>
  </conditionalFormatting>
  <conditionalFormatting sqref="F548">
    <cfRule type="cellIs" dxfId="2" priority="819" stopIfTrue="1" operator="lessThan">
      <formula>0</formula>
    </cfRule>
  </conditionalFormatting>
  <conditionalFormatting sqref="F549">
    <cfRule type="cellIs" dxfId="2" priority="818" stopIfTrue="1" operator="lessThan">
      <formula>0</formula>
    </cfRule>
  </conditionalFormatting>
  <conditionalFormatting sqref="F550">
    <cfRule type="cellIs" dxfId="2" priority="817" stopIfTrue="1" operator="lessThan">
      <formula>0</formula>
    </cfRule>
  </conditionalFormatting>
  <conditionalFormatting sqref="F551">
    <cfRule type="cellIs" dxfId="2" priority="816" stopIfTrue="1" operator="lessThan">
      <formula>0</formula>
    </cfRule>
  </conditionalFormatting>
  <conditionalFormatting sqref="F552">
    <cfRule type="cellIs" dxfId="2" priority="815" stopIfTrue="1" operator="lessThan">
      <formula>0</formula>
    </cfRule>
  </conditionalFormatting>
  <conditionalFormatting sqref="F553">
    <cfRule type="cellIs" dxfId="2" priority="814" stopIfTrue="1" operator="lessThan">
      <formula>0</formula>
    </cfRule>
  </conditionalFormatting>
  <conditionalFormatting sqref="F554">
    <cfRule type="cellIs" dxfId="2" priority="813" stopIfTrue="1" operator="lessThan">
      <formula>0</formula>
    </cfRule>
  </conditionalFormatting>
  <conditionalFormatting sqref="F555">
    <cfRule type="cellIs" dxfId="2" priority="812" stopIfTrue="1" operator="lessThan">
      <formula>0</formula>
    </cfRule>
  </conditionalFormatting>
  <conditionalFormatting sqref="F556">
    <cfRule type="cellIs" dxfId="2" priority="811" stopIfTrue="1" operator="lessThan">
      <formula>0</formula>
    </cfRule>
  </conditionalFormatting>
  <conditionalFormatting sqref="F557">
    <cfRule type="cellIs" dxfId="2" priority="810" stopIfTrue="1" operator="lessThan">
      <formula>0</formula>
    </cfRule>
  </conditionalFormatting>
  <conditionalFormatting sqref="F558">
    <cfRule type="cellIs" dxfId="2" priority="809" stopIfTrue="1" operator="lessThan">
      <formula>0</formula>
    </cfRule>
  </conditionalFormatting>
  <conditionalFormatting sqref="F559">
    <cfRule type="cellIs" dxfId="2" priority="808" stopIfTrue="1" operator="lessThan">
      <formula>0</formula>
    </cfRule>
  </conditionalFormatting>
  <conditionalFormatting sqref="F560">
    <cfRule type="cellIs" dxfId="2" priority="807" stopIfTrue="1" operator="lessThan">
      <formula>0</formula>
    </cfRule>
  </conditionalFormatting>
  <conditionalFormatting sqref="F561">
    <cfRule type="cellIs" dxfId="2" priority="806" stopIfTrue="1" operator="lessThan">
      <formula>0</formula>
    </cfRule>
  </conditionalFormatting>
  <conditionalFormatting sqref="F562">
    <cfRule type="cellIs" dxfId="2" priority="805" stopIfTrue="1" operator="lessThan">
      <formula>0</formula>
    </cfRule>
  </conditionalFormatting>
  <conditionalFormatting sqref="F563">
    <cfRule type="cellIs" dxfId="2" priority="804" stopIfTrue="1" operator="lessThan">
      <formula>0</formula>
    </cfRule>
  </conditionalFormatting>
  <conditionalFormatting sqref="F564">
    <cfRule type="cellIs" dxfId="2" priority="803" stopIfTrue="1" operator="lessThan">
      <formula>0</formula>
    </cfRule>
  </conditionalFormatting>
  <conditionalFormatting sqref="F565">
    <cfRule type="cellIs" dxfId="2" priority="802" stopIfTrue="1" operator="lessThan">
      <formula>0</formula>
    </cfRule>
  </conditionalFormatting>
  <conditionalFormatting sqref="F566">
    <cfRule type="cellIs" dxfId="2" priority="801" stopIfTrue="1" operator="lessThan">
      <formula>0</formula>
    </cfRule>
  </conditionalFormatting>
  <conditionalFormatting sqref="F567">
    <cfRule type="cellIs" dxfId="2" priority="800" stopIfTrue="1" operator="lessThan">
      <formula>0</formula>
    </cfRule>
  </conditionalFormatting>
  <conditionalFormatting sqref="F568">
    <cfRule type="cellIs" dxfId="2" priority="799" stopIfTrue="1" operator="lessThan">
      <formula>0</formula>
    </cfRule>
  </conditionalFormatting>
  <conditionalFormatting sqref="F569">
    <cfRule type="cellIs" dxfId="2" priority="798" stopIfTrue="1" operator="lessThan">
      <formula>0</formula>
    </cfRule>
  </conditionalFormatting>
  <conditionalFormatting sqref="F570">
    <cfRule type="cellIs" dxfId="2" priority="797" stopIfTrue="1" operator="lessThan">
      <formula>0</formula>
    </cfRule>
  </conditionalFormatting>
  <conditionalFormatting sqref="F571">
    <cfRule type="cellIs" dxfId="2" priority="796" stopIfTrue="1" operator="lessThan">
      <formula>0</formula>
    </cfRule>
  </conditionalFormatting>
  <conditionalFormatting sqref="F572">
    <cfRule type="cellIs" dxfId="2" priority="795" stopIfTrue="1" operator="lessThan">
      <formula>0</formula>
    </cfRule>
  </conditionalFormatting>
  <conditionalFormatting sqref="F573">
    <cfRule type="cellIs" dxfId="2" priority="794" stopIfTrue="1" operator="lessThan">
      <formula>0</formula>
    </cfRule>
  </conditionalFormatting>
  <conditionalFormatting sqref="F574">
    <cfRule type="cellIs" dxfId="2" priority="793" stopIfTrue="1" operator="lessThan">
      <formula>0</formula>
    </cfRule>
  </conditionalFormatting>
  <conditionalFormatting sqref="F575">
    <cfRule type="cellIs" dxfId="2" priority="792" stopIfTrue="1" operator="lessThan">
      <formula>0</formula>
    </cfRule>
  </conditionalFormatting>
  <conditionalFormatting sqref="F576">
    <cfRule type="cellIs" dxfId="2" priority="791" stopIfTrue="1" operator="lessThan">
      <formula>0</formula>
    </cfRule>
  </conditionalFormatting>
  <conditionalFormatting sqref="F577">
    <cfRule type="cellIs" dxfId="2" priority="790" stopIfTrue="1" operator="lessThan">
      <formula>0</formula>
    </cfRule>
  </conditionalFormatting>
  <conditionalFormatting sqref="F578">
    <cfRule type="cellIs" dxfId="2" priority="789" stopIfTrue="1" operator="lessThan">
      <formula>0</formula>
    </cfRule>
  </conditionalFormatting>
  <conditionalFormatting sqref="F579">
    <cfRule type="cellIs" dxfId="2" priority="788" stopIfTrue="1" operator="lessThan">
      <formula>0</formula>
    </cfRule>
  </conditionalFormatting>
  <conditionalFormatting sqref="F580">
    <cfRule type="cellIs" dxfId="2" priority="787" stopIfTrue="1" operator="lessThan">
      <formula>0</formula>
    </cfRule>
  </conditionalFormatting>
  <conditionalFormatting sqref="F581">
    <cfRule type="cellIs" dxfId="2" priority="786" stopIfTrue="1" operator="lessThan">
      <formula>0</formula>
    </cfRule>
  </conditionalFormatting>
  <conditionalFormatting sqref="F582">
    <cfRule type="cellIs" dxfId="2" priority="785" stopIfTrue="1" operator="lessThan">
      <formula>0</formula>
    </cfRule>
  </conditionalFormatting>
  <conditionalFormatting sqref="F583">
    <cfRule type="cellIs" dxfId="2" priority="784" stopIfTrue="1" operator="lessThan">
      <formula>0</formula>
    </cfRule>
  </conditionalFormatting>
  <conditionalFormatting sqref="F584">
    <cfRule type="cellIs" dxfId="2" priority="783" stopIfTrue="1" operator="lessThan">
      <formula>0</formula>
    </cfRule>
  </conditionalFormatting>
  <conditionalFormatting sqref="F585">
    <cfRule type="cellIs" dxfId="2" priority="782" stopIfTrue="1" operator="lessThan">
      <formula>0</formula>
    </cfRule>
  </conditionalFormatting>
  <conditionalFormatting sqref="F586">
    <cfRule type="cellIs" dxfId="2" priority="781" stopIfTrue="1" operator="lessThan">
      <formula>0</formula>
    </cfRule>
  </conditionalFormatting>
  <conditionalFormatting sqref="F587">
    <cfRule type="cellIs" dxfId="2" priority="780" stopIfTrue="1" operator="lessThan">
      <formula>0</formula>
    </cfRule>
  </conditionalFormatting>
  <conditionalFormatting sqref="F588">
    <cfRule type="cellIs" dxfId="2" priority="779" stopIfTrue="1" operator="lessThan">
      <formula>0</formula>
    </cfRule>
  </conditionalFormatting>
  <conditionalFormatting sqref="F589">
    <cfRule type="cellIs" dxfId="2" priority="778" stopIfTrue="1" operator="lessThan">
      <formula>0</formula>
    </cfRule>
  </conditionalFormatting>
  <conditionalFormatting sqref="F590">
    <cfRule type="cellIs" dxfId="2" priority="777" stopIfTrue="1" operator="lessThan">
      <formula>0</formula>
    </cfRule>
  </conditionalFormatting>
  <conditionalFormatting sqref="F591">
    <cfRule type="cellIs" dxfId="2" priority="776" stopIfTrue="1" operator="lessThan">
      <formula>0</formula>
    </cfRule>
  </conditionalFormatting>
  <conditionalFormatting sqref="F592">
    <cfRule type="cellIs" dxfId="2" priority="775" stopIfTrue="1" operator="lessThan">
      <formula>0</formula>
    </cfRule>
  </conditionalFormatting>
  <conditionalFormatting sqref="F593">
    <cfRule type="cellIs" dxfId="2" priority="774" stopIfTrue="1" operator="lessThan">
      <formula>0</formula>
    </cfRule>
  </conditionalFormatting>
  <conditionalFormatting sqref="F594">
    <cfRule type="cellIs" dxfId="2" priority="773" stopIfTrue="1" operator="lessThan">
      <formula>0</formula>
    </cfRule>
  </conditionalFormatting>
  <conditionalFormatting sqref="F595">
    <cfRule type="cellIs" dxfId="2" priority="772" stopIfTrue="1" operator="lessThan">
      <formula>0</formula>
    </cfRule>
  </conditionalFormatting>
  <conditionalFormatting sqref="F596">
    <cfRule type="cellIs" dxfId="2" priority="771" stopIfTrue="1" operator="lessThan">
      <formula>0</formula>
    </cfRule>
  </conditionalFormatting>
  <conditionalFormatting sqref="F597">
    <cfRule type="cellIs" dxfId="2" priority="770" stopIfTrue="1" operator="lessThan">
      <formula>0</formula>
    </cfRule>
  </conditionalFormatting>
  <conditionalFormatting sqref="F598">
    <cfRule type="cellIs" dxfId="2" priority="769" stopIfTrue="1" operator="lessThan">
      <formula>0</formula>
    </cfRule>
  </conditionalFormatting>
  <conditionalFormatting sqref="F599">
    <cfRule type="cellIs" dxfId="2" priority="768" stopIfTrue="1" operator="lessThan">
      <formula>0</formula>
    </cfRule>
  </conditionalFormatting>
  <conditionalFormatting sqref="F600">
    <cfRule type="cellIs" dxfId="2" priority="767" stopIfTrue="1" operator="lessThan">
      <formula>0</formula>
    </cfRule>
  </conditionalFormatting>
  <conditionalFormatting sqref="F601">
    <cfRule type="cellIs" dxfId="2" priority="766" stopIfTrue="1" operator="lessThan">
      <formula>0</formula>
    </cfRule>
  </conditionalFormatting>
  <conditionalFormatting sqref="F604">
    <cfRule type="cellIs" dxfId="2" priority="764" stopIfTrue="1" operator="lessThan">
      <formula>0</formula>
    </cfRule>
  </conditionalFormatting>
  <conditionalFormatting sqref="F605">
    <cfRule type="cellIs" dxfId="2" priority="763" stopIfTrue="1" operator="lessThan">
      <formula>0</formula>
    </cfRule>
  </conditionalFormatting>
  <conditionalFormatting sqref="F606">
    <cfRule type="cellIs" dxfId="2" priority="762" stopIfTrue="1" operator="lessThan">
      <formula>0</formula>
    </cfRule>
  </conditionalFormatting>
  <conditionalFormatting sqref="F607">
    <cfRule type="cellIs" dxfId="2" priority="761" stopIfTrue="1" operator="lessThan">
      <formula>0</formula>
    </cfRule>
  </conditionalFormatting>
  <conditionalFormatting sqref="F608">
    <cfRule type="cellIs" dxfId="2" priority="760" stopIfTrue="1" operator="lessThan">
      <formula>0</formula>
    </cfRule>
  </conditionalFormatting>
  <conditionalFormatting sqref="F609">
    <cfRule type="cellIs" dxfId="2" priority="759" stopIfTrue="1" operator="lessThan">
      <formula>0</formula>
    </cfRule>
  </conditionalFormatting>
  <conditionalFormatting sqref="F610">
    <cfRule type="cellIs" dxfId="2" priority="758" stopIfTrue="1" operator="lessThan">
      <formula>0</formula>
    </cfRule>
  </conditionalFormatting>
  <conditionalFormatting sqref="F611">
    <cfRule type="cellIs" dxfId="2" priority="757" stopIfTrue="1" operator="lessThan">
      <formula>0</formula>
    </cfRule>
  </conditionalFormatting>
  <conditionalFormatting sqref="F612">
    <cfRule type="cellIs" dxfId="2" priority="756" stopIfTrue="1" operator="lessThan">
      <formula>0</formula>
    </cfRule>
  </conditionalFormatting>
  <conditionalFormatting sqref="F613">
    <cfRule type="cellIs" dxfId="2" priority="755" stopIfTrue="1" operator="lessThan">
      <formula>0</formula>
    </cfRule>
  </conditionalFormatting>
  <conditionalFormatting sqref="F614">
    <cfRule type="cellIs" dxfId="2" priority="754" stopIfTrue="1" operator="lessThan">
      <formula>0</formula>
    </cfRule>
  </conditionalFormatting>
  <conditionalFormatting sqref="F615">
    <cfRule type="cellIs" dxfId="2" priority="753" stopIfTrue="1" operator="lessThan">
      <formula>0</formula>
    </cfRule>
  </conditionalFormatting>
  <conditionalFormatting sqref="F616">
    <cfRule type="cellIs" dxfId="2" priority="752" stopIfTrue="1" operator="lessThan">
      <formula>0</formula>
    </cfRule>
  </conditionalFormatting>
  <conditionalFormatting sqref="F617">
    <cfRule type="cellIs" dxfId="2" priority="751" stopIfTrue="1" operator="lessThan">
      <formula>0</formula>
    </cfRule>
  </conditionalFormatting>
  <conditionalFormatting sqref="F618">
    <cfRule type="cellIs" dxfId="2" priority="750" stopIfTrue="1" operator="lessThan">
      <formula>0</formula>
    </cfRule>
  </conditionalFormatting>
  <conditionalFormatting sqref="F619">
    <cfRule type="cellIs" dxfId="2" priority="749" stopIfTrue="1" operator="lessThan">
      <formula>0</formula>
    </cfRule>
  </conditionalFormatting>
  <conditionalFormatting sqref="F620">
    <cfRule type="cellIs" dxfId="2" priority="748" stopIfTrue="1" operator="lessThan">
      <formula>0</formula>
    </cfRule>
  </conditionalFormatting>
  <conditionalFormatting sqref="F621">
    <cfRule type="cellIs" dxfId="2" priority="747" stopIfTrue="1" operator="lessThan">
      <formula>0</formula>
    </cfRule>
  </conditionalFormatting>
  <conditionalFormatting sqref="F622">
    <cfRule type="cellIs" dxfId="2" priority="746" stopIfTrue="1" operator="lessThan">
      <formula>0</formula>
    </cfRule>
  </conditionalFormatting>
  <conditionalFormatting sqref="F623">
    <cfRule type="cellIs" dxfId="2" priority="745" stopIfTrue="1" operator="lessThan">
      <formula>0</formula>
    </cfRule>
  </conditionalFormatting>
  <conditionalFormatting sqref="F624">
    <cfRule type="cellIs" dxfId="2" priority="744" stopIfTrue="1" operator="lessThan">
      <formula>0</formula>
    </cfRule>
  </conditionalFormatting>
  <conditionalFormatting sqref="F625">
    <cfRule type="cellIs" dxfId="2" priority="743" stopIfTrue="1" operator="lessThan">
      <formula>0</formula>
    </cfRule>
  </conditionalFormatting>
  <conditionalFormatting sqref="F626">
    <cfRule type="cellIs" dxfId="2" priority="742" stopIfTrue="1" operator="lessThan">
      <formula>0</formula>
    </cfRule>
  </conditionalFormatting>
  <conditionalFormatting sqref="F627">
    <cfRule type="cellIs" dxfId="2" priority="741" stopIfTrue="1" operator="lessThan">
      <formula>0</formula>
    </cfRule>
  </conditionalFormatting>
  <conditionalFormatting sqref="F628">
    <cfRule type="cellIs" dxfId="2" priority="740" stopIfTrue="1" operator="lessThan">
      <formula>0</formula>
    </cfRule>
  </conditionalFormatting>
  <conditionalFormatting sqref="F629">
    <cfRule type="cellIs" dxfId="2" priority="739" stopIfTrue="1" operator="lessThan">
      <formula>0</formula>
    </cfRule>
  </conditionalFormatting>
  <conditionalFormatting sqref="F630">
    <cfRule type="cellIs" dxfId="2" priority="738" stopIfTrue="1" operator="lessThan">
      <formula>0</formula>
    </cfRule>
  </conditionalFormatting>
  <conditionalFormatting sqref="F631">
    <cfRule type="cellIs" dxfId="2" priority="737" stopIfTrue="1" operator="lessThan">
      <formula>0</formula>
    </cfRule>
  </conditionalFormatting>
  <conditionalFormatting sqref="F632">
    <cfRule type="cellIs" dxfId="2" priority="736" stopIfTrue="1" operator="lessThan">
      <formula>0</formula>
    </cfRule>
  </conditionalFormatting>
  <conditionalFormatting sqref="F633">
    <cfRule type="cellIs" dxfId="2" priority="735" stopIfTrue="1" operator="lessThan">
      <formula>0</formula>
    </cfRule>
  </conditionalFormatting>
  <conditionalFormatting sqref="F634">
    <cfRule type="cellIs" dxfId="2" priority="734" stopIfTrue="1" operator="lessThan">
      <formula>0</formula>
    </cfRule>
  </conditionalFormatting>
  <conditionalFormatting sqref="F635">
    <cfRule type="cellIs" dxfId="2" priority="733" stopIfTrue="1" operator="lessThan">
      <formula>0</formula>
    </cfRule>
  </conditionalFormatting>
  <conditionalFormatting sqref="F636">
    <cfRule type="cellIs" dxfId="2" priority="732" stopIfTrue="1" operator="lessThan">
      <formula>0</formula>
    </cfRule>
  </conditionalFormatting>
  <conditionalFormatting sqref="F637">
    <cfRule type="cellIs" dxfId="2" priority="731" stopIfTrue="1" operator="lessThan">
      <formula>0</formula>
    </cfRule>
  </conditionalFormatting>
  <conditionalFormatting sqref="F638">
    <cfRule type="cellIs" dxfId="2" priority="730" stopIfTrue="1" operator="lessThan">
      <formula>0</formula>
    </cfRule>
  </conditionalFormatting>
  <conditionalFormatting sqref="F639">
    <cfRule type="cellIs" dxfId="2" priority="729" stopIfTrue="1" operator="lessThan">
      <formula>0</formula>
    </cfRule>
  </conditionalFormatting>
  <conditionalFormatting sqref="F640">
    <cfRule type="cellIs" dxfId="2" priority="728" stopIfTrue="1" operator="lessThan">
      <formula>0</formula>
    </cfRule>
  </conditionalFormatting>
  <conditionalFormatting sqref="F641">
    <cfRule type="cellIs" dxfId="2" priority="727" stopIfTrue="1" operator="lessThan">
      <formula>0</formula>
    </cfRule>
  </conditionalFormatting>
  <conditionalFormatting sqref="F642">
    <cfRule type="cellIs" dxfId="2" priority="726" stopIfTrue="1" operator="lessThan">
      <formula>0</formula>
    </cfRule>
  </conditionalFormatting>
  <conditionalFormatting sqref="F643">
    <cfRule type="cellIs" dxfId="2" priority="725" stopIfTrue="1" operator="lessThan">
      <formula>0</formula>
    </cfRule>
  </conditionalFormatting>
  <conditionalFormatting sqref="F644">
    <cfRule type="cellIs" dxfId="2" priority="724" stopIfTrue="1" operator="lessThan">
      <formula>0</formula>
    </cfRule>
  </conditionalFormatting>
  <conditionalFormatting sqref="F645">
    <cfRule type="cellIs" dxfId="2" priority="723" stopIfTrue="1" operator="lessThan">
      <formula>0</formula>
    </cfRule>
  </conditionalFormatting>
  <conditionalFormatting sqref="F646">
    <cfRule type="cellIs" dxfId="2" priority="722" stopIfTrue="1" operator="lessThan">
      <formula>0</formula>
    </cfRule>
  </conditionalFormatting>
  <conditionalFormatting sqref="F647">
    <cfRule type="cellIs" dxfId="2" priority="721" stopIfTrue="1" operator="lessThan">
      <formula>0</formula>
    </cfRule>
  </conditionalFormatting>
  <conditionalFormatting sqref="F648">
    <cfRule type="cellIs" dxfId="2" priority="720" stopIfTrue="1" operator="lessThan">
      <formula>0</formula>
    </cfRule>
  </conditionalFormatting>
  <conditionalFormatting sqref="F649">
    <cfRule type="cellIs" dxfId="2" priority="719" stopIfTrue="1" operator="lessThan">
      <formula>0</formula>
    </cfRule>
  </conditionalFormatting>
  <conditionalFormatting sqref="F650">
    <cfRule type="cellIs" dxfId="2" priority="718" stopIfTrue="1" operator="lessThan">
      <formula>0</formula>
    </cfRule>
  </conditionalFormatting>
  <conditionalFormatting sqref="F651">
    <cfRule type="cellIs" dxfId="2" priority="717" stopIfTrue="1" operator="lessThan">
      <formula>0</formula>
    </cfRule>
  </conditionalFormatting>
  <conditionalFormatting sqref="F652">
    <cfRule type="cellIs" dxfId="2" priority="716" stopIfTrue="1" operator="lessThan">
      <formula>0</formula>
    </cfRule>
  </conditionalFormatting>
  <conditionalFormatting sqref="F653">
    <cfRule type="cellIs" dxfId="2" priority="715" stopIfTrue="1" operator="lessThan">
      <formula>0</formula>
    </cfRule>
  </conditionalFormatting>
  <conditionalFormatting sqref="F654">
    <cfRule type="cellIs" dxfId="2" priority="714" stopIfTrue="1" operator="lessThan">
      <formula>0</formula>
    </cfRule>
  </conditionalFormatting>
  <conditionalFormatting sqref="F655">
    <cfRule type="cellIs" dxfId="2" priority="713" stopIfTrue="1" operator="lessThan">
      <formula>0</formula>
    </cfRule>
  </conditionalFormatting>
  <conditionalFormatting sqref="F656">
    <cfRule type="cellIs" dxfId="2" priority="712" stopIfTrue="1" operator="lessThan">
      <formula>0</formula>
    </cfRule>
  </conditionalFormatting>
  <conditionalFormatting sqref="F657">
    <cfRule type="cellIs" dxfId="2" priority="711" stopIfTrue="1" operator="lessThan">
      <formula>0</formula>
    </cfRule>
  </conditionalFormatting>
  <conditionalFormatting sqref="F658">
    <cfRule type="cellIs" dxfId="2" priority="710" stopIfTrue="1" operator="lessThan">
      <formula>0</formula>
    </cfRule>
  </conditionalFormatting>
  <conditionalFormatting sqref="F659">
    <cfRule type="cellIs" dxfId="2" priority="709" stopIfTrue="1" operator="lessThan">
      <formula>0</formula>
    </cfRule>
  </conditionalFormatting>
  <conditionalFormatting sqref="F660">
    <cfRule type="cellIs" dxfId="2" priority="708" stopIfTrue="1" operator="lessThan">
      <formula>0</formula>
    </cfRule>
  </conditionalFormatting>
  <conditionalFormatting sqref="F661">
    <cfRule type="cellIs" dxfId="2" priority="707" stopIfTrue="1" operator="lessThan">
      <formula>0</formula>
    </cfRule>
  </conditionalFormatting>
  <conditionalFormatting sqref="F662">
    <cfRule type="cellIs" dxfId="2" priority="706" stopIfTrue="1" operator="lessThan">
      <formula>0</formula>
    </cfRule>
  </conditionalFormatting>
  <conditionalFormatting sqref="F663">
    <cfRule type="cellIs" dxfId="2" priority="704" stopIfTrue="1" operator="lessThan">
      <formula>0</formula>
    </cfRule>
  </conditionalFormatting>
  <conditionalFormatting sqref="F664">
    <cfRule type="cellIs" dxfId="2" priority="703" stopIfTrue="1" operator="lessThan">
      <formula>0</formula>
    </cfRule>
  </conditionalFormatting>
  <conditionalFormatting sqref="F665">
    <cfRule type="cellIs" dxfId="2" priority="702" stopIfTrue="1" operator="lessThan">
      <formula>0</formula>
    </cfRule>
  </conditionalFormatting>
  <conditionalFormatting sqref="F666">
    <cfRule type="cellIs" dxfId="2" priority="701" stopIfTrue="1" operator="lessThan">
      <formula>0</formula>
    </cfRule>
  </conditionalFormatting>
  <conditionalFormatting sqref="F667">
    <cfRule type="cellIs" dxfId="2" priority="700" stopIfTrue="1" operator="lessThan">
      <formula>0</formula>
    </cfRule>
  </conditionalFormatting>
  <conditionalFormatting sqref="F668">
    <cfRule type="cellIs" dxfId="2" priority="699" stopIfTrue="1" operator="lessThan">
      <formula>0</formula>
    </cfRule>
  </conditionalFormatting>
  <conditionalFormatting sqref="F669">
    <cfRule type="cellIs" dxfId="2" priority="698" stopIfTrue="1" operator="lessThan">
      <formula>0</formula>
    </cfRule>
  </conditionalFormatting>
  <conditionalFormatting sqref="F670">
    <cfRule type="cellIs" dxfId="2" priority="697" stopIfTrue="1" operator="lessThan">
      <formula>0</formula>
    </cfRule>
  </conditionalFormatting>
  <conditionalFormatting sqref="F671">
    <cfRule type="cellIs" dxfId="2" priority="696" stopIfTrue="1" operator="lessThan">
      <formula>0</formula>
    </cfRule>
  </conditionalFormatting>
  <conditionalFormatting sqref="F672">
    <cfRule type="cellIs" dxfId="2" priority="695" stopIfTrue="1" operator="lessThan">
      <formula>0</formula>
    </cfRule>
  </conditionalFormatting>
  <conditionalFormatting sqref="F673">
    <cfRule type="cellIs" dxfId="2" priority="694" stopIfTrue="1" operator="lessThan">
      <formula>0</formula>
    </cfRule>
  </conditionalFormatting>
  <conditionalFormatting sqref="F674">
    <cfRule type="cellIs" dxfId="2" priority="693" stopIfTrue="1" operator="lessThan">
      <formula>0</formula>
    </cfRule>
  </conditionalFormatting>
  <conditionalFormatting sqref="F675">
    <cfRule type="cellIs" dxfId="2" priority="692" stopIfTrue="1" operator="lessThan">
      <formula>0</formula>
    </cfRule>
  </conditionalFormatting>
  <conditionalFormatting sqref="F676">
    <cfRule type="cellIs" dxfId="2" priority="691" stopIfTrue="1" operator="lessThan">
      <formula>0</formula>
    </cfRule>
  </conditionalFormatting>
  <conditionalFormatting sqref="F677">
    <cfRule type="cellIs" dxfId="2" priority="690" stopIfTrue="1" operator="lessThan">
      <formula>0</formula>
    </cfRule>
  </conditionalFormatting>
  <conditionalFormatting sqref="F678">
    <cfRule type="cellIs" dxfId="2" priority="689" stopIfTrue="1" operator="lessThan">
      <formula>0</formula>
    </cfRule>
  </conditionalFormatting>
  <conditionalFormatting sqref="F679">
    <cfRule type="cellIs" dxfId="2" priority="688" stopIfTrue="1" operator="lessThan">
      <formula>0</formula>
    </cfRule>
  </conditionalFormatting>
  <conditionalFormatting sqref="F680">
    <cfRule type="cellIs" dxfId="2" priority="687" stopIfTrue="1" operator="lessThan">
      <formula>0</formula>
    </cfRule>
  </conditionalFormatting>
  <conditionalFormatting sqref="F681">
    <cfRule type="cellIs" dxfId="2" priority="686" stopIfTrue="1" operator="lessThan">
      <formula>0</formula>
    </cfRule>
  </conditionalFormatting>
  <conditionalFormatting sqref="F682">
    <cfRule type="cellIs" dxfId="2" priority="685" stopIfTrue="1" operator="lessThan">
      <formula>0</formula>
    </cfRule>
  </conditionalFormatting>
  <conditionalFormatting sqref="F683">
    <cfRule type="cellIs" dxfId="2" priority="684" stopIfTrue="1" operator="lessThan">
      <formula>0</formula>
    </cfRule>
  </conditionalFormatting>
  <conditionalFormatting sqref="F684">
    <cfRule type="cellIs" dxfId="2" priority="683" stopIfTrue="1" operator="lessThan">
      <formula>0</formula>
    </cfRule>
  </conditionalFormatting>
  <conditionalFormatting sqref="F685">
    <cfRule type="cellIs" dxfId="2" priority="682" stopIfTrue="1" operator="lessThan">
      <formula>0</formula>
    </cfRule>
  </conditionalFormatting>
  <conditionalFormatting sqref="F686">
    <cfRule type="cellIs" dxfId="2" priority="681" stopIfTrue="1" operator="lessThan">
      <formula>0</formula>
    </cfRule>
  </conditionalFormatting>
  <conditionalFormatting sqref="F687">
    <cfRule type="cellIs" dxfId="2" priority="680" stopIfTrue="1" operator="lessThan">
      <formula>0</formula>
    </cfRule>
  </conditionalFormatting>
  <conditionalFormatting sqref="F688">
    <cfRule type="cellIs" dxfId="2" priority="679" stopIfTrue="1" operator="lessThan">
      <formula>0</formula>
    </cfRule>
  </conditionalFormatting>
  <conditionalFormatting sqref="F689">
    <cfRule type="cellIs" dxfId="2" priority="678" stopIfTrue="1" operator="lessThan">
      <formula>0</formula>
    </cfRule>
  </conditionalFormatting>
  <conditionalFormatting sqref="F690">
    <cfRule type="cellIs" dxfId="2" priority="677" stopIfTrue="1" operator="lessThan">
      <formula>0</formula>
    </cfRule>
  </conditionalFormatting>
  <conditionalFormatting sqref="F691">
    <cfRule type="cellIs" dxfId="2" priority="676" stopIfTrue="1" operator="lessThan">
      <formula>0</formula>
    </cfRule>
  </conditionalFormatting>
  <conditionalFormatting sqref="F692">
    <cfRule type="cellIs" dxfId="2" priority="675" stopIfTrue="1" operator="lessThan">
      <formula>0</formula>
    </cfRule>
  </conditionalFormatting>
  <conditionalFormatting sqref="F693">
    <cfRule type="cellIs" dxfId="2" priority="674" stopIfTrue="1" operator="lessThan">
      <formula>0</formula>
    </cfRule>
  </conditionalFormatting>
  <conditionalFormatting sqref="F694">
    <cfRule type="cellIs" dxfId="2" priority="673" stopIfTrue="1" operator="lessThan">
      <formula>0</formula>
    </cfRule>
  </conditionalFormatting>
  <conditionalFormatting sqref="F695">
    <cfRule type="cellIs" dxfId="2" priority="672" stopIfTrue="1" operator="lessThan">
      <formula>0</formula>
    </cfRule>
  </conditionalFormatting>
  <conditionalFormatting sqref="F696">
    <cfRule type="cellIs" dxfId="2" priority="671" stopIfTrue="1" operator="lessThan">
      <formula>0</formula>
    </cfRule>
  </conditionalFormatting>
  <conditionalFormatting sqref="F697">
    <cfRule type="cellIs" dxfId="2" priority="670" stopIfTrue="1" operator="lessThan">
      <formula>0</formula>
    </cfRule>
  </conditionalFormatting>
  <conditionalFormatting sqref="F698">
    <cfRule type="cellIs" dxfId="2" priority="669" stopIfTrue="1" operator="lessThan">
      <formula>0</formula>
    </cfRule>
  </conditionalFormatting>
  <conditionalFormatting sqref="F699">
    <cfRule type="cellIs" dxfId="2" priority="668" stopIfTrue="1" operator="lessThan">
      <formula>0</formula>
    </cfRule>
  </conditionalFormatting>
  <conditionalFormatting sqref="F700">
    <cfRule type="cellIs" dxfId="2" priority="667" stopIfTrue="1" operator="lessThan">
      <formula>0</formula>
    </cfRule>
  </conditionalFormatting>
  <conditionalFormatting sqref="F701">
    <cfRule type="cellIs" dxfId="2" priority="666" stopIfTrue="1" operator="lessThan">
      <formula>0</formula>
    </cfRule>
  </conditionalFormatting>
  <conditionalFormatting sqref="F702">
    <cfRule type="cellIs" dxfId="2" priority="665" stopIfTrue="1" operator="lessThan">
      <formula>0</formula>
    </cfRule>
  </conditionalFormatting>
  <conditionalFormatting sqref="F703">
    <cfRule type="cellIs" dxfId="2" priority="664" stopIfTrue="1" operator="lessThan">
      <formula>0</formula>
    </cfRule>
  </conditionalFormatting>
  <conditionalFormatting sqref="F704">
    <cfRule type="cellIs" dxfId="2" priority="663" stopIfTrue="1" operator="lessThan">
      <formula>0</formula>
    </cfRule>
  </conditionalFormatting>
  <conditionalFormatting sqref="F705">
    <cfRule type="cellIs" dxfId="2" priority="662" stopIfTrue="1" operator="lessThan">
      <formula>0</formula>
    </cfRule>
  </conditionalFormatting>
  <conditionalFormatting sqref="F706">
    <cfRule type="cellIs" dxfId="2" priority="661" stopIfTrue="1" operator="lessThan">
      <formula>0</formula>
    </cfRule>
  </conditionalFormatting>
  <conditionalFormatting sqref="F707">
    <cfRule type="cellIs" dxfId="2" priority="660" stopIfTrue="1" operator="lessThan">
      <formula>0</formula>
    </cfRule>
  </conditionalFormatting>
  <conditionalFormatting sqref="F708">
    <cfRule type="cellIs" dxfId="2" priority="659" stopIfTrue="1" operator="lessThan">
      <formula>0</formula>
    </cfRule>
  </conditionalFormatting>
  <conditionalFormatting sqref="F709">
    <cfRule type="cellIs" dxfId="2" priority="658" stopIfTrue="1" operator="lessThan">
      <formula>0</formula>
    </cfRule>
  </conditionalFormatting>
  <conditionalFormatting sqref="F710">
    <cfRule type="cellIs" dxfId="2" priority="657" stopIfTrue="1" operator="lessThan">
      <formula>0</formula>
    </cfRule>
  </conditionalFormatting>
  <conditionalFormatting sqref="F711">
    <cfRule type="cellIs" dxfId="2" priority="656" stopIfTrue="1" operator="lessThan">
      <formula>0</formula>
    </cfRule>
  </conditionalFormatting>
  <conditionalFormatting sqref="F712">
    <cfRule type="cellIs" dxfId="2" priority="655" stopIfTrue="1" operator="lessThan">
      <formula>0</formula>
    </cfRule>
  </conditionalFormatting>
  <conditionalFormatting sqref="F713">
    <cfRule type="cellIs" dxfId="2" priority="654" stopIfTrue="1" operator="lessThan">
      <formula>0</formula>
    </cfRule>
  </conditionalFormatting>
  <conditionalFormatting sqref="F714">
    <cfRule type="cellIs" dxfId="2" priority="653" stopIfTrue="1" operator="lessThan">
      <formula>0</formula>
    </cfRule>
  </conditionalFormatting>
  <conditionalFormatting sqref="F715">
    <cfRule type="cellIs" dxfId="2" priority="652" stopIfTrue="1" operator="lessThan">
      <formula>0</formula>
    </cfRule>
  </conditionalFormatting>
  <conditionalFormatting sqref="F716">
    <cfRule type="cellIs" dxfId="2" priority="651" stopIfTrue="1" operator="lessThan">
      <formula>0</formula>
    </cfRule>
  </conditionalFormatting>
  <conditionalFormatting sqref="F717">
    <cfRule type="cellIs" dxfId="2" priority="650" stopIfTrue="1" operator="lessThan">
      <formula>0</formula>
    </cfRule>
  </conditionalFormatting>
  <conditionalFormatting sqref="F718">
    <cfRule type="cellIs" dxfId="2" priority="649" stopIfTrue="1" operator="lessThan">
      <formula>0</formula>
    </cfRule>
  </conditionalFormatting>
  <conditionalFormatting sqref="F719">
    <cfRule type="cellIs" dxfId="2" priority="648" stopIfTrue="1" operator="lessThan">
      <formula>0</formula>
    </cfRule>
  </conditionalFormatting>
  <conditionalFormatting sqref="F720">
    <cfRule type="cellIs" dxfId="2" priority="647" stopIfTrue="1" operator="lessThan">
      <formula>0</formula>
    </cfRule>
  </conditionalFormatting>
  <conditionalFormatting sqref="F721">
    <cfRule type="cellIs" dxfId="2" priority="646" stopIfTrue="1" operator="lessThan">
      <formula>0</formula>
    </cfRule>
  </conditionalFormatting>
  <conditionalFormatting sqref="F722">
    <cfRule type="cellIs" dxfId="2" priority="645" stopIfTrue="1" operator="lessThan">
      <formula>0</formula>
    </cfRule>
  </conditionalFormatting>
  <conditionalFormatting sqref="F723">
    <cfRule type="cellIs" dxfId="2" priority="644" stopIfTrue="1" operator="lessThan">
      <formula>0</formula>
    </cfRule>
  </conditionalFormatting>
  <conditionalFormatting sqref="F724">
    <cfRule type="cellIs" dxfId="2" priority="643" stopIfTrue="1" operator="lessThan">
      <formula>0</formula>
    </cfRule>
  </conditionalFormatting>
  <conditionalFormatting sqref="F725">
    <cfRule type="cellIs" dxfId="2" priority="642" stopIfTrue="1" operator="lessThan">
      <formula>0</formula>
    </cfRule>
  </conditionalFormatting>
  <conditionalFormatting sqref="F726">
    <cfRule type="cellIs" dxfId="2" priority="641" stopIfTrue="1" operator="lessThan">
      <formula>0</formula>
    </cfRule>
  </conditionalFormatting>
  <conditionalFormatting sqref="F727">
    <cfRule type="cellIs" dxfId="2" priority="640" stopIfTrue="1" operator="lessThan">
      <formula>0</formula>
    </cfRule>
  </conditionalFormatting>
  <conditionalFormatting sqref="F728">
    <cfRule type="cellIs" dxfId="2" priority="639" stopIfTrue="1" operator="lessThan">
      <formula>0</formula>
    </cfRule>
  </conditionalFormatting>
  <conditionalFormatting sqref="F729">
    <cfRule type="cellIs" dxfId="2" priority="638" stopIfTrue="1" operator="lessThan">
      <formula>0</formula>
    </cfRule>
  </conditionalFormatting>
  <conditionalFormatting sqref="F730">
    <cfRule type="cellIs" dxfId="2" priority="637" stopIfTrue="1" operator="lessThan">
      <formula>0</formula>
    </cfRule>
  </conditionalFormatting>
  <conditionalFormatting sqref="F731">
    <cfRule type="cellIs" dxfId="2" priority="636" stopIfTrue="1" operator="lessThan">
      <formula>0</formula>
    </cfRule>
  </conditionalFormatting>
  <conditionalFormatting sqref="F732">
    <cfRule type="cellIs" dxfId="2" priority="635" stopIfTrue="1" operator="lessThan">
      <formula>0</formula>
    </cfRule>
  </conditionalFormatting>
  <conditionalFormatting sqref="F733">
    <cfRule type="cellIs" dxfId="2" priority="634" stopIfTrue="1" operator="lessThan">
      <formula>0</formula>
    </cfRule>
  </conditionalFormatting>
  <conditionalFormatting sqref="F734">
    <cfRule type="cellIs" dxfId="2" priority="633" stopIfTrue="1" operator="lessThan">
      <formula>0</formula>
    </cfRule>
  </conditionalFormatting>
  <conditionalFormatting sqref="F735">
    <cfRule type="cellIs" dxfId="2" priority="632" stopIfTrue="1" operator="lessThan">
      <formula>0</formula>
    </cfRule>
  </conditionalFormatting>
  <conditionalFormatting sqref="F736">
    <cfRule type="cellIs" dxfId="2" priority="631" stopIfTrue="1" operator="lessThan">
      <formula>0</formula>
    </cfRule>
  </conditionalFormatting>
  <conditionalFormatting sqref="F737">
    <cfRule type="cellIs" dxfId="2" priority="630" stopIfTrue="1" operator="lessThan">
      <formula>0</formula>
    </cfRule>
  </conditionalFormatting>
  <conditionalFormatting sqref="F738">
    <cfRule type="cellIs" dxfId="2" priority="629" stopIfTrue="1" operator="lessThan">
      <formula>0</formula>
    </cfRule>
  </conditionalFormatting>
  <conditionalFormatting sqref="F739">
    <cfRule type="cellIs" dxfId="2" priority="628" stopIfTrue="1" operator="lessThan">
      <formula>0</formula>
    </cfRule>
  </conditionalFormatting>
  <conditionalFormatting sqref="F740">
    <cfRule type="cellIs" dxfId="2" priority="627" stopIfTrue="1" operator="lessThan">
      <formula>0</formula>
    </cfRule>
  </conditionalFormatting>
  <conditionalFormatting sqref="F741">
    <cfRule type="cellIs" dxfId="2" priority="626" stopIfTrue="1" operator="lessThan">
      <formula>0</formula>
    </cfRule>
  </conditionalFormatting>
  <conditionalFormatting sqref="F742">
    <cfRule type="cellIs" dxfId="2" priority="625" stopIfTrue="1" operator="lessThan">
      <formula>0</formula>
    </cfRule>
  </conditionalFormatting>
  <conditionalFormatting sqref="F743">
    <cfRule type="cellIs" dxfId="2" priority="624" stopIfTrue="1" operator="lessThan">
      <formula>0</formula>
    </cfRule>
  </conditionalFormatting>
  <conditionalFormatting sqref="F744">
    <cfRule type="cellIs" dxfId="2" priority="623" stopIfTrue="1" operator="lessThan">
      <formula>0</formula>
    </cfRule>
  </conditionalFormatting>
  <conditionalFormatting sqref="F745">
    <cfRule type="cellIs" dxfId="2" priority="622" stopIfTrue="1" operator="lessThan">
      <formula>0</formula>
    </cfRule>
  </conditionalFormatting>
  <conditionalFormatting sqref="F746">
    <cfRule type="cellIs" dxfId="2" priority="621" stopIfTrue="1" operator="lessThan">
      <formula>0</formula>
    </cfRule>
  </conditionalFormatting>
  <conditionalFormatting sqref="F747">
    <cfRule type="cellIs" dxfId="2" priority="620" stopIfTrue="1" operator="lessThan">
      <formula>0</formula>
    </cfRule>
  </conditionalFormatting>
  <conditionalFormatting sqref="F748">
    <cfRule type="cellIs" dxfId="2" priority="619" stopIfTrue="1" operator="lessThan">
      <formula>0</formula>
    </cfRule>
  </conditionalFormatting>
  <conditionalFormatting sqref="F749">
    <cfRule type="cellIs" dxfId="2" priority="618" stopIfTrue="1" operator="lessThan">
      <formula>0</formula>
    </cfRule>
  </conditionalFormatting>
  <conditionalFormatting sqref="F750">
    <cfRule type="cellIs" dxfId="2" priority="617" stopIfTrue="1" operator="lessThan">
      <formula>0</formula>
    </cfRule>
  </conditionalFormatting>
  <conditionalFormatting sqref="F751">
    <cfRule type="cellIs" dxfId="2" priority="616" stopIfTrue="1" operator="lessThan">
      <formula>0</formula>
    </cfRule>
  </conditionalFormatting>
  <conditionalFormatting sqref="F752">
    <cfRule type="cellIs" dxfId="2" priority="615" stopIfTrue="1" operator="lessThan">
      <formula>0</formula>
    </cfRule>
  </conditionalFormatting>
  <conditionalFormatting sqref="F753">
    <cfRule type="cellIs" dxfId="2" priority="614" stopIfTrue="1" operator="lessThan">
      <formula>0</formula>
    </cfRule>
  </conditionalFormatting>
  <conditionalFormatting sqref="F754">
    <cfRule type="cellIs" dxfId="2" priority="613" stopIfTrue="1" operator="lessThan">
      <formula>0</formula>
    </cfRule>
  </conditionalFormatting>
  <conditionalFormatting sqref="F755">
    <cfRule type="cellIs" dxfId="2" priority="612" stopIfTrue="1" operator="lessThan">
      <formula>0</formula>
    </cfRule>
  </conditionalFormatting>
  <conditionalFormatting sqref="F756">
    <cfRule type="cellIs" dxfId="2" priority="611" stopIfTrue="1" operator="lessThan">
      <formula>0</formula>
    </cfRule>
  </conditionalFormatting>
  <conditionalFormatting sqref="F757">
    <cfRule type="cellIs" dxfId="2" priority="610" stopIfTrue="1" operator="lessThan">
      <formula>0</formula>
    </cfRule>
  </conditionalFormatting>
  <conditionalFormatting sqref="F758">
    <cfRule type="cellIs" dxfId="2" priority="609" stopIfTrue="1" operator="lessThan">
      <formula>0</formula>
    </cfRule>
  </conditionalFormatting>
  <conditionalFormatting sqref="F759">
    <cfRule type="cellIs" dxfId="2" priority="608" stopIfTrue="1" operator="lessThan">
      <formula>0</formula>
    </cfRule>
  </conditionalFormatting>
  <conditionalFormatting sqref="F760">
    <cfRule type="cellIs" dxfId="2" priority="607" stopIfTrue="1" operator="lessThan">
      <formula>0</formula>
    </cfRule>
  </conditionalFormatting>
  <conditionalFormatting sqref="F761">
    <cfRule type="cellIs" dxfId="2" priority="606" stopIfTrue="1" operator="lessThan">
      <formula>0</formula>
    </cfRule>
  </conditionalFormatting>
  <conditionalFormatting sqref="F762">
    <cfRule type="cellIs" dxfId="2" priority="605" stopIfTrue="1" operator="lessThan">
      <formula>0</formula>
    </cfRule>
  </conditionalFormatting>
  <conditionalFormatting sqref="F763">
    <cfRule type="cellIs" dxfId="2" priority="604" stopIfTrue="1" operator="lessThan">
      <formula>0</formula>
    </cfRule>
  </conditionalFormatting>
  <conditionalFormatting sqref="F764">
    <cfRule type="cellIs" dxfId="2" priority="603" stopIfTrue="1" operator="lessThan">
      <formula>0</formula>
    </cfRule>
  </conditionalFormatting>
  <conditionalFormatting sqref="F765">
    <cfRule type="cellIs" dxfId="2" priority="602" stopIfTrue="1" operator="lessThan">
      <formula>0</formula>
    </cfRule>
  </conditionalFormatting>
  <conditionalFormatting sqref="F766">
    <cfRule type="cellIs" dxfId="2" priority="601" stopIfTrue="1" operator="lessThan">
      <formula>0</formula>
    </cfRule>
  </conditionalFormatting>
  <conditionalFormatting sqref="F767">
    <cfRule type="cellIs" dxfId="2" priority="600" stopIfTrue="1" operator="lessThan">
      <formula>0</formula>
    </cfRule>
  </conditionalFormatting>
  <conditionalFormatting sqref="F768">
    <cfRule type="cellIs" dxfId="2" priority="599" stopIfTrue="1" operator="lessThan">
      <formula>0</formula>
    </cfRule>
  </conditionalFormatting>
  <conditionalFormatting sqref="F771">
    <cfRule type="cellIs" dxfId="2" priority="597" stopIfTrue="1" operator="lessThan">
      <formula>0</formula>
    </cfRule>
  </conditionalFormatting>
  <conditionalFormatting sqref="F772">
    <cfRule type="cellIs" dxfId="2" priority="596" stopIfTrue="1" operator="lessThan">
      <formula>0</formula>
    </cfRule>
  </conditionalFormatting>
  <conditionalFormatting sqref="F773">
    <cfRule type="cellIs" dxfId="2" priority="595" stopIfTrue="1" operator="lessThan">
      <formula>0</formula>
    </cfRule>
  </conditionalFormatting>
  <conditionalFormatting sqref="F774">
    <cfRule type="cellIs" dxfId="2" priority="594" stopIfTrue="1" operator="lessThan">
      <formula>0</formula>
    </cfRule>
  </conditionalFormatting>
  <conditionalFormatting sqref="F775">
    <cfRule type="cellIs" dxfId="2" priority="593" stopIfTrue="1" operator="lessThan">
      <formula>0</formula>
    </cfRule>
  </conditionalFormatting>
  <conditionalFormatting sqref="F776">
    <cfRule type="cellIs" dxfId="2" priority="592" stopIfTrue="1" operator="lessThan">
      <formula>0</formula>
    </cfRule>
  </conditionalFormatting>
  <conditionalFormatting sqref="F777">
    <cfRule type="cellIs" dxfId="2" priority="591" stopIfTrue="1" operator="lessThan">
      <formula>0</formula>
    </cfRule>
  </conditionalFormatting>
  <conditionalFormatting sqref="F778">
    <cfRule type="cellIs" dxfId="2" priority="590" stopIfTrue="1" operator="lessThan">
      <formula>0</formula>
    </cfRule>
  </conditionalFormatting>
  <conditionalFormatting sqref="F779">
    <cfRule type="cellIs" dxfId="2" priority="589" stopIfTrue="1" operator="lessThan">
      <formula>0</formula>
    </cfRule>
  </conditionalFormatting>
  <conditionalFormatting sqref="F780">
    <cfRule type="cellIs" dxfId="2" priority="588" stopIfTrue="1" operator="lessThan">
      <formula>0</formula>
    </cfRule>
  </conditionalFormatting>
  <conditionalFormatting sqref="F781">
    <cfRule type="cellIs" dxfId="2" priority="587" stopIfTrue="1" operator="lessThan">
      <formula>0</formula>
    </cfRule>
  </conditionalFormatting>
  <conditionalFormatting sqref="F782">
    <cfRule type="cellIs" dxfId="2" priority="586" stopIfTrue="1" operator="lessThan">
      <formula>0</formula>
    </cfRule>
  </conditionalFormatting>
  <conditionalFormatting sqref="F783">
    <cfRule type="cellIs" dxfId="2" priority="585" stopIfTrue="1" operator="lessThan">
      <formula>0</formula>
    </cfRule>
  </conditionalFormatting>
  <conditionalFormatting sqref="F784">
    <cfRule type="cellIs" dxfId="2" priority="584" stopIfTrue="1" operator="lessThan">
      <formula>0</formula>
    </cfRule>
  </conditionalFormatting>
  <conditionalFormatting sqref="F785">
    <cfRule type="cellIs" dxfId="2" priority="583" stopIfTrue="1" operator="lessThan">
      <formula>0</formula>
    </cfRule>
  </conditionalFormatting>
  <conditionalFormatting sqref="F786">
    <cfRule type="cellIs" dxfId="2" priority="582" stopIfTrue="1" operator="lessThan">
      <formula>0</formula>
    </cfRule>
  </conditionalFormatting>
  <conditionalFormatting sqref="F787">
    <cfRule type="cellIs" dxfId="2" priority="581" stopIfTrue="1" operator="lessThan">
      <formula>0</formula>
    </cfRule>
  </conditionalFormatting>
  <conditionalFormatting sqref="F788">
    <cfRule type="cellIs" dxfId="2" priority="580" stopIfTrue="1" operator="lessThan">
      <formula>0</formula>
    </cfRule>
  </conditionalFormatting>
  <conditionalFormatting sqref="F789">
    <cfRule type="cellIs" dxfId="2" priority="579" stopIfTrue="1" operator="lessThan">
      <formula>0</formula>
    </cfRule>
  </conditionalFormatting>
  <conditionalFormatting sqref="F790">
    <cfRule type="cellIs" dxfId="2" priority="578" stopIfTrue="1" operator="lessThan">
      <formula>0</formula>
    </cfRule>
  </conditionalFormatting>
  <conditionalFormatting sqref="F791">
    <cfRule type="cellIs" dxfId="2" priority="577" stopIfTrue="1" operator="lessThan">
      <formula>0</formula>
    </cfRule>
  </conditionalFormatting>
  <conditionalFormatting sqref="F792">
    <cfRule type="cellIs" dxfId="2" priority="576" stopIfTrue="1" operator="lessThan">
      <formula>0</formula>
    </cfRule>
  </conditionalFormatting>
  <conditionalFormatting sqref="F793">
    <cfRule type="cellIs" dxfId="2" priority="575" stopIfTrue="1" operator="lessThan">
      <formula>0</formula>
    </cfRule>
  </conditionalFormatting>
  <conditionalFormatting sqref="F794">
    <cfRule type="cellIs" dxfId="2" priority="574" stopIfTrue="1" operator="lessThan">
      <formula>0</formula>
    </cfRule>
  </conditionalFormatting>
  <conditionalFormatting sqref="F795">
    <cfRule type="cellIs" dxfId="2" priority="573" stopIfTrue="1" operator="lessThan">
      <formula>0</formula>
    </cfRule>
  </conditionalFormatting>
  <conditionalFormatting sqref="F796">
    <cfRule type="cellIs" dxfId="2" priority="572" stopIfTrue="1" operator="lessThan">
      <formula>0</formula>
    </cfRule>
  </conditionalFormatting>
  <conditionalFormatting sqref="F797">
    <cfRule type="cellIs" dxfId="2" priority="571" stopIfTrue="1" operator="lessThan">
      <formula>0</formula>
    </cfRule>
  </conditionalFormatting>
  <conditionalFormatting sqref="F798">
    <cfRule type="cellIs" dxfId="2" priority="570" stopIfTrue="1" operator="lessThan">
      <formula>0</formula>
    </cfRule>
  </conditionalFormatting>
  <conditionalFormatting sqref="F799">
    <cfRule type="cellIs" dxfId="2" priority="569" stopIfTrue="1" operator="lessThan">
      <formula>0</formula>
    </cfRule>
  </conditionalFormatting>
  <conditionalFormatting sqref="F800">
    <cfRule type="cellIs" dxfId="2" priority="568" stopIfTrue="1" operator="lessThan">
      <formula>0</formula>
    </cfRule>
  </conditionalFormatting>
  <conditionalFormatting sqref="F801">
    <cfRule type="cellIs" dxfId="2" priority="567" stopIfTrue="1" operator="lessThan">
      <formula>0</formula>
    </cfRule>
  </conditionalFormatting>
  <conditionalFormatting sqref="F802">
    <cfRule type="cellIs" dxfId="2" priority="566" stopIfTrue="1" operator="lessThan">
      <formula>0</formula>
    </cfRule>
  </conditionalFormatting>
  <conditionalFormatting sqref="F803">
    <cfRule type="cellIs" dxfId="2" priority="565" stopIfTrue="1" operator="lessThan">
      <formula>0</formula>
    </cfRule>
  </conditionalFormatting>
  <conditionalFormatting sqref="F804">
    <cfRule type="cellIs" dxfId="2" priority="564" stopIfTrue="1" operator="lessThan">
      <formula>0</formula>
    </cfRule>
  </conditionalFormatting>
  <conditionalFormatting sqref="F805">
    <cfRule type="cellIs" dxfId="2" priority="563" stopIfTrue="1" operator="lessThan">
      <formula>0</formula>
    </cfRule>
  </conditionalFormatting>
  <conditionalFormatting sqref="F806">
    <cfRule type="cellIs" dxfId="2" priority="562" stopIfTrue="1" operator="lessThan">
      <formula>0</formula>
    </cfRule>
  </conditionalFormatting>
  <conditionalFormatting sqref="F807">
    <cfRule type="cellIs" dxfId="2" priority="561" stopIfTrue="1" operator="lessThan">
      <formula>0</formula>
    </cfRule>
  </conditionalFormatting>
  <conditionalFormatting sqref="F808">
    <cfRule type="cellIs" dxfId="2" priority="560" stopIfTrue="1" operator="lessThan">
      <formula>0</formula>
    </cfRule>
  </conditionalFormatting>
  <conditionalFormatting sqref="F809">
    <cfRule type="cellIs" dxfId="2" priority="559" stopIfTrue="1" operator="lessThan">
      <formula>0</formula>
    </cfRule>
  </conditionalFormatting>
  <conditionalFormatting sqref="F810">
    <cfRule type="cellIs" dxfId="2" priority="558" stopIfTrue="1" operator="lessThan">
      <formula>0</formula>
    </cfRule>
  </conditionalFormatting>
  <conditionalFormatting sqref="F811">
    <cfRule type="cellIs" dxfId="2" priority="557" stopIfTrue="1" operator="lessThan">
      <formula>0</formula>
    </cfRule>
  </conditionalFormatting>
  <conditionalFormatting sqref="F812">
    <cfRule type="cellIs" dxfId="2" priority="556" stopIfTrue="1" operator="lessThan">
      <formula>0</formula>
    </cfRule>
  </conditionalFormatting>
  <conditionalFormatting sqref="F813">
    <cfRule type="cellIs" dxfId="2" priority="555" stopIfTrue="1" operator="lessThan">
      <formula>0</formula>
    </cfRule>
  </conditionalFormatting>
  <conditionalFormatting sqref="F814">
    <cfRule type="cellIs" dxfId="2" priority="554" stopIfTrue="1" operator="lessThan">
      <formula>0</formula>
    </cfRule>
  </conditionalFormatting>
  <conditionalFormatting sqref="F815">
    <cfRule type="cellIs" dxfId="2" priority="553" stopIfTrue="1" operator="lessThan">
      <formula>0</formula>
    </cfRule>
  </conditionalFormatting>
  <conditionalFormatting sqref="F816">
    <cfRule type="cellIs" dxfId="2" priority="552" stopIfTrue="1" operator="lessThan">
      <formula>0</formula>
    </cfRule>
  </conditionalFormatting>
  <conditionalFormatting sqref="F817">
    <cfRule type="cellIs" dxfId="2" priority="551" stopIfTrue="1" operator="lessThan">
      <formula>0</formula>
    </cfRule>
  </conditionalFormatting>
  <conditionalFormatting sqref="F818">
    <cfRule type="cellIs" dxfId="2" priority="550" stopIfTrue="1" operator="lessThan">
      <formula>0</formula>
    </cfRule>
  </conditionalFormatting>
  <conditionalFormatting sqref="F819">
    <cfRule type="cellIs" dxfId="2" priority="549" stopIfTrue="1" operator="lessThan">
      <formula>0</formula>
    </cfRule>
  </conditionalFormatting>
  <conditionalFormatting sqref="F820">
    <cfRule type="cellIs" dxfId="2" priority="548" stopIfTrue="1" operator="lessThan">
      <formula>0</formula>
    </cfRule>
  </conditionalFormatting>
  <conditionalFormatting sqref="F821">
    <cfRule type="cellIs" dxfId="2" priority="547" stopIfTrue="1" operator="lessThan">
      <formula>0</formula>
    </cfRule>
  </conditionalFormatting>
  <conditionalFormatting sqref="F822">
    <cfRule type="cellIs" dxfId="2" priority="546" stopIfTrue="1" operator="lessThan">
      <formula>0</formula>
    </cfRule>
  </conditionalFormatting>
  <conditionalFormatting sqref="F823">
    <cfRule type="cellIs" dxfId="2" priority="545" stopIfTrue="1" operator="lessThan">
      <formula>0</formula>
    </cfRule>
  </conditionalFormatting>
  <conditionalFormatting sqref="F824">
    <cfRule type="cellIs" dxfId="2" priority="544" stopIfTrue="1" operator="lessThan">
      <formula>0</formula>
    </cfRule>
  </conditionalFormatting>
  <conditionalFormatting sqref="F825">
    <cfRule type="cellIs" dxfId="2" priority="543" stopIfTrue="1" operator="lessThan">
      <formula>0</formula>
    </cfRule>
  </conditionalFormatting>
  <conditionalFormatting sqref="F826">
    <cfRule type="cellIs" dxfId="2" priority="542" stopIfTrue="1" operator="lessThan">
      <formula>0</formula>
    </cfRule>
  </conditionalFormatting>
  <conditionalFormatting sqref="F827">
    <cfRule type="cellIs" dxfId="2" priority="541" stopIfTrue="1" operator="lessThan">
      <formula>0</formula>
    </cfRule>
  </conditionalFormatting>
  <conditionalFormatting sqref="F828">
    <cfRule type="cellIs" dxfId="2" priority="540" stopIfTrue="1" operator="lessThan">
      <formula>0</formula>
    </cfRule>
  </conditionalFormatting>
  <conditionalFormatting sqref="F829">
    <cfRule type="cellIs" dxfId="2" priority="539" stopIfTrue="1" operator="lessThan">
      <formula>0</formula>
    </cfRule>
  </conditionalFormatting>
  <conditionalFormatting sqref="F830">
    <cfRule type="cellIs" dxfId="2" priority="538" stopIfTrue="1" operator="lessThan">
      <formula>0</formula>
    </cfRule>
  </conditionalFormatting>
  <conditionalFormatting sqref="F831">
    <cfRule type="cellIs" dxfId="2" priority="537" stopIfTrue="1" operator="lessThan">
      <formula>0</formula>
    </cfRule>
  </conditionalFormatting>
  <conditionalFormatting sqref="F832">
    <cfRule type="cellIs" dxfId="2" priority="536" stopIfTrue="1" operator="lessThan">
      <formula>0</formula>
    </cfRule>
  </conditionalFormatting>
  <conditionalFormatting sqref="F833">
    <cfRule type="cellIs" dxfId="2" priority="535" stopIfTrue="1" operator="lessThan">
      <formula>0</formula>
    </cfRule>
  </conditionalFormatting>
  <conditionalFormatting sqref="F834">
    <cfRule type="cellIs" dxfId="2" priority="534" stopIfTrue="1" operator="lessThan">
      <formula>0</formula>
    </cfRule>
  </conditionalFormatting>
  <conditionalFormatting sqref="F835">
    <cfRule type="cellIs" dxfId="2" priority="533" stopIfTrue="1" operator="lessThan">
      <formula>0</formula>
    </cfRule>
  </conditionalFormatting>
  <conditionalFormatting sqref="F836">
    <cfRule type="cellIs" dxfId="2" priority="532" stopIfTrue="1" operator="lessThan">
      <formula>0</formula>
    </cfRule>
  </conditionalFormatting>
  <conditionalFormatting sqref="F837">
    <cfRule type="cellIs" dxfId="2" priority="531" stopIfTrue="1" operator="lessThan">
      <formula>0</formula>
    </cfRule>
  </conditionalFormatting>
  <conditionalFormatting sqref="F838">
    <cfRule type="cellIs" dxfId="2" priority="530" stopIfTrue="1" operator="lessThan">
      <formula>0</formula>
    </cfRule>
  </conditionalFormatting>
  <conditionalFormatting sqref="F839">
    <cfRule type="cellIs" dxfId="2" priority="529" stopIfTrue="1" operator="lessThan">
      <formula>0</formula>
    </cfRule>
  </conditionalFormatting>
  <conditionalFormatting sqref="F840">
    <cfRule type="cellIs" dxfId="2" priority="528" stopIfTrue="1" operator="lessThan">
      <formula>0</formula>
    </cfRule>
  </conditionalFormatting>
  <conditionalFormatting sqref="F841">
    <cfRule type="cellIs" dxfId="2" priority="527" stopIfTrue="1" operator="lessThan">
      <formula>0</formula>
    </cfRule>
  </conditionalFormatting>
  <conditionalFormatting sqref="F842">
    <cfRule type="cellIs" dxfId="2" priority="526" stopIfTrue="1" operator="lessThan">
      <formula>0</formula>
    </cfRule>
  </conditionalFormatting>
  <conditionalFormatting sqref="F843">
    <cfRule type="cellIs" dxfId="2" priority="525" stopIfTrue="1" operator="lessThan">
      <formula>0</formula>
    </cfRule>
  </conditionalFormatting>
  <conditionalFormatting sqref="F844">
    <cfRule type="cellIs" dxfId="2" priority="524" stopIfTrue="1" operator="lessThan">
      <formula>0</formula>
    </cfRule>
  </conditionalFormatting>
  <conditionalFormatting sqref="F845">
    <cfRule type="cellIs" dxfId="2" priority="523" stopIfTrue="1" operator="lessThan">
      <formula>0</formula>
    </cfRule>
  </conditionalFormatting>
  <conditionalFormatting sqref="F846">
    <cfRule type="cellIs" dxfId="2" priority="522" stopIfTrue="1" operator="lessThan">
      <formula>0</formula>
    </cfRule>
  </conditionalFormatting>
  <conditionalFormatting sqref="F847">
    <cfRule type="cellIs" dxfId="2" priority="521" stopIfTrue="1" operator="lessThan">
      <formula>0</formula>
    </cfRule>
  </conditionalFormatting>
  <conditionalFormatting sqref="F848">
    <cfRule type="cellIs" dxfId="2" priority="520" stopIfTrue="1" operator="lessThan">
      <formula>0</formula>
    </cfRule>
  </conditionalFormatting>
  <conditionalFormatting sqref="F849">
    <cfRule type="cellIs" dxfId="2" priority="519" stopIfTrue="1" operator="lessThan">
      <formula>0</formula>
    </cfRule>
  </conditionalFormatting>
  <conditionalFormatting sqref="F850">
    <cfRule type="cellIs" dxfId="2" priority="518" stopIfTrue="1" operator="lessThan">
      <formula>0</formula>
    </cfRule>
  </conditionalFormatting>
  <conditionalFormatting sqref="F851">
    <cfRule type="cellIs" dxfId="2" priority="517" stopIfTrue="1" operator="lessThan">
      <formula>0</formula>
    </cfRule>
  </conditionalFormatting>
  <conditionalFormatting sqref="F852">
    <cfRule type="cellIs" dxfId="2" priority="516" stopIfTrue="1" operator="lessThan">
      <formula>0</formula>
    </cfRule>
  </conditionalFormatting>
  <conditionalFormatting sqref="F853">
    <cfRule type="cellIs" dxfId="2" priority="515" stopIfTrue="1" operator="lessThan">
      <formula>0</formula>
    </cfRule>
  </conditionalFormatting>
  <conditionalFormatting sqref="F854">
    <cfRule type="cellIs" dxfId="2" priority="514" stopIfTrue="1" operator="lessThan">
      <formula>0</formula>
    </cfRule>
  </conditionalFormatting>
  <conditionalFormatting sqref="F855">
    <cfRule type="cellIs" dxfId="2" priority="513" stopIfTrue="1" operator="lessThan">
      <formula>0</formula>
    </cfRule>
  </conditionalFormatting>
  <conditionalFormatting sqref="F856">
    <cfRule type="cellIs" dxfId="2" priority="512" stopIfTrue="1" operator="lessThan">
      <formula>0</formula>
    </cfRule>
  </conditionalFormatting>
  <conditionalFormatting sqref="F857">
    <cfRule type="cellIs" dxfId="2" priority="511" stopIfTrue="1" operator="lessThan">
      <formula>0</formula>
    </cfRule>
  </conditionalFormatting>
  <conditionalFormatting sqref="F858">
    <cfRule type="cellIs" dxfId="2" priority="510" stopIfTrue="1" operator="lessThan">
      <formula>0</formula>
    </cfRule>
  </conditionalFormatting>
  <conditionalFormatting sqref="F859">
    <cfRule type="cellIs" dxfId="2" priority="509" stopIfTrue="1" operator="lessThan">
      <formula>0</formula>
    </cfRule>
  </conditionalFormatting>
  <conditionalFormatting sqref="F860">
    <cfRule type="cellIs" dxfId="2" priority="508" stopIfTrue="1" operator="lessThan">
      <formula>0</formula>
    </cfRule>
  </conditionalFormatting>
  <conditionalFormatting sqref="F861">
    <cfRule type="cellIs" dxfId="2" priority="507" stopIfTrue="1" operator="lessThan">
      <formula>0</formula>
    </cfRule>
  </conditionalFormatting>
  <conditionalFormatting sqref="F862">
    <cfRule type="cellIs" dxfId="2" priority="506" stopIfTrue="1" operator="lessThan">
      <formula>0</formula>
    </cfRule>
  </conditionalFormatting>
  <conditionalFormatting sqref="F863">
    <cfRule type="cellIs" dxfId="2" priority="505" stopIfTrue="1" operator="lessThan">
      <formula>0</formula>
    </cfRule>
  </conditionalFormatting>
  <conditionalFormatting sqref="F864">
    <cfRule type="cellIs" dxfId="2" priority="504" stopIfTrue="1" operator="lessThan">
      <formula>0</formula>
    </cfRule>
  </conditionalFormatting>
  <conditionalFormatting sqref="F865">
    <cfRule type="cellIs" dxfId="2" priority="503" stopIfTrue="1" operator="lessThan">
      <formula>0</formula>
    </cfRule>
  </conditionalFormatting>
  <conditionalFormatting sqref="F866">
    <cfRule type="cellIs" dxfId="2" priority="502" stopIfTrue="1" operator="lessThan">
      <formula>0</formula>
    </cfRule>
  </conditionalFormatting>
  <conditionalFormatting sqref="F867">
    <cfRule type="cellIs" dxfId="2" priority="501" stopIfTrue="1" operator="lessThan">
      <formula>0</formula>
    </cfRule>
  </conditionalFormatting>
  <conditionalFormatting sqref="F868">
    <cfRule type="cellIs" dxfId="2" priority="500" stopIfTrue="1" operator="lessThan">
      <formula>0</formula>
    </cfRule>
  </conditionalFormatting>
  <conditionalFormatting sqref="F869">
    <cfRule type="cellIs" dxfId="2" priority="499" stopIfTrue="1" operator="lessThan">
      <formula>0</formula>
    </cfRule>
  </conditionalFormatting>
  <conditionalFormatting sqref="F870">
    <cfRule type="cellIs" dxfId="2" priority="498" stopIfTrue="1" operator="lessThan">
      <formula>0</formula>
    </cfRule>
  </conditionalFormatting>
  <conditionalFormatting sqref="F871">
    <cfRule type="cellIs" dxfId="2" priority="497" stopIfTrue="1" operator="lessThan">
      <formula>0</formula>
    </cfRule>
  </conditionalFormatting>
  <conditionalFormatting sqref="F872">
    <cfRule type="cellIs" dxfId="2" priority="496" stopIfTrue="1" operator="lessThan">
      <formula>0</formula>
    </cfRule>
  </conditionalFormatting>
  <conditionalFormatting sqref="F873">
    <cfRule type="cellIs" dxfId="2" priority="495" stopIfTrue="1" operator="lessThan">
      <formula>0</formula>
    </cfRule>
  </conditionalFormatting>
  <conditionalFormatting sqref="F874">
    <cfRule type="cellIs" dxfId="2" priority="494" stopIfTrue="1" operator="lessThan">
      <formula>0</formula>
    </cfRule>
  </conditionalFormatting>
  <conditionalFormatting sqref="F875">
    <cfRule type="cellIs" dxfId="2" priority="493" stopIfTrue="1" operator="lessThan">
      <formula>0</formula>
    </cfRule>
  </conditionalFormatting>
  <conditionalFormatting sqref="F876">
    <cfRule type="cellIs" dxfId="2" priority="492" stopIfTrue="1" operator="lessThan">
      <formula>0</formula>
    </cfRule>
  </conditionalFormatting>
  <conditionalFormatting sqref="F877">
    <cfRule type="cellIs" dxfId="2" priority="491" stopIfTrue="1" operator="lessThan">
      <formula>0</formula>
    </cfRule>
  </conditionalFormatting>
  <conditionalFormatting sqref="F878">
    <cfRule type="cellIs" dxfId="2" priority="490" stopIfTrue="1" operator="lessThan">
      <formula>0</formula>
    </cfRule>
  </conditionalFormatting>
  <conditionalFormatting sqref="F879">
    <cfRule type="cellIs" dxfId="2" priority="489" stopIfTrue="1" operator="lessThan">
      <formula>0</formula>
    </cfRule>
  </conditionalFormatting>
  <conditionalFormatting sqref="F880">
    <cfRule type="cellIs" dxfId="2" priority="488" stopIfTrue="1" operator="lessThan">
      <formula>0</formula>
    </cfRule>
  </conditionalFormatting>
  <conditionalFormatting sqref="F881">
    <cfRule type="cellIs" dxfId="2" priority="487" stopIfTrue="1" operator="lessThan">
      <formula>0</formula>
    </cfRule>
  </conditionalFormatting>
  <conditionalFormatting sqref="F882">
    <cfRule type="cellIs" dxfId="2" priority="486" stopIfTrue="1" operator="lessThan">
      <formula>0</formula>
    </cfRule>
  </conditionalFormatting>
  <conditionalFormatting sqref="F883">
    <cfRule type="cellIs" dxfId="2" priority="485" stopIfTrue="1" operator="lessThan">
      <formula>0</formula>
    </cfRule>
  </conditionalFormatting>
  <conditionalFormatting sqref="F884">
    <cfRule type="cellIs" dxfId="2" priority="484" stopIfTrue="1" operator="lessThan">
      <formula>0</formula>
    </cfRule>
  </conditionalFormatting>
  <conditionalFormatting sqref="F885">
    <cfRule type="cellIs" dxfId="2" priority="483" stopIfTrue="1" operator="lessThan">
      <formula>0</formula>
    </cfRule>
  </conditionalFormatting>
  <conditionalFormatting sqref="F886">
    <cfRule type="cellIs" dxfId="2" priority="482" stopIfTrue="1" operator="lessThan">
      <formula>0</formula>
    </cfRule>
  </conditionalFormatting>
  <conditionalFormatting sqref="F887">
    <cfRule type="cellIs" dxfId="2" priority="481" stopIfTrue="1" operator="lessThan">
      <formula>0</formula>
    </cfRule>
  </conditionalFormatting>
  <conditionalFormatting sqref="F888">
    <cfRule type="cellIs" dxfId="2" priority="480" stopIfTrue="1" operator="lessThan">
      <formula>0</formula>
    </cfRule>
  </conditionalFormatting>
  <conditionalFormatting sqref="F889">
    <cfRule type="cellIs" dxfId="2" priority="479" stopIfTrue="1" operator="lessThan">
      <formula>0</formula>
    </cfRule>
  </conditionalFormatting>
  <conditionalFormatting sqref="F890">
    <cfRule type="cellIs" dxfId="2" priority="478" stopIfTrue="1" operator="lessThan">
      <formula>0</formula>
    </cfRule>
  </conditionalFormatting>
  <conditionalFormatting sqref="F891">
    <cfRule type="cellIs" dxfId="2" priority="477" stopIfTrue="1" operator="lessThan">
      <formula>0</formula>
    </cfRule>
  </conditionalFormatting>
  <conditionalFormatting sqref="F892">
    <cfRule type="cellIs" dxfId="2" priority="476" stopIfTrue="1" operator="lessThan">
      <formula>0</formula>
    </cfRule>
  </conditionalFormatting>
  <conditionalFormatting sqref="F893">
    <cfRule type="cellIs" dxfId="2" priority="475" stopIfTrue="1" operator="lessThan">
      <formula>0</formula>
    </cfRule>
  </conditionalFormatting>
  <conditionalFormatting sqref="F894">
    <cfRule type="cellIs" dxfId="2" priority="474" stopIfTrue="1" operator="lessThan">
      <formula>0</formula>
    </cfRule>
  </conditionalFormatting>
  <conditionalFormatting sqref="F895">
    <cfRule type="cellIs" dxfId="2" priority="473" stopIfTrue="1" operator="lessThan">
      <formula>0</formula>
    </cfRule>
  </conditionalFormatting>
  <conditionalFormatting sqref="F896">
    <cfRule type="cellIs" dxfId="2" priority="472" stopIfTrue="1" operator="lessThan">
      <formula>0</formula>
    </cfRule>
  </conditionalFormatting>
  <conditionalFormatting sqref="F897">
    <cfRule type="cellIs" dxfId="2" priority="471" stopIfTrue="1" operator="lessThan">
      <formula>0</formula>
    </cfRule>
  </conditionalFormatting>
  <conditionalFormatting sqref="F898">
    <cfRule type="cellIs" dxfId="2" priority="470" stopIfTrue="1" operator="lessThan">
      <formula>0</formula>
    </cfRule>
  </conditionalFormatting>
  <conditionalFormatting sqref="F899">
    <cfRule type="cellIs" dxfId="2" priority="469" stopIfTrue="1" operator="lessThan">
      <formula>0</formula>
    </cfRule>
  </conditionalFormatting>
  <conditionalFormatting sqref="F900">
    <cfRule type="cellIs" dxfId="2" priority="468" stopIfTrue="1" operator="lessThan">
      <formula>0</formula>
    </cfRule>
  </conditionalFormatting>
  <conditionalFormatting sqref="F901">
    <cfRule type="cellIs" dxfId="2" priority="467" stopIfTrue="1" operator="lessThan">
      <formula>0</formula>
    </cfRule>
  </conditionalFormatting>
  <conditionalFormatting sqref="F902">
    <cfRule type="cellIs" dxfId="2" priority="466" stopIfTrue="1" operator="lessThan">
      <formula>0</formula>
    </cfRule>
  </conditionalFormatting>
  <conditionalFormatting sqref="F903">
    <cfRule type="cellIs" dxfId="2" priority="465" stopIfTrue="1" operator="lessThan">
      <formula>0</formula>
    </cfRule>
  </conditionalFormatting>
  <conditionalFormatting sqref="F904">
    <cfRule type="cellIs" dxfId="2" priority="464" stopIfTrue="1" operator="lessThan">
      <formula>0</formula>
    </cfRule>
  </conditionalFormatting>
  <conditionalFormatting sqref="F905">
    <cfRule type="cellIs" dxfId="2" priority="463" stopIfTrue="1" operator="lessThan">
      <formula>0</formula>
    </cfRule>
  </conditionalFormatting>
  <conditionalFormatting sqref="F906">
    <cfRule type="cellIs" dxfId="2" priority="462" stopIfTrue="1" operator="lessThan">
      <formula>0</formula>
    </cfRule>
  </conditionalFormatting>
  <conditionalFormatting sqref="F907">
    <cfRule type="cellIs" dxfId="2" priority="461" stopIfTrue="1" operator="lessThan">
      <formula>0</formula>
    </cfRule>
  </conditionalFormatting>
  <conditionalFormatting sqref="F908">
    <cfRule type="cellIs" dxfId="2" priority="460" stopIfTrue="1" operator="lessThan">
      <formula>0</formula>
    </cfRule>
  </conditionalFormatting>
  <conditionalFormatting sqref="F909">
    <cfRule type="cellIs" dxfId="2" priority="459" stopIfTrue="1" operator="lessThan">
      <formula>0</formula>
    </cfRule>
  </conditionalFormatting>
  <conditionalFormatting sqref="F910">
    <cfRule type="cellIs" dxfId="2" priority="458" stopIfTrue="1" operator="lessThan">
      <formula>0</formula>
    </cfRule>
  </conditionalFormatting>
  <conditionalFormatting sqref="F911">
    <cfRule type="cellIs" dxfId="2" priority="457" stopIfTrue="1" operator="lessThan">
      <formula>0</formula>
    </cfRule>
  </conditionalFormatting>
  <conditionalFormatting sqref="F912">
    <cfRule type="cellIs" dxfId="2" priority="456" stopIfTrue="1" operator="lessThan">
      <formula>0</formula>
    </cfRule>
  </conditionalFormatting>
  <conditionalFormatting sqref="F913">
    <cfRule type="cellIs" dxfId="2" priority="455" stopIfTrue="1" operator="lessThan">
      <formula>0</formula>
    </cfRule>
  </conditionalFormatting>
  <conditionalFormatting sqref="F914">
    <cfRule type="cellIs" dxfId="2" priority="454" stopIfTrue="1" operator="lessThan">
      <formula>0</formula>
    </cfRule>
  </conditionalFormatting>
  <conditionalFormatting sqref="F915">
    <cfRule type="cellIs" dxfId="2" priority="453" stopIfTrue="1" operator="lessThan">
      <formula>0</formula>
    </cfRule>
  </conditionalFormatting>
  <conditionalFormatting sqref="F916">
    <cfRule type="cellIs" dxfId="2" priority="452" stopIfTrue="1" operator="lessThan">
      <formula>0</formula>
    </cfRule>
  </conditionalFormatting>
  <conditionalFormatting sqref="F917">
    <cfRule type="cellIs" dxfId="2" priority="451" stopIfTrue="1" operator="lessThan">
      <formula>0</formula>
    </cfRule>
  </conditionalFormatting>
  <conditionalFormatting sqref="F918">
    <cfRule type="cellIs" dxfId="2" priority="450" stopIfTrue="1" operator="lessThan">
      <formula>0</formula>
    </cfRule>
  </conditionalFormatting>
  <conditionalFormatting sqref="F919">
    <cfRule type="cellIs" dxfId="2" priority="449" stopIfTrue="1" operator="lessThan">
      <formula>0</formula>
    </cfRule>
  </conditionalFormatting>
  <conditionalFormatting sqref="F920">
    <cfRule type="cellIs" dxfId="2" priority="448" stopIfTrue="1" operator="lessThan">
      <formula>0</formula>
    </cfRule>
  </conditionalFormatting>
  <conditionalFormatting sqref="F921">
    <cfRule type="cellIs" dxfId="2" priority="447" stopIfTrue="1" operator="lessThan">
      <formula>0</formula>
    </cfRule>
  </conditionalFormatting>
  <conditionalFormatting sqref="F922">
    <cfRule type="cellIs" dxfId="2" priority="446" stopIfTrue="1" operator="lessThan">
      <formula>0</formula>
    </cfRule>
  </conditionalFormatting>
  <conditionalFormatting sqref="F923">
    <cfRule type="cellIs" dxfId="2" priority="445" stopIfTrue="1" operator="lessThan">
      <formula>0</formula>
    </cfRule>
  </conditionalFormatting>
  <conditionalFormatting sqref="F924">
    <cfRule type="cellIs" dxfId="2" priority="444" stopIfTrue="1" operator="lessThan">
      <formula>0</formula>
    </cfRule>
  </conditionalFormatting>
  <conditionalFormatting sqref="F925">
    <cfRule type="cellIs" dxfId="2" priority="443" stopIfTrue="1" operator="lessThan">
      <formula>0</formula>
    </cfRule>
  </conditionalFormatting>
  <conditionalFormatting sqref="F926">
    <cfRule type="cellIs" dxfId="2" priority="442" stopIfTrue="1" operator="lessThan">
      <formula>0</formula>
    </cfRule>
  </conditionalFormatting>
  <conditionalFormatting sqref="F927">
    <cfRule type="cellIs" dxfId="2" priority="441" stopIfTrue="1" operator="lessThan">
      <formula>0</formula>
    </cfRule>
  </conditionalFormatting>
  <conditionalFormatting sqref="F928">
    <cfRule type="cellIs" dxfId="2" priority="440" stopIfTrue="1" operator="lessThan">
      <formula>0</formula>
    </cfRule>
  </conditionalFormatting>
  <conditionalFormatting sqref="F929">
    <cfRule type="cellIs" dxfId="2" priority="439" stopIfTrue="1" operator="lessThan">
      <formula>0</formula>
    </cfRule>
  </conditionalFormatting>
  <conditionalFormatting sqref="F930">
    <cfRule type="cellIs" dxfId="2" priority="438" stopIfTrue="1" operator="lessThan">
      <formula>0</formula>
    </cfRule>
  </conditionalFormatting>
  <conditionalFormatting sqref="F931">
    <cfRule type="cellIs" dxfId="2" priority="437" stopIfTrue="1" operator="lessThan">
      <formula>0</formula>
    </cfRule>
  </conditionalFormatting>
  <conditionalFormatting sqref="F932">
    <cfRule type="cellIs" dxfId="2" priority="436" stopIfTrue="1" operator="lessThan">
      <formula>0</formula>
    </cfRule>
  </conditionalFormatting>
  <conditionalFormatting sqref="F933">
    <cfRule type="cellIs" dxfId="2" priority="435" stopIfTrue="1" operator="lessThan">
      <formula>0</formula>
    </cfRule>
  </conditionalFormatting>
  <conditionalFormatting sqref="F934">
    <cfRule type="cellIs" dxfId="2" priority="434" stopIfTrue="1" operator="lessThan">
      <formula>0</formula>
    </cfRule>
  </conditionalFormatting>
  <conditionalFormatting sqref="F935">
    <cfRule type="cellIs" dxfId="2" priority="433" stopIfTrue="1" operator="lessThan">
      <formula>0</formula>
    </cfRule>
  </conditionalFormatting>
  <conditionalFormatting sqref="F936">
    <cfRule type="cellIs" dxfId="2" priority="432" stopIfTrue="1" operator="lessThan">
      <formula>0</formula>
    </cfRule>
  </conditionalFormatting>
  <conditionalFormatting sqref="F937">
    <cfRule type="cellIs" dxfId="2" priority="431" stopIfTrue="1" operator="lessThan">
      <formula>0</formula>
    </cfRule>
  </conditionalFormatting>
  <conditionalFormatting sqref="F938">
    <cfRule type="cellIs" dxfId="2" priority="430" stopIfTrue="1" operator="lessThan">
      <formula>0</formula>
    </cfRule>
  </conditionalFormatting>
  <conditionalFormatting sqref="F939">
    <cfRule type="cellIs" dxfId="2" priority="429" stopIfTrue="1" operator="lessThan">
      <formula>0</formula>
    </cfRule>
  </conditionalFormatting>
  <conditionalFormatting sqref="F940">
    <cfRule type="cellIs" dxfId="2" priority="428" stopIfTrue="1" operator="lessThan">
      <formula>0</formula>
    </cfRule>
  </conditionalFormatting>
  <conditionalFormatting sqref="F941">
    <cfRule type="cellIs" dxfId="2" priority="427" stopIfTrue="1" operator="lessThan">
      <formula>0</formula>
    </cfRule>
  </conditionalFormatting>
  <conditionalFormatting sqref="F942">
    <cfRule type="cellIs" dxfId="2" priority="426" stopIfTrue="1" operator="lessThan">
      <formula>0</formula>
    </cfRule>
  </conditionalFormatting>
  <conditionalFormatting sqref="F943">
    <cfRule type="cellIs" dxfId="2" priority="425" stopIfTrue="1" operator="lessThan">
      <formula>0</formula>
    </cfRule>
  </conditionalFormatting>
  <conditionalFormatting sqref="F944">
    <cfRule type="cellIs" dxfId="2" priority="424" stopIfTrue="1" operator="lessThan">
      <formula>0</formula>
    </cfRule>
  </conditionalFormatting>
  <conditionalFormatting sqref="F945">
    <cfRule type="cellIs" dxfId="2" priority="423" stopIfTrue="1" operator="lessThan">
      <formula>0</formula>
    </cfRule>
  </conditionalFormatting>
  <conditionalFormatting sqref="F946">
    <cfRule type="cellIs" dxfId="2" priority="422" stopIfTrue="1" operator="lessThan">
      <formula>0</formula>
    </cfRule>
  </conditionalFormatting>
  <conditionalFormatting sqref="F947">
    <cfRule type="cellIs" dxfId="2" priority="421" stopIfTrue="1" operator="lessThan">
      <formula>0</formula>
    </cfRule>
  </conditionalFormatting>
  <conditionalFormatting sqref="F948">
    <cfRule type="cellIs" dxfId="2" priority="420" stopIfTrue="1" operator="lessThan">
      <formula>0</formula>
    </cfRule>
  </conditionalFormatting>
  <conditionalFormatting sqref="F949">
    <cfRule type="cellIs" dxfId="2" priority="419" stopIfTrue="1" operator="lessThan">
      <formula>0</formula>
    </cfRule>
  </conditionalFormatting>
  <conditionalFormatting sqref="F950">
    <cfRule type="cellIs" dxfId="2" priority="418" stopIfTrue="1" operator="lessThan">
      <formula>0</formula>
    </cfRule>
  </conditionalFormatting>
  <conditionalFormatting sqref="F951">
    <cfRule type="cellIs" dxfId="2" priority="417" stopIfTrue="1" operator="lessThan">
      <formula>0</formula>
    </cfRule>
  </conditionalFormatting>
  <conditionalFormatting sqref="F952">
    <cfRule type="cellIs" dxfId="2" priority="416" stopIfTrue="1" operator="lessThan">
      <formula>0</formula>
    </cfRule>
  </conditionalFormatting>
  <conditionalFormatting sqref="F953">
    <cfRule type="cellIs" dxfId="2" priority="415" stopIfTrue="1" operator="lessThan">
      <formula>0</formula>
    </cfRule>
  </conditionalFormatting>
  <conditionalFormatting sqref="F954">
    <cfRule type="cellIs" dxfId="2" priority="414" stopIfTrue="1" operator="lessThan">
      <formula>0</formula>
    </cfRule>
  </conditionalFormatting>
  <conditionalFormatting sqref="F955">
    <cfRule type="cellIs" dxfId="2" priority="413" stopIfTrue="1" operator="lessThan">
      <formula>0</formula>
    </cfRule>
  </conditionalFormatting>
  <conditionalFormatting sqref="F956">
    <cfRule type="cellIs" dxfId="2" priority="412" stopIfTrue="1" operator="lessThan">
      <formula>0</formula>
    </cfRule>
  </conditionalFormatting>
  <conditionalFormatting sqref="F957">
    <cfRule type="cellIs" dxfId="2" priority="411" stopIfTrue="1" operator="lessThan">
      <formula>0</formula>
    </cfRule>
  </conditionalFormatting>
  <conditionalFormatting sqref="F958">
    <cfRule type="cellIs" dxfId="2" priority="410" stopIfTrue="1" operator="lessThan">
      <formula>0</formula>
    </cfRule>
  </conditionalFormatting>
  <conditionalFormatting sqref="F959">
    <cfRule type="cellIs" dxfId="2" priority="409" stopIfTrue="1" operator="lessThan">
      <formula>0</formula>
    </cfRule>
  </conditionalFormatting>
  <conditionalFormatting sqref="F960">
    <cfRule type="cellIs" dxfId="2" priority="408" stopIfTrue="1" operator="lessThan">
      <formula>0</formula>
    </cfRule>
  </conditionalFormatting>
  <conditionalFormatting sqref="F961">
    <cfRule type="cellIs" dxfId="2" priority="407" stopIfTrue="1" operator="lessThan">
      <formula>0</formula>
    </cfRule>
  </conditionalFormatting>
  <conditionalFormatting sqref="F962">
    <cfRule type="cellIs" dxfId="2" priority="406" stopIfTrue="1" operator="lessThan">
      <formula>0</formula>
    </cfRule>
  </conditionalFormatting>
  <conditionalFormatting sqref="F963">
    <cfRule type="cellIs" dxfId="2" priority="405" stopIfTrue="1" operator="lessThan">
      <formula>0</formula>
    </cfRule>
  </conditionalFormatting>
  <conditionalFormatting sqref="F964">
    <cfRule type="cellIs" dxfId="2" priority="404" stopIfTrue="1" operator="lessThan">
      <formula>0</formula>
    </cfRule>
  </conditionalFormatting>
  <conditionalFormatting sqref="F965">
    <cfRule type="cellIs" dxfId="2" priority="403" stopIfTrue="1" operator="lessThan">
      <formula>0</formula>
    </cfRule>
  </conditionalFormatting>
  <conditionalFormatting sqref="F966">
    <cfRule type="cellIs" dxfId="2" priority="402" stopIfTrue="1" operator="lessThan">
      <formula>0</formula>
    </cfRule>
  </conditionalFormatting>
  <conditionalFormatting sqref="F967">
    <cfRule type="cellIs" dxfId="2" priority="401" stopIfTrue="1" operator="lessThan">
      <formula>0</formula>
    </cfRule>
  </conditionalFormatting>
  <conditionalFormatting sqref="F968">
    <cfRule type="cellIs" dxfId="2" priority="400" stopIfTrue="1" operator="lessThan">
      <formula>0</formula>
    </cfRule>
  </conditionalFormatting>
  <conditionalFormatting sqref="F969">
    <cfRule type="cellIs" dxfId="2" priority="399" stopIfTrue="1" operator="lessThan">
      <formula>0</formula>
    </cfRule>
  </conditionalFormatting>
  <conditionalFormatting sqref="F970">
    <cfRule type="cellIs" dxfId="2" priority="398" stopIfTrue="1" operator="lessThan">
      <formula>0</formula>
    </cfRule>
  </conditionalFormatting>
  <conditionalFormatting sqref="F971">
    <cfRule type="cellIs" dxfId="2" priority="397" stopIfTrue="1" operator="lessThan">
      <formula>0</formula>
    </cfRule>
  </conditionalFormatting>
  <conditionalFormatting sqref="F972">
    <cfRule type="cellIs" dxfId="2" priority="396" stopIfTrue="1" operator="lessThan">
      <formula>0</formula>
    </cfRule>
  </conditionalFormatting>
  <conditionalFormatting sqref="F973">
    <cfRule type="cellIs" dxfId="2" priority="395" stopIfTrue="1" operator="lessThan">
      <formula>0</formula>
    </cfRule>
  </conditionalFormatting>
  <conditionalFormatting sqref="F974">
    <cfRule type="cellIs" dxfId="2" priority="394" stopIfTrue="1" operator="lessThan">
      <formula>0</formula>
    </cfRule>
  </conditionalFormatting>
  <conditionalFormatting sqref="F975">
    <cfRule type="cellIs" dxfId="2" priority="393" stopIfTrue="1" operator="lessThan">
      <formula>0</formula>
    </cfRule>
  </conditionalFormatting>
  <conditionalFormatting sqref="F976">
    <cfRule type="cellIs" dxfId="2" priority="392" stopIfTrue="1" operator="lessThan">
      <formula>0</formula>
    </cfRule>
  </conditionalFormatting>
  <conditionalFormatting sqref="F977">
    <cfRule type="cellIs" dxfId="2" priority="391" stopIfTrue="1" operator="lessThan">
      <formula>0</formula>
    </cfRule>
  </conditionalFormatting>
  <conditionalFormatting sqref="F978">
    <cfRule type="cellIs" dxfId="2" priority="390" stopIfTrue="1" operator="lessThan">
      <formula>0</formula>
    </cfRule>
  </conditionalFormatting>
  <conditionalFormatting sqref="F979">
    <cfRule type="cellIs" dxfId="2" priority="389" stopIfTrue="1" operator="lessThan">
      <formula>0</formula>
    </cfRule>
  </conditionalFormatting>
  <conditionalFormatting sqref="F980">
    <cfRule type="cellIs" dxfId="2" priority="388" stopIfTrue="1" operator="lessThan">
      <formula>0</formula>
    </cfRule>
  </conditionalFormatting>
  <conditionalFormatting sqref="F981">
    <cfRule type="cellIs" dxfId="2" priority="387" stopIfTrue="1" operator="lessThan">
      <formula>0</formula>
    </cfRule>
  </conditionalFormatting>
  <conditionalFormatting sqref="F982">
    <cfRule type="cellIs" dxfId="2" priority="386" stopIfTrue="1" operator="lessThan">
      <formula>0</formula>
    </cfRule>
  </conditionalFormatting>
  <conditionalFormatting sqref="F983">
    <cfRule type="cellIs" dxfId="2" priority="385" stopIfTrue="1" operator="lessThan">
      <formula>0</formula>
    </cfRule>
  </conditionalFormatting>
  <conditionalFormatting sqref="F984">
    <cfRule type="cellIs" dxfId="2" priority="384" stopIfTrue="1" operator="lessThan">
      <formula>0</formula>
    </cfRule>
  </conditionalFormatting>
  <conditionalFormatting sqref="F985">
    <cfRule type="cellIs" dxfId="2" priority="383" stopIfTrue="1" operator="lessThan">
      <formula>0</formula>
    </cfRule>
  </conditionalFormatting>
  <conditionalFormatting sqref="F986">
    <cfRule type="cellIs" dxfId="2" priority="382" stopIfTrue="1" operator="lessThan">
      <formula>0</formula>
    </cfRule>
  </conditionalFormatting>
  <conditionalFormatting sqref="F987">
    <cfRule type="cellIs" dxfId="2" priority="381" stopIfTrue="1" operator="lessThan">
      <formula>0</formula>
    </cfRule>
  </conditionalFormatting>
  <conditionalFormatting sqref="F988">
    <cfRule type="cellIs" dxfId="2" priority="380" stopIfTrue="1" operator="lessThan">
      <formula>0</formula>
    </cfRule>
  </conditionalFormatting>
  <conditionalFormatting sqref="F989">
    <cfRule type="cellIs" dxfId="2" priority="379" stopIfTrue="1" operator="lessThan">
      <formula>0</formula>
    </cfRule>
  </conditionalFormatting>
  <conditionalFormatting sqref="F990">
    <cfRule type="cellIs" dxfId="2" priority="378" stopIfTrue="1" operator="lessThan">
      <formula>0</formula>
    </cfRule>
  </conditionalFormatting>
  <conditionalFormatting sqref="F991">
    <cfRule type="cellIs" dxfId="2" priority="377" stopIfTrue="1" operator="lessThan">
      <formula>0</formula>
    </cfRule>
  </conditionalFormatting>
  <conditionalFormatting sqref="F992">
    <cfRule type="cellIs" dxfId="2" priority="376" stopIfTrue="1" operator="lessThan">
      <formula>0</formula>
    </cfRule>
  </conditionalFormatting>
  <conditionalFormatting sqref="F993">
    <cfRule type="cellIs" dxfId="2" priority="375" stopIfTrue="1" operator="lessThan">
      <formula>0</formula>
    </cfRule>
  </conditionalFormatting>
  <conditionalFormatting sqref="F994">
    <cfRule type="cellIs" dxfId="2" priority="374" stopIfTrue="1" operator="lessThan">
      <formula>0</formula>
    </cfRule>
  </conditionalFormatting>
  <conditionalFormatting sqref="F995">
    <cfRule type="cellIs" dxfId="2" priority="373" stopIfTrue="1" operator="lessThan">
      <formula>0</formula>
    </cfRule>
  </conditionalFormatting>
  <conditionalFormatting sqref="F996">
    <cfRule type="cellIs" dxfId="2" priority="372" stopIfTrue="1" operator="lessThan">
      <formula>0</formula>
    </cfRule>
  </conditionalFormatting>
  <conditionalFormatting sqref="F997">
    <cfRule type="cellIs" dxfId="2" priority="371" stopIfTrue="1" operator="lessThan">
      <formula>0</formula>
    </cfRule>
  </conditionalFormatting>
  <conditionalFormatting sqref="F998">
    <cfRule type="cellIs" dxfId="2" priority="370" stopIfTrue="1" operator="lessThan">
      <formula>0</formula>
    </cfRule>
  </conditionalFormatting>
  <conditionalFormatting sqref="F999">
    <cfRule type="cellIs" dxfId="2" priority="369" stopIfTrue="1" operator="lessThan">
      <formula>0</formula>
    </cfRule>
  </conditionalFormatting>
  <conditionalFormatting sqref="F1000">
    <cfRule type="cellIs" dxfId="2" priority="368" stopIfTrue="1" operator="lessThan">
      <formula>0</formula>
    </cfRule>
  </conditionalFormatting>
  <conditionalFormatting sqref="F1001">
    <cfRule type="cellIs" dxfId="2" priority="367" stopIfTrue="1" operator="lessThan">
      <formula>0</formula>
    </cfRule>
  </conditionalFormatting>
  <conditionalFormatting sqref="F1002">
    <cfRule type="cellIs" dxfId="2" priority="366" stopIfTrue="1" operator="lessThan">
      <formula>0</formula>
    </cfRule>
  </conditionalFormatting>
  <conditionalFormatting sqref="F1003">
    <cfRule type="cellIs" dxfId="2" priority="365" stopIfTrue="1" operator="lessThan">
      <formula>0</formula>
    </cfRule>
  </conditionalFormatting>
  <conditionalFormatting sqref="F1004">
    <cfRule type="cellIs" dxfId="2" priority="364" stopIfTrue="1" operator="lessThan">
      <formula>0</formula>
    </cfRule>
  </conditionalFormatting>
  <conditionalFormatting sqref="F1005">
    <cfRule type="cellIs" dxfId="2" priority="363" stopIfTrue="1" operator="lessThan">
      <formula>0</formula>
    </cfRule>
  </conditionalFormatting>
  <conditionalFormatting sqref="F1006">
    <cfRule type="cellIs" dxfId="2" priority="362" stopIfTrue="1" operator="lessThan">
      <formula>0</formula>
    </cfRule>
  </conditionalFormatting>
  <conditionalFormatting sqref="F1007">
    <cfRule type="cellIs" dxfId="2" priority="361" stopIfTrue="1" operator="lessThan">
      <formula>0</formula>
    </cfRule>
  </conditionalFormatting>
  <conditionalFormatting sqref="F1008">
    <cfRule type="cellIs" dxfId="2" priority="360" stopIfTrue="1" operator="lessThan">
      <formula>0</formula>
    </cfRule>
  </conditionalFormatting>
  <conditionalFormatting sqref="F1009">
    <cfRule type="cellIs" dxfId="2" priority="359" stopIfTrue="1" operator="lessThan">
      <formula>0</formula>
    </cfRule>
  </conditionalFormatting>
  <conditionalFormatting sqref="F1010">
    <cfRule type="cellIs" dxfId="2" priority="358" stopIfTrue="1" operator="lessThan">
      <formula>0</formula>
    </cfRule>
  </conditionalFormatting>
  <conditionalFormatting sqref="F1011">
    <cfRule type="cellIs" dxfId="2" priority="357" stopIfTrue="1" operator="lessThan">
      <formula>0</formula>
    </cfRule>
  </conditionalFormatting>
  <conditionalFormatting sqref="F1012">
    <cfRule type="cellIs" dxfId="2" priority="356" stopIfTrue="1" operator="lessThan">
      <formula>0</formula>
    </cfRule>
  </conditionalFormatting>
  <conditionalFormatting sqref="F1013">
    <cfRule type="cellIs" dxfId="2" priority="355" stopIfTrue="1" operator="lessThan">
      <formula>0</formula>
    </cfRule>
  </conditionalFormatting>
  <conditionalFormatting sqref="F1014">
    <cfRule type="cellIs" dxfId="2" priority="354" stopIfTrue="1" operator="lessThan">
      <formula>0</formula>
    </cfRule>
  </conditionalFormatting>
  <conditionalFormatting sqref="F1015">
    <cfRule type="cellIs" dxfId="2" priority="353" stopIfTrue="1" operator="lessThan">
      <formula>0</formula>
    </cfRule>
  </conditionalFormatting>
  <conditionalFormatting sqref="F1016">
    <cfRule type="cellIs" dxfId="2" priority="352" stopIfTrue="1" operator="lessThan">
      <formula>0</formula>
    </cfRule>
  </conditionalFormatting>
  <conditionalFormatting sqref="F1017">
    <cfRule type="cellIs" dxfId="2" priority="351" stopIfTrue="1" operator="lessThan">
      <formula>0</formula>
    </cfRule>
  </conditionalFormatting>
  <conditionalFormatting sqref="F1018">
    <cfRule type="cellIs" dxfId="2" priority="350" stopIfTrue="1" operator="lessThan">
      <formula>0</formula>
    </cfRule>
  </conditionalFormatting>
  <conditionalFormatting sqref="F1019">
    <cfRule type="cellIs" dxfId="2" priority="349" stopIfTrue="1" operator="lessThan">
      <formula>0</formula>
    </cfRule>
  </conditionalFormatting>
  <conditionalFormatting sqref="F1020">
    <cfRule type="cellIs" dxfId="2" priority="348" stopIfTrue="1" operator="lessThan">
      <formula>0</formula>
    </cfRule>
  </conditionalFormatting>
  <conditionalFormatting sqref="F1021">
    <cfRule type="cellIs" dxfId="2" priority="347" stopIfTrue="1" operator="lessThan">
      <formula>0</formula>
    </cfRule>
  </conditionalFormatting>
  <conditionalFormatting sqref="F1022">
    <cfRule type="cellIs" dxfId="2" priority="346" stopIfTrue="1" operator="lessThan">
      <formula>0</formula>
    </cfRule>
  </conditionalFormatting>
  <conditionalFormatting sqref="F1023">
    <cfRule type="cellIs" dxfId="2" priority="345" stopIfTrue="1" operator="lessThan">
      <formula>0</formula>
    </cfRule>
  </conditionalFormatting>
  <conditionalFormatting sqref="F1024">
    <cfRule type="cellIs" dxfId="2" priority="344" stopIfTrue="1" operator="lessThan">
      <formula>0</formula>
    </cfRule>
  </conditionalFormatting>
  <conditionalFormatting sqref="F1025">
    <cfRule type="cellIs" dxfId="2" priority="343" stopIfTrue="1" operator="lessThan">
      <formula>0</formula>
    </cfRule>
  </conditionalFormatting>
  <conditionalFormatting sqref="F1026">
    <cfRule type="cellIs" dxfId="2" priority="342" stopIfTrue="1" operator="lessThan">
      <formula>0</formula>
    </cfRule>
  </conditionalFormatting>
  <conditionalFormatting sqref="F1027">
    <cfRule type="cellIs" dxfId="2" priority="341" stopIfTrue="1" operator="lessThan">
      <formula>0</formula>
    </cfRule>
  </conditionalFormatting>
  <conditionalFormatting sqref="F1028">
    <cfRule type="cellIs" dxfId="2" priority="340" stopIfTrue="1" operator="lessThan">
      <formula>0</formula>
    </cfRule>
  </conditionalFormatting>
  <conditionalFormatting sqref="F1029">
    <cfRule type="cellIs" dxfId="2" priority="339" stopIfTrue="1" operator="lessThan">
      <formula>0</formula>
    </cfRule>
  </conditionalFormatting>
  <conditionalFormatting sqref="F1030">
    <cfRule type="cellIs" dxfId="2" priority="338" stopIfTrue="1" operator="lessThan">
      <formula>0</formula>
    </cfRule>
  </conditionalFormatting>
  <conditionalFormatting sqref="F1031">
    <cfRule type="cellIs" dxfId="2" priority="337" stopIfTrue="1" operator="lessThan">
      <formula>0</formula>
    </cfRule>
  </conditionalFormatting>
  <conditionalFormatting sqref="F1032">
    <cfRule type="cellIs" dxfId="2" priority="336" stopIfTrue="1" operator="lessThan">
      <formula>0</formula>
    </cfRule>
  </conditionalFormatting>
  <conditionalFormatting sqref="F1033">
    <cfRule type="cellIs" dxfId="2" priority="335" stopIfTrue="1" operator="lessThan">
      <formula>0</formula>
    </cfRule>
  </conditionalFormatting>
  <conditionalFormatting sqref="F1034">
    <cfRule type="cellIs" dxfId="2" priority="334" stopIfTrue="1" operator="lessThan">
      <formula>0</formula>
    </cfRule>
  </conditionalFormatting>
  <conditionalFormatting sqref="F1035">
    <cfRule type="cellIs" dxfId="2" priority="333" stopIfTrue="1" operator="lessThan">
      <formula>0</formula>
    </cfRule>
  </conditionalFormatting>
  <conditionalFormatting sqref="F1036">
    <cfRule type="cellIs" dxfId="2" priority="332" stopIfTrue="1" operator="lessThan">
      <formula>0</formula>
    </cfRule>
  </conditionalFormatting>
  <conditionalFormatting sqref="F1037">
    <cfRule type="cellIs" dxfId="2" priority="331" stopIfTrue="1" operator="lessThan">
      <formula>0</formula>
    </cfRule>
  </conditionalFormatting>
  <conditionalFormatting sqref="F1038">
    <cfRule type="cellIs" dxfId="2" priority="330" stopIfTrue="1" operator="lessThan">
      <formula>0</formula>
    </cfRule>
  </conditionalFormatting>
  <conditionalFormatting sqref="F1039">
    <cfRule type="cellIs" dxfId="2" priority="329" stopIfTrue="1" operator="lessThan">
      <formula>0</formula>
    </cfRule>
  </conditionalFormatting>
  <conditionalFormatting sqref="F1040">
    <cfRule type="cellIs" dxfId="2" priority="328" stopIfTrue="1" operator="lessThan">
      <formula>0</formula>
    </cfRule>
  </conditionalFormatting>
  <conditionalFormatting sqref="F1041">
    <cfRule type="cellIs" dxfId="2" priority="327" stopIfTrue="1" operator="lessThan">
      <formula>0</formula>
    </cfRule>
  </conditionalFormatting>
  <conditionalFormatting sqref="F1042">
    <cfRule type="cellIs" dxfId="2" priority="326" stopIfTrue="1" operator="lessThan">
      <formula>0</formula>
    </cfRule>
  </conditionalFormatting>
  <conditionalFormatting sqref="F1043">
    <cfRule type="cellIs" dxfId="2" priority="325" stopIfTrue="1" operator="lessThan">
      <formula>0</formula>
    </cfRule>
  </conditionalFormatting>
  <conditionalFormatting sqref="F1044">
    <cfRule type="cellIs" dxfId="2" priority="324" stopIfTrue="1" operator="lessThan">
      <formula>0</formula>
    </cfRule>
  </conditionalFormatting>
  <conditionalFormatting sqref="F1045">
    <cfRule type="cellIs" dxfId="2" priority="323" stopIfTrue="1" operator="lessThan">
      <formula>0</formula>
    </cfRule>
  </conditionalFormatting>
  <conditionalFormatting sqref="F1046">
    <cfRule type="cellIs" dxfId="2" priority="322" stopIfTrue="1" operator="lessThan">
      <formula>0</formula>
    </cfRule>
  </conditionalFormatting>
  <conditionalFormatting sqref="F1047">
    <cfRule type="cellIs" dxfId="2" priority="321" stopIfTrue="1" operator="lessThan">
      <formula>0</formula>
    </cfRule>
  </conditionalFormatting>
  <conditionalFormatting sqref="F1048">
    <cfRule type="cellIs" dxfId="2" priority="320" stopIfTrue="1" operator="lessThan">
      <formula>0</formula>
    </cfRule>
  </conditionalFormatting>
  <conditionalFormatting sqref="F1049">
    <cfRule type="cellIs" dxfId="2" priority="319" stopIfTrue="1" operator="lessThan">
      <formula>0</formula>
    </cfRule>
  </conditionalFormatting>
  <conditionalFormatting sqref="F1050">
    <cfRule type="cellIs" dxfId="2" priority="318" stopIfTrue="1" operator="lessThan">
      <formula>0</formula>
    </cfRule>
  </conditionalFormatting>
  <conditionalFormatting sqref="F1051">
    <cfRule type="cellIs" dxfId="2" priority="317" stopIfTrue="1" operator="lessThan">
      <formula>0</formula>
    </cfRule>
  </conditionalFormatting>
  <conditionalFormatting sqref="F1052">
    <cfRule type="cellIs" dxfId="2" priority="316" stopIfTrue="1" operator="lessThan">
      <formula>0</formula>
    </cfRule>
  </conditionalFormatting>
  <conditionalFormatting sqref="F1053">
    <cfRule type="cellIs" dxfId="2" priority="315" stopIfTrue="1" operator="lessThan">
      <formula>0</formula>
    </cfRule>
  </conditionalFormatting>
  <conditionalFormatting sqref="F1054">
    <cfRule type="cellIs" dxfId="2" priority="314" stopIfTrue="1" operator="lessThan">
      <formula>0</formula>
    </cfRule>
  </conditionalFormatting>
  <conditionalFormatting sqref="F1055">
    <cfRule type="cellIs" dxfId="2" priority="313" stopIfTrue="1" operator="lessThan">
      <formula>0</formula>
    </cfRule>
  </conditionalFormatting>
  <conditionalFormatting sqref="F1056">
    <cfRule type="cellIs" dxfId="2" priority="312" stopIfTrue="1" operator="lessThan">
      <formula>0</formula>
    </cfRule>
  </conditionalFormatting>
  <conditionalFormatting sqref="F1057">
    <cfRule type="cellIs" dxfId="2" priority="311" stopIfTrue="1" operator="lessThan">
      <formula>0</formula>
    </cfRule>
  </conditionalFormatting>
  <conditionalFormatting sqref="F1058">
    <cfRule type="cellIs" dxfId="2" priority="310" stopIfTrue="1" operator="lessThan">
      <formula>0</formula>
    </cfRule>
  </conditionalFormatting>
  <conditionalFormatting sqref="F1059">
    <cfRule type="cellIs" dxfId="2" priority="309" stopIfTrue="1" operator="lessThan">
      <formula>0</formula>
    </cfRule>
  </conditionalFormatting>
  <conditionalFormatting sqref="F1060">
    <cfRule type="cellIs" dxfId="2" priority="308" stopIfTrue="1" operator="lessThan">
      <formula>0</formula>
    </cfRule>
  </conditionalFormatting>
  <conditionalFormatting sqref="F1061">
    <cfRule type="cellIs" dxfId="2" priority="307" stopIfTrue="1" operator="lessThan">
      <formula>0</formula>
    </cfRule>
  </conditionalFormatting>
  <conditionalFormatting sqref="F1062">
    <cfRule type="cellIs" dxfId="2" priority="306" stopIfTrue="1" operator="lessThan">
      <formula>0</formula>
    </cfRule>
  </conditionalFormatting>
  <conditionalFormatting sqref="F1063">
    <cfRule type="cellIs" dxfId="2" priority="305" stopIfTrue="1" operator="lessThan">
      <formula>0</formula>
    </cfRule>
  </conditionalFormatting>
  <conditionalFormatting sqref="F1064">
    <cfRule type="cellIs" dxfId="2" priority="304" stopIfTrue="1" operator="lessThan">
      <formula>0</formula>
    </cfRule>
  </conditionalFormatting>
  <conditionalFormatting sqref="F1065">
    <cfRule type="cellIs" dxfId="2" priority="303" stopIfTrue="1" operator="lessThan">
      <formula>0</formula>
    </cfRule>
  </conditionalFormatting>
  <conditionalFormatting sqref="F1066">
    <cfRule type="cellIs" dxfId="2" priority="302" stopIfTrue="1" operator="lessThan">
      <formula>0</formula>
    </cfRule>
  </conditionalFormatting>
  <conditionalFormatting sqref="F1067">
    <cfRule type="cellIs" dxfId="2" priority="301" stopIfTrue="1" operator="lessThan">
      <formula>0</formula>
    </cfRule>
  </conditionalFormatting>
  <conditionalFormatting sqref="F1068">
    <cfRule type="cellIs" dxfId="2" priority="300" stopIfTrue="1" operator="lessThan">
      <formula>0</formula>
    </cfRule>
  </conditionalFormatting>
  <conditionalFormatting sqref="F1069">
    <cfRule type="cellIs" dxfId="2" priority="299" stopIfTrue="1" operator="lessThan">
      <formula>0</formula>
    </cfRule>
  </conditionalFormatting>
  <conditionalFormatting sqref="F1070">
    <cfRule type="cellIs" dxfId="2" priority="298" stopIfTrue="1" operator="lessThan">
      <formula>0</formula>
    </cfRule>
  </conditionalFormatting>
  <conditionalFormatting sqref="F1071">
    <cfRule type="cellIs" dxfId="2" priority="297" stopIfTrue="1" operator="lessThan">
      <formula>0</formula>
    </cfRule>
  </conditionalFormatting>
  <conditionalFormatting sqref="F1072">
    <cfRule type="cellIs" dxfId="2" priority="296" stopIfTrue="1" operator="lessThan">
      <formula>0</formula>
    </cfRule>
  </conditionalFormatting>
  <conditionalFormatting sqref="F1073">
    <cfRule type="cellIs" dxfId="2" priority="295" stopIfTrue="1" operator="lessThan">
      <formula>0</formula>
    </cfRule>
  </conditionalFormatting>
  <conditionalFormatting sqref="F1074">
    <cfRule type="cellIs" dxfId="2" priority="294" stopIfTrue="1" operator="lessThan">
      <formula>0</formula>
    </cfRule>
  </conditionalFormatting>
  <conditionalFormatting sqref="F1075">
    <cfRule type="cellIs" dxfId="2" priority="293" stopIfTrue="1" operator="lessThan">
      <formula>0</formula>
    </cfRule>
  </conditionalFormatting>
  <conditionalFormatting sqref="F1076">
    <cfRule type="cellIs" dxfId="2" priority="292" stopIfTrue="1" operator="lessThan">
      <formula>0</formula>
    </cfRule>
  </conditionalFormatting>
  <conditionalFormatting sqref="F1077">
    <cfRule type="cellIs" dxfId="2" priority="291" stopIfTrue="1" operator="lessThan">
      <formula>0</formula>
    </cfRule>
  </conditionalFormatting>
  <conditionalFormatting sqref="F1078">
    <cfRule type="cellIs" dxfId="2" priority="290" stopIfTrue="1" operator="lessThan">
      <formula>0</formula>
    </cfRule>
  </conditionalFormatting>
  <conditionalFormatting sqref="F1079">
    <cfRule type="cellIs" dxfId="2" priority="289" stopIfTrue="1" operator="lessThan">
      <formula>0</formula>
    </cfRule>
  </conditionalFormatting>
  <conditionalFormatting sqref="F1080">
    <cfRule type="cellIs" dxfId="2" priority="288" stopIfTrue="1" operator="lessThan">
      <formula>0</formula>
    </cfRule>
  </conditionalFormatting>
  <conditionalFormatting sqref="F1081">
    <cfRule type="cellIs" dxfId="2" priority="287" stopIfTrue="1" operator="lessThan">
      <formula>0</formula>
    </cfRule>
  </conditionalFormatting>
  <conditionalFormatting sqref="F1082">
    <cfRule type="cellIs" dxfId="2" priority="286" stopIfTrue="1" operator="lessThan">
      <formula>0</formula>
    </cfRule>
  </conditionalFormatting>
  <conditionalFormatting sqref="F1083">
    <cfRule type="cellIs" dxfId="2" priority="285" stopIfTrue="1" operator="lessThan">
      <formula>0</formula>
    </cfRule>
  </conditionalFormatting>
  <conditionalFormatting sqref="F1084">
    <cfRule type="cellIs" dxfId="2" priority="284" stopIfTrue="1" operator="lessThan">
      <formula>0</formula>
    </cfRule>
  </conditionalFormatting>
  <conditionalFormatting sqref="F1085">
    <cfRule type="cellIs" dxfId="2" priority="283" stopIfTrue="1" operator="lessThan">
      <formula>0</formula>
    </cfRule>
  </conditionalFormatting>
  <conditionalFormatting sqref="F1086">
    <cfRule type="cellIs" dxfId="2" priority="282" stopIfTrue="1" operator="lessThan">
      <formula>0</formula>
    </cfRule>
  </conditionalFormatting>
  <conditionalFormatting sqref="F1087">
    <cfRule type="cellIs" dxfId="2" priority="281" stopIfTrue="1" operator="lessThan">
      <formula>0</formula>
    </cfRule>
  </conditionalFormatting>
  <conditionalFormatting sqref="F1088">
    <cfRule type="cellIs" dxfId="2" priority="280" stopIfTrue="1" operator="lessThan">
      <formula>0</formula>
    </cfRule>
  </conditionalFormatting>
  <conditionalFormatting sqref="F1089">
    <cfRule type="cellIs" dxfId="2" priority="279" stopIfTrue="1" operator="lessThan">
      <formula>0</formula>
    </cfRule>
  </conditionalFormatting>
  <conditionalFormatting sqref="F1090">
    <cfRule type="cellIs" dxfId="2" priority="278" stopIfTrue="1" operator="lessThan">
      <formula>0</formula>
    </cfRule>
  </conditionalFormatting>
  <conditionalFormatting sqref="F1091">
    <cfRule type="cellIs" dxfId="2" priority="277" stopIfTrue="1" operator="lessThan">
      <formula>0</formula>
    </cfRule>
  </conditionalFormatting>
  <conditionalFormatting sqref="F1092">
    <cfRule type="cellIs" dxfId="2" priority="276" stopIfTrue="1" operator="lessThan">
      <formula>0</formula>
    </cfRule>
  </conditionalFormatting>
  <conditionalFormatting sqref="F1093">
    <cfRule type="cellIs" dxfId="2" priority="275" stopIfTrue="1" operator="lessThan">
      <formula>0</formula>
    </cfRule>
  </conditionalFormatting>
  <conditionalFormatting sqref="F1094">
    <cfRule type="cellIs" dxfId="2" priority="274" stopIfTrue="1" operator="lessThan">
      <formula>0</formula>
    </cfRule>
  </conditionalFormatting>
  <conditionalFormatting sqref="F1095">
    <cfRule type="cellIs" dxfId="2" priority="273" stopIfTrue="1" operator="lessThan">
      <formula>0</formula>
    </cfRule>
  </conditionalFormatting>
  <conditionalFormatting sqref="F1096">
    <cfRule type="cellIs" dxfId="2" priority="272" stopIfTrue="1" operator="lessThan">
      <formula>0</formula>
    </cfRule>
  </conditionalFormatting>
  <conditionalFormatting sqref="F1097">
    <cfRule type="cellIs" dxfId="2" priority="271" stopIfTrue="1" operator="lessThan">
      <formula>0</formula>
    </cfRule>
  </conditionalFormatting>
  <conditionalFormatting sqref="F1098">
    <cfRule type="cellIs" dxfId="2" priority="270" stopIfTrue="1" operator="lessThan">
      <formula>0</formula>
    </cfRule>
  </conditionalFormatting>
  <conditionalFormatting sqref="F1099">
    <cfRule type="cellIs" dxfId="2" priority="269" stopIfTrue="1" operator="lessThan">
      <formula>0</formula>
    </cfRule>
  </conditionalFormatting>
  <conditionalFormatting sqref="F1100">
    <cfRule type="cellIs" dxfId="2" priority="268" stopIfTrue="1" operator="lessThan">
      <formula>0</formula>
    </cfRule>
  </conditionalFormatting>
  <conditionalFormatting sqref="F1101">
    <cfRule type="cellIs" dxfId="2" priority="267" stopIfTrue="1" operator="lessThan">
      <formula>0</formula>
    </cfRule>
  </conditionalFormatting>
  <conditionalFormatting sqref="F1102">
    <cfRule type="cellIs" dxfId="2" priority="266" stopIfTrue="1" operator="lessThan">
      <formula>0</formula>
    </cfRule>
  </conditionalFormatting>
  <conditionalFormatting sqref="F1103">
    <cfRule type="cellIs" dxfId="2" priority="265" stopIfTrue="1" operator="lessThan">
      <formula>0</formula>
    </cfRule>
  </conditionalFormatting>
  <conditionalFormatting sqref="F1104">
    <cfRule type="cellIs" dxfId="2" priority="264" stopIfTrue="1" operator="lessThan">
      <formula>0</formula>
    </cfRule>
  </conditionalFormatting>
  <conditionalFormatting sqref="F1105">
    <cfRule type="cellIs" dxfId="2" priority="263" stopIfTrue="1" operator="lessThan">
      <formula>0</formula>
    </cfRule>
  </conditionalFormatting>
  <conditionalFormatting sqref="F1106">
    <cfRule type="cellIs" dxfId="2" priority="262" stopIfTrue="1" operator="lessThan">
      <formula>0</formula>
    </cfRule>
  </conditionalFormatting>
  <conditionalFormatting sqref="F1107">
    <cfRule type="cellIs" dxfId="2" priority="261" stopIfTrue="1" operator="lessThan">
      <formula>0</formula>
    </cfRule>
  </conditionalFormatting>
  <conditionalFormatting sqref="F1108">
    <cfRule type="cellIs" dxfId="2" priority="260" stopIfTrue="1" operator="lessThan">
      <formula>0</formula>
    </cfRule>
  </conditionalFormatting>
  <conditionalFormatting sqref="F1109">
    <cfRule type="cellIs" dxfId="2" priority="259" stopIfTrue="1" operator="lessThan">
      <formula>0</formula>
    </cfRule>
  </conditionalFormatting>
  <conditionalFormatting sqref="F1110">
    <cfRule type="cellIs" dxfId="2" priority="258" stopIfTrue="1" operator="lessThan">
      <formula>0</formula>
    </cfRule>
  </conditionalFormatting>
  <conditionalFormatting sqref="F1111">
    <cfRule type="cellIs" dxfId="2" priority="257" stopIfTrue="1" operator="lessThan">
      <formula>0</formula>
    </cfRule>
  </conditionalFormatting>
  <conditionalFormatting sqref="F1112">
    <cfRule type="cellIs" dxfId="2" priority="256" stopIfTrue="1" operator="lessThan">
      <formula>0</formula>
    </cfRule>
  </conditionalFormatting>
  <conditionalFormatting sqref="F1113">
    <cfRule type="cellIs" dxfId="2" priority="255" stopIfTrue="1" operator="lessThan">
      <formula>0</formula>
    </cfRule>
  </conditionalFormatting>
  <conditionalFormatting sqref="F1114">
    <cfRule type="cellIs" dxfId="2" priority="254" stopIfTrue="1" operator="lessThan">
      <formula>0</formula>
    </cfRule>
  </conditionalFormatting>
  <conditionalFormatting sqref="F1115">
    <cfRule type="cellIs" dxfId="2" priority="253" stopIfTrue="1" operator="lessThan">
      <formula>0</formula>
    </cfRule>
  </conditionalFormatting>
  <conditionalFormatting sqref="F1116">
    <cfRule type="cellIs" dxfId="2" priority="252" stopIfTrue="1" operator="lessThan">
      <formula>0</formula>
    </cfRule>
  </conditionalFormatting>
  <conditionalFormatting sqref="F1117">
    <cfRule type="cellIs" dxfId="2" priority="251" stopIfTrue="1" operator="lessThan">
      <formula>0</formula>
    </cfRule>
  </conditionalFormatting>
  <conditionalFormatting sqref="F1118">
    <cfRule type="cellIs" dxfId="2" priority="250" stopIfTrue="1" operator="lessThan">
      <formula>0</formula>
    </cfRule>
  </conditionalFormatting>
  <conditionalFormatting sqref="F1119">
    <cfRule type="cellIs" dxfId="2" priority="249" stopIfTrue="1" operator="lessThan">
      <formula>0</formula>
    </cfRule>
  </conditionalFormatting>
  <conditionalFormatting sqref="F1120">
    <cfRule type="cellIs" dxfId="2" priority="248" stopIfTrue="1" operator="lessThan">
      <formula>0</formula>
    </cfRule>
  </conditionalFormatting>
  <conditionalFormatting sqref="F1121">
    <cfRule type="cellIs" dxfId="2" priority="247" stopIfTrue="1" operator="lessThan">
      <formula>0</formula>
    </cfRule>
  </conditionalFormatting>
  <conditionalFormatting sqref="F1122">
    <cfRule type="cellIs" dxfId="2" priority="246" stopIfTrue="1" operator="lessThan">
      <formula>0</formula>
    </cfRule>
  </conditionalFormatting>
  <conditionalFormatting sqref="F1123">
    <cfRule type="cellIs" dxfId="2" priority="245" stopIfTrue="1" operator="lessThan">
      <formula>0</formula>
    </cfRule>
  </conditionalFormatting>
  <conditionalFormatting sqref="F1124">
    <cfRule type="cellIs" dxfId="2" priority="244" stopIfTrue="1" operator="lessThan">
      <formula>0</formula>
    </cfRule>
  </conditionalFormatting>
  <conditionalFormatting sqref="F1125">
    <cfRule type="cellIs" dxfId="2" priority="243" stopIfTrue="1" operator="lessThan">
      <formula>0</formula>
    </cfRule>
  </conditionalFormatting>
  <conditionalFormatting sqref="F1126">
    <cfRule type="cellIs" dxfId="2" priority="242" stopIfTrue="1" operator="lessThan">
      <formula>0</formula>
    </cfRule>
  </conditionalFormatting>
  <conditionalFormatting sqref="F1127">
    <cfRule type="cellIs" dxfId="2" priority="241" stopIfTrue="1" operator="lessThan">
      <formula>0</formula>
    </cfRule>
  </conditionalFormatting>
  <conditionalFormatting sqref="F1128">
    <cfRule type="cellIs" dxfId="2" priority="240" stopIfTrue="1" operator="lessThan">
      <formula>0</formula>
    </cfRule>
  </conditionalFormatting>
  <conditionalFormatting sqref="F1129">
    <cfRule type="cellIs" dxfId="2" priority="239" stopIfTrue="1" operator="lessThan">
      <formula>0</formula>
    </cfRule>
  </conditionalFormatting>
  <conditionalFormatting sqref="F1130">
    <cfRule type="cellIs" dxfId="2" priority="238" stopIfTrue="1" operator="lessThan">
      <formula>0</formula>
    </cfRule>
  </conditionalFormatting>
  <conditionalFormatting sqref="F1131">
    <cfRule type="cellIs" dxfId="2" priority="237" stopIfTrue="1" operator="lessThan">
      <formula>0</formula>
    </cfRule>
  </conditionalFormatting>
  <conditionalFormatting sqref="F1132">
    <cfRule type="cellIs" dxfId="2" priority="236" stopIfTrue="1" operator="lessThan">
      <formula>0</formula>
    </cfRule>
  </conditionalFormatting>
  <conditionalFormatting sqref="F1133">
    <cfRule type="cellIs" dxfId="2" priority="235" stopIfTrue="1" operator="lessThan">
      <formula>0</formula>
    </cfRule>
  </conditionalFormatting>
  <conditionalFormatting sqref="F1134">
    <cfRule type="cellIs" dxfId="2" priority="234" stopIfTrue="1" operator="lessThan">
      <formula>0</formula>
    </cfRule>
  </conditionalFormatting>
  <conditionalFormatting sqref="F1135">
    <cfRule type="cellIs" dxfId="2" priority="233" stopIfTrue="1" operator="lessThan">
      <formula>0</formula>
    </cfRule>
  </conditionalFormatting>
  <conditionalFormatting sqref="F1136">
    <cfRule type="cellIs" dxfId="2" priority="232" stopIfTrue="1" operator="lessThan">
      <formula>0</formula>
    </cfRule>
  </conditionalFormatting>
  <conditionalFormatting sqref="F1137">
    <cfRule type="cellIs" dxfId="2" priority="231" stopIfTrue="1" operator="lessThan">
      <formula>0</formula>
    </cfRule>
  </conditionalFormatting>
  <conditionalFormatting sqref="F1138">
    <cfRule type="cellIs" dxfId="2" priority="230" stopIfTrue="1" operator="lessThan">
      <formula>0</formula>
    </cfRule>
  </conditionalFormatting>
  <conditionalFormatting sqref="F1139">
    <cfRule type="cellIs" dxfId="2" priority="229" stopIfTrue="1" operator="lessThan">
      <formula>0</formula>
    </cfRule>
  </conditionalFormatting>
  <conditionalFormatting sqref="F1140">
    <cfRule type="cellIs" dxfId="2" priority="228" stopIfTrue="1" operator="lessThan">
      <formula>0</formula>
    </cfRule>
  </conditionalFormatting>
  <conditionalFormatting sqref="F1141">
    <cfRule type="cellIs" dxfId="2" priority="227" stopIfTrue="1" operator="lessThan">
      <formula>0</formula>
    </cfRule>
  </conditionalFormatting>
  <conditionalFormatting sqref="F1142">
    <cfRule type="cellIs" dxfId="2" priority="226" stopIfTrue="1" operator="lessThan">
      <formula>0</formula>
    </cfRule>
  </conditionalFormatting>
  <conditionalFormatting sqref="F1143">
    <cfRule type="cellIs" dxfId="2" priority="225" stopIfTrue="1" operator="lessThan">
      <formula>0</formula>
    </cfRule>
  </conditionalFormatting>
  <conditionalFormatting sqref="F1144">
    <cfRule type="cellIs" dxfId="2" priority="224" stopIfTrue="1" operator="lessThan">
      <formula>0</formula>
    </cfRule>
  </conditionalFormatting>
  <conditionalFormatting sqref="F1145">
    <cfRule type="cellIs" dxfId="2" priority="223" stopIfTrue="1" operator="lessThan">
      <formula>0</formula>
    </cfRule>
  </conditionalFormatting>
  <conditionalFormatting sqref="F1146">
    <cfRule type="cellIs" dxfId="2" priority="222" stopIfTrue="1" operator="lessThan">
      <formula>0</formula>
    </cfRule>
  </conditionalFormatting>
  <conditionalFormatting sqref="F1147">
    <cfRule type="cellIs" dxfId="2" priority="221" stopIfTrue="1" operator="lessThan">
      <formula>0</formula>
    </cfRule>
  </conditionalFormatting>
  <conditionalFormatting sqref="F1148">
    <cfRule type="cellIs" dxfId="2" priority="220" stopIfTrue="1" operator="lessThan">
      <formula>0</formula>
    </cfRule>
  </conditionalFormatting>
  <conditionalFormatting sqref="F1149">
    <cfRule type="cellIs" dxfId="2" priority="219" stopIfTrue="1" operator="lessThan">
      <formula>0</formula>
    </cfRule>
  </conditionalFormatting>
  <conditionalFormatting sqref="F1150">
    <cfRule type="cellIs" dxfId="2" priority="218" stopIfTrue="1" operator="lessThan">
      <formula>0</formula>
    </cfRule>
  </conditionalFormatting>
  <conditionalFormatting sqref="F1151">
    <cfRule type="cellIs" dxfId="2" priority="217" stopIfTrue="1" operator="lessThan">
      <formula>0</formula>
    </cfRule>
  </conditionalFormatting>
  <conditionalFormatting sqref="F1152">
    <cfRule type="cellIs" dxfId="2" priority="216" stopIfTrue="1" operator="lessThan">
      <formula>0</formula>
    </cfRule>
  </conditionalFormatting>
  <conditionalFormatting sqref="F1153">
    <cfRule type="cellIs" dxfId="2" priority="215" stopIfTrue="1" operator="lessThan">
      <formula>0</formula>
    </cfRule>
  </conditionalFormatting>
  <conditionalFormatting sqref="F1154">
    <cfRule type="cellIs" dxfId="2" priority="214" stopIfTrue="1" operator="lessThan">
      <formula>0</formula>
    </cfRule>
  </conditionalFormatting>
  <conditionalFormatting sqref="F1155">
    <cfRule type="cellIs" dxfId="2" priority="213" stopIfTrue="1" operator="lessThan">
      <formula>0</formula>
    </cfRule>
  </conditionalFormatting>
  <conditionalFormatting sqref="F1156">
    <cfRule type="cellIs" dxfId="2" priority="212" stopIfTrue="1" operator="lessThan">
      <formula>0</formula>
    </cfRule>
  </conditionalFormatting>
  <conditionalFormatting sqref="F1157">
    <cfRule type="cellIs" dxfId="2" priority="211" stopIfTrue="1" operator="lessThan">
      <formula>0</formula>
    </cfRule>
  </conditionalFormatting>
  <conditionalFormatting sqref="F1158">
    <cfRule type="cellIs" dxfId="2" priority="210" stopIfTrue="1" operator="lessThan">
      <formula>0</formula>
    </cfRule>
  </conditionalFormatting>
  <conditionalFormatting sqref="F1159">
    <cfRule type="cellIs" dxfId="2" priority="209" stopIfTrue="1" operator="lessThan">
      <formula>0</formula>
    </cfRule>
  </conditionalFormatting>
  <conditionalFormatting sqref="F1160">
    <cfRule type="cellIs" dxfId="2" priority="208" stopIfTrue="1" operator="lessThan">
      <formula>0</formula>
    </cfRule>
  </conditionalFormatting>
  <conditionalFormatting sqref="F1161">
    <cfRule type="cellIs" dxfId="2" priority="207" stopIfTrue="1" operator="lessThan">
      <formula>0</formula>
    </cfRule>
  </conditionalFormatting>
  <conditionalFormatting sqref="F1162">
    <cfRule type="cellIs" dxfId="2" priority="206" stopIfTrue="1" operator="lessThan">
      <formula>0</formula>
    </cfRule>
  </conditionalFormatting>
  <conditionalFormatting sqref="F1163">
    <cfRule type="cellIs" dxfId="2" priority="205" stopIfTrue="1" operator="lessThan">
      <formula>0</formula>
    </cfRule>
  </conditionalFormatting>
  <conditionalFormatting sqref="F1164">
    <cfRule type="cellIs" dxfId="2" priority="204" stopIfTrue="1" operator="lessThan">
      <formula>0</formula>
    </cfRule>
  </conditionalFormatting>
  <conditionalFormatting sqref="F1165">
    <cfRule type="cellIs" dxfId="2" priority="203" stopIfTrue="1" operator="lessThan">
      <formula>0</formula>
    </cfRule>
  </conditionalFormatting>
  <conditionalFormatting sqref="F1166">
    <cfRule type="cellIs" dxfId="2" priority="202" stopIfTrue="1" operator="lessThan">
      <formula>0</formula>
    </cfRule>
  </conditionalFormatting>
  <conditionalFormatting sqref="F1167">
    <cfRule type="cellIs" dxfId="2" priority="201" stopIfTrue="1" operator="lessThan">
      <formula>0</formula>
    </cfRule>
  </conditionalFormatting>
  <conditionalFormatting sqref="F1168">
    <cfRule type="cellIs" dxfId="2" priority="200" stopIfTrue="1" operator="lessThan">
      <formula>0</formula>
    </cfRule>
  </conditionalFormatting>
  <conditionalFormatting sqref="F1169">
    <cfRule type="cellIs" dxfId="2" priority="199" stopIfTrue="1" operator="lessThan">
      <formula>0</formula>
    </cfRule>
  </conditionalFormatting>
  <conditionalFormatting sqref="F1170">
    <cfRule type="cellIs" dxfId="2" priority="198" stopIfTrue="1" operator="lessThan">
      <formula>0</formula>
    </cfRule>
  </conditionalFormatting>
  <conditionalFormatting sqref="F1171">
    <cfRule type="cellIs" dxfId="2" priority="197" stopIfTrue="1" operator="lessThan">
      <formula>0</formula>
    </cfRule>
  </conditionalFormatting>
  <conditionalFormatting sqref="F1172">
    <cfRule type="cellIs" dxfId="2" priority="196" stopIfTrue="1" operator="lessThan">
      <formula>0</formula>
    </cfRule>
  </conditionalFormatting>
  <conditionalFormatting sqref="F1173">
    <cfRule type="cellIs" dxfId="2" priority="195" stopIfTrue="1" operator="lessThan">
      <formula>0</formula>
    </cfRule>
  </conditionalFormatting>
  <conditionalFormatting sqref="F1174">
    <cfRule type="cellIs" dxfId="2" priority="194" stopIfTrue="1" operator="lessThan">
      <formula>0</formula>
    </cfRule>
  </conditionalFormatting>
  <conditionalFormatting sqref="F1175">
    <cfRule type="cellIs" dxfId="2" priority="193" stopIfTrue="1" operator="lessThan">
      <formula>0</formula>
    </cfRule>
  </conditionalFormatting>
  <conditionalFormatting sqref="F1176">
    <cfRule type="cellIs" dxfId="2" priority="192" stopIfTrue="1" operator="lessThan">
      <formula>0</formula>
    </cfRule>
  </conditionalFormatting>
  <conditionalFormatting sqref="F1177">
    <cfRule type="cellIs" dxfId="2" priority="191" stopIfTrue="1" operator="lessThan">
      <formula>0</formula>
    </cfRule>
  </conditionalFormatting>
  <conditionalFormatting sqref="F1178">
    <cfRule type="cellIs" dxfId="2" priority="190" stopIfTrue="1" operator="lessThan">
      <formula>0</formula>
    </cfRule>
  </conditionalFormatting>
  <conditionalFormatting sqref="F1179">
    <cfRule type="cellIs" dxfId="2" priority="189" stopIfTrue="1" operator="lessThan">
      <formula>0</formula>
    </cfRule>
  </conditionalFormatting>
  <conditionalFormatting sqref="F1180">
    <cfRule type="cellIs" dxfId="2" priority="188" stopIfTrue="1" operator="lessThan">
      <formula>0</formula>
    </cfRule>
  </conditionalFormatting>
  <conditionalFormatting sqref="F1181">
    <cfRule type="cellIs" dxfId="2" priority="187" stopIfTrue="1" operator="lessThan">
      <formula>0</formula>
    </cfRule>
  </conditionalFormatting>
  <conditionalFormatting sqref="F1182">
    <cfRule type="cellIs" dxfId="2" priority="186" stopIfTrue="1" operator="lessThan">
      <formula>0</formula>
    </cfRule>
  </conditionalFormatting>
  <conditionalFormatting sqref="F1183">
    <cfRule type="cellIs" dxfId="2" priority="185" stopIfTrue="1" operator="lessThan">
      <formula>0</formula>
    </cfRule>
  </conditionalFormatting>
  <conditionalFormatting sqref="F1184">
    <cfRule type="cellIs" dxfId="2" priority="184" stopIfTrue="1" operator="lessThan">
      <formula>0</formula>
    </cfRule>
  </conditionalFormatting>
  <conditionalFormatting sqref="F1185">
    <cfRule type="cellIs" dxfId="2" priority="183" stopIfTrue="1" operator="lessThan">
      <formula>0</formula>
    </cfRule>
  </conditionalFormatting>
  <conditionalFormatting sqref="F1186">
    <cfRule type="cellIs" dxfId="2" priority="182" stopIfTrue="1" operator="lessThan">
      <formula>0</formula>
    </cfRule>
  </conditionalFormatting>
  <conditionalFormatting sqref="F1187">
    <cfRule type="cellIs" dxfId="2" priority="181" stopIfTrue="1" operator="lessThan">
      <formula>0</formula>
    </cfRule>
  </conditionalFormatting>
  <conditionalFormatting sqref="F1188">
    <cfRule type="cellIs" dxfId="2" priority="180" stopIfTrue="1" operator="lessThan">
      <formula>0</formula>
    </cfRule>
  </conditionalFormatting>
  <conditionalFormatting sqref="F1189">
    <cfRule type="cellIs" dxfId="2" priority="179" stopIfTrue="1" operator="lessThan">
      <formula>0</formula>
    </cfRule>
  </conditionalFormatting>
  <conditionalFormatting sqref="F1190">
    <cfRule type="cellIs" dxfId="2" priority="178" stopIfTrue="1" operator="lessThan">
      <formula>0</formula>
    </cfRule>
  </conditionalFormatting>
  <conditionalFormatting sqref="F1191">
    <cfRule type="cellIs" dxfId="2" priority="177" stopIfTrue="1" operator="lessThan">
      <formula>0</formula>
    </cfRule>
  </conditionalFormatting>
  <conditionalFormatting sqref="F1192">
    <cfRule type="cellIs" dxfId="2" priority="176" stopIfTrue="1" operator="lessThan">
      <formula>0</formula>
    </cfRule>
  </conditionalFormatting>
  <conditionalFormatting sqref="F1193">
    <cfRule type="cellIs" dxfId="2" priority="175" stopIfTrue="1" operator="lessThan">
      <formula>0</formula>
    </cfRule>
  </conditionalFormatting>
  <conditionalFormatting sqref="F1194">
    <cfRule type="cellIs" dxfId="2" priority="174" stopIfTrue="1" operator="lessThan">
      <formula>0</formula>
    </cfRule>
  </conditionalFormatting>
  <conditionalFormatting sqref="F1195">
    <cfRule type="cellIs" dxfId="2" priority="173" stopIfTrue="1" operator="lessThan">
      <formula>0</formula>
    </cfRule>
  </conditionalFormatting>
  <conditionalFormatting sqref="F1196">
    <cfRule type="cellIs" dxfId="2" priority="172" stopIfTrue="1" operator="lessThan">
      <formula>0</formula>
    </cfRule>
  </conditionalFormatting>
  <conditionalFormatting sqref="F1197">
    <cfRule type="cellIs" dxfId="2" priority="171" stopIfTrue="1" operator="lessThan">
      <formula>0</formula>
    </cfRule>
  </conditionalFormatting>
  <conditionalFormatting sqref="F1198">
    <cfRule type="cellIs" dxfId="2" priority="170" stopIfTrue="1" operator="lessThan">
      <formula>0</formula>
    </cfRule>
  </conditionalFormatting>
  <conditionalFormatting sqref="F1199">
    <cfRule type="cellIs" dxfId="2" priority="169" stopIfTrue="1" operator="lessThan">
      <formula>0</formula>
    </cfRule>
  </conditionalFormatting>
  <conditionalFormatting sqref="F1200">
    <cfRule type="cellIs" dxfId="2" priority="168" stopIfTrue="1" operator="lessThan">
      <formula>0</formula>
    </cfRule>
  </conditionalFormatting>
  <conditionalFormatting sqref="F1201">
    <cfRule type="cellIs" dxfId="2" priority="167" stopIfTrue="1" operator="lessThan">
      <formula>0</formula>
    </cfRule>
  </conditionalFormatting>
  <conditionalFormatting sqref="F1207">
    <cfRule type="cellIs" dxfId="2" priority="165" stopIfTrue="1" operator="lessThan">
      <formula>0</formula>
    </cfRule>
  </conditionalFormatting>
  <conditionalFormatting sqref="F1208">
    <cfRule type="cellIs" dxfId="2" priority="164" stopIfTrue="1" operator="lessThan">
      <formula>0</formula>
    </cfRule>
  </conditionalFormatting>
  <conditionalFormatting sqref="F1209">
    <cfRule type="cellIs" dxfId="2" priority="163" stopIfTrue="1" operator="lessThan">
      <formula>0</formula>
    </cfRule>
  </conditionalFormatting>
  <conditionalFormatting sqref="F1210">
    <cfRule type="cellIs" dxfId="2" priority="162" stopIfTrue="1" operator="lessThan">
      <formula>0</formula>
    </cfRule>
  </conditionalFormatting>
  <conditionalFormatting sqref="F1211">
    <cfRule type="cellIs" dxfId="2" priority="161" stopIfTrue="1" operator="lessThan">
      <formula>0</formula>
    </cfRule>
  </conditionalFormatting>
  <conditionalFormatting sqref="F1212">
    <cfRule type="cellIs" dxfId="2" priority="160" stopIfTrue="1" operator="lessThan">
      <formula>0</formula>
    </cfRule>
  </conditionalFormatting>
  <conditionalFormatting sqref="F1213">
    <cfRule type="cellIs" dxfId="2" priority="159" stopIfTrue="1" operator="lessThan">
      <formula>0</formula>
    </cfRule>
  </conditionalFormatting>
  <conditionalFormatting sqref="F1214">
    <cfRule type="cellIs" dxfId="2" priority="158" stopIfTrue="1" operator="lessThan">
      <formula>0</formula>
    </cfRule>
  </conditionalFormatting>
  <conditionalFormatting sqref="F1215">
    <cfRule type="cellIs" dxfId="2" priority="157" stopIfTrue="1" operator="lessThan">
      <formula>0</formula>
    </cfRule>
  </conditionalFormatting>
  <conditionalFormatting sqref="F1216">
    <cfRule type="cellIs" dxfId="2" priority="156" stopIfTrue="1" operator="lessThan">
      <formula>0</formula>
    </cfRule>
  </conditionalFormatting>
  <conditionalFormatting sqref="F1217">
    <cfRule type="cellIs" dxfId="2" priority="155" stopIfTrue="1" operator="lessThan">
      <formula>0</formula>
    </cfRule>
  </conditionalFormatting>
  <conditionalFormatting sqref="F1218">
    <cfRule type="cellIs" dxfId="2" priority="154" stopIfTrue="1" operator="lessThan">
      <formula>0</formula>
    </cfRule>
  </conditionalFormatting>
  <conditionalFormatting sqref="F1219">
    <cfRule type="cellIs" dxfId="2" priority="153" stopIfTrue="1" operator="lessThan">
      <formula>0</formula>
    </cfRule>
  </conditionalFormatting>
  <conditionalFormatting sqref="F1220">
    <cfRule type="cellIs" dxfId="2" priority="152" stopIfTrue="1" operator="lessThan">
      <formula>0</formula>
    </cfRule>
  </conditionalFormatting>
  <conditionalFormatting sqref="F1221">
    <cfRule type="cellIs" dxfId="2" priority="151" stopIfTrue="1" operator="lessThan">
      <formula>0</formula>
    </cfRule>
  </conditionalFormatting>
  <conditionalFormatting sqref="F1222">
    <cfRule type="cellIs" dxfId="2" priority="150" stopIfTrue="1" operator="lessThan">
      <formula>0</formula>
    </cfRule>
  </conditionalFormatting>
  <conditionalFormatting sqref="F1223">
    <cfRule type="cellIs" dxfId="2" priority="149" stopIfTrue="1" operator="lessThan">
      <formula>0</formula>
    </cfRule>
  </conditionalFormatting>
  <conditionalFormatting sqref="F1224">
    <cfRule type="cellIs" dxfId="2" priority="148" stopIfTrue="1" operator="lessThan">
      <formula>0</formula>
    </cfRule>
  </conditionalFormatting>
  <conditionalFormatting sqref="F1225">
    <cfRule type="cellIs" dxfId="2" priority="147" stopIfTrue="1" operator="lessThan">
      <formula>0</formula>
    </cfRule>
  </conditionalFormatting>
  <conditionalFormatting sqref="F1226">
    <cfRule type="cellIs" dxfId="2" priority="146" stopIfTrue="1" operator="lessThan">
      <formula>0</formula>
    </cfRule>
  </conditionalFormatting>
  <conditionalFormatting sqref="F1227">
    <cfRule type="cellIs" dxfId="2" priority="145" stopIfTrue="1" operator="lessThan">
      <formula>0</formula>
    </cfRule>
  </conditionalFormatting>
  <conditionalFormatting sqref="F1228">
    <cfRule type="cellIs" dxfId="2" priority="144" stopIfTrue="1" operator="lessThan">
      <formula>0</formula>
    </cfRule>
  </conditionalFormatting>
  <conditionalFormatting sqref="F1229">
    <cfRule type="cellIs" dxfId="2" priority="143" stopIfTrue="1" operator="lessThan">
      <formula>0</formula>
    </cfRule>
  </conditionalFormatting>
  <conditionalFormatting sqref="F1230">
    <cfRule type="cellIs" dxfId="2" priority="142" stopIfTrue="1" operator="lessThan">
      <formula>0</formula>
    </cfRule>
  </conditionalFormatting>
  <conditionalFormatting sqref="F1231">
    <cfRule type="cellIs" dxfId="2" priority="141" stopIfTrue="1" operator="lessThan">
      <formula>0</formula>
    </cfRule>
  </conditionalFormatting>
  <conditionalFormatting sqref="F1232">
    <cfRule type="cellIs" dxfId="2" priority="140" stopIfTrue="1" operator="lessThan">
      <formula>0</formula>
    </cfRule>
  </conditionalFormatting>
  <conditionalFormatting sqref="F1233">
    <cfRule type="cellIs" dxfId="2" priority="139" stopIfTrue="1" operator="lessThan">
      <formula>0</formula>
    </cfRule>
  </conditionalFormatting>
  <conditionalFormatting sqref="F1234">
    <cfRule type="cellIs" dxfId="2" priority="138" stopIfTrue="1" operator="lessThan">
      <formula>0</formula>
    </cfRule>
  </conditionalFormatting>
  <conditionalFormatting sqref="F1235">
    <cfRule type="cellIs" dxfId="2" priority="137" stopIfTrue="1" operator="lessThan">
      <formula>0</formula>
    </cfRule>
  </conditionalFormatting>
  <conditionalFormatting sqref="F1236">
    <cfRule type="cellIs" dxfId="2" priority="136" stopIfTrue="1" operator="lessThan">
      <formula>0</formula>
    </cfRule>
  </conditionalFormatting>
  <conditionalFormatting sqref="F1237">
    <cfRule type="cellIs" dxfId="2" priority="135" stopIfTrue="1" operator="lessThan">
      <formula>0</formula>
    </cfRule>
  </conditionalFormatting>
  <conditionalFormatting sqref="F1238">
    <cfRule type="cellIs" dxfId="2" priority="134" stopIfTrue="1" operator="lessThan">
      <formula>0</formula>
    </cfRule>
  </conditionalFormatting>
  <conditionalFormatting sqref="F1239">
    <cfRule type="cellIs" dxfId="2" priority="133" stopIfTrue="1" operator="lessThan">
      <formula>0</formula>
    </cfRule>
  </conditionalFormatting>
  <conditionalFormatting sqref="F1240">
    <cfRule type="cellIs" dxfId="2" priority="132" stopIfTrue="1" operator="lessThan">
      <formula>0</formula>
    </cfRule>
  </conditionalFormatting>
  <conditionalFormatting sqref="F1241">
    <cfRule type="cellIs" dxfId="2" priority="131" stopIfTrue="1" operator="lessThan">
      <formula>0</formula>
    </cfRule>
  </conditionalFormatting>
  <conditionalFormatting sqref="F1242">
    <cfRule type="cellIs" dxfId="2" priority="130" stopIfTrue="1" operator="lessThan">
      <formula>0</formula>
    </cfRule>
  </conditionalFormatting>
  <conditionalFormatting sqref="F1243">
    <cfRule type="cellIs" dxfId="2" priority="129" stopIfTrue="1" operator="lessThan">
      <formula>0</formula>
    </cfRule>
  </conditionalFormatting>
  <conditionalFormatting sqref="F1244">
    <cfRule type="cellIs" dxfId="2" priority="128" stopIfTrue="1" operator="lessThan">
      <formula>0</formula>
    </cfRule>
  </conditionalFormatting>
  <conditionalFormatting sqref="F1245">
    <cfRule type="cellIs" dxfId="2" priority="127" stopIfTrue="1" operator="lessThan">
      <formula>0</formula>
    </cfRule>
  </conditionalFormatting>
  <conditionalFormatting sqref="F1246">
    <cfRule type="cellIs" dxfId="2" priority="126" stopIfTrue="1" operator="lessThan">
      <formula>0</formula>
    </cfRule>
  </conditionalFormatting>
  <conditionalFormatting sqref="F1247">
    <cfRule type="cellIs" dxfId="2" priority="125" stopIfTrue="1" operator="lessThan">
      <formula>0</formula>
    </cfRule>
  </conditionalFormatting>
  <conditionalFormatting sqref="F1248">
    <cfRule type="cellIs" dxfId="2" priority="124" stopIfTrue="1" operator="lessThan">
      <formula>0</formula>
    </cfRule>
  </conditionalFormatting>
  <conditionalFormatting sqref="F1249">
    <cfRule type="cellIs" dxfId="2" priority="123" stopIfTrue="1" operator="lessThan">
      <formula>0</formula>
    </cfRule>
  </conditionalFormatting>
  <conditionalFormatting sqref="F1250">
    <cfRule type="cellIs" dxfId="2" priority="122" stopIfTrue="1" operator="lessThan">
      <formula>0</formula>
    </cfRule>
  </conditionalFormatting>
  <conditionalFormatting sqref="F1251">
    <cfRule type="cellIs" dxfId="2" priority="121" stopIfTrue="1" operator="lessThan">
      <formula>0</formula>
    </cfRule>
  </conditionalFormatting>
  <conditionalFormatting sqref="F1252">
    <cfRule type="cellIs" dxfId="2" priority="120" stopIfTrue="1" operator="lessThan">
      <formula>0</formula>
    </cfRule>
  </conditionalFormatting>
  <conditionalFormatting sqref="F1253">
    <cfRule type="cellIs" dxfId="2" priority="119" stopIfTrue="1" operator="lessThan">
      <formula>0</formula>
    </cfRule>
  </conditionalFormatting>
  <conditionalFormatting sqref="F1254">
    <cfRule type="cellIs" dxfId="2" priority="118" stopIfTrue="1" operator="lessThan">
      <formula>0</formula>
    </cfRule>
  </conditionalFormatting>
  <conditionalFormatting sqref="F1255">
    <cfRule type="cellIs" dxfId="2" priority="117" stopIfTrue="1" operator="lessThan">
      <formula>0</formula>
    </cfRule>
  </conditionalFormatting>
  <conditionalFormatting sqref="F1256">
    <cfRule type="cellIs" dxfId="2" priority="116" stopIfTrue="1" operator="lessThan">
      <formula>0</formula>
    </cfRule>
  </conditionalFormatting>
  <conditionalFormatting sqref="F1257">
    <cfRule type="cellIs" dxfId="2" priority="115" stopIfTrue="1" operator="lessThan">
      <formula>0</formula>
    </cfRule>
  </conditionalFormatting>
  <conditionalFormatting sqref="F1258">
    <cfRule type="cellIs" dxfId="2" priority="114" stopIfTrue="1" operator="lessThan">
      <formula>0</formula>
    </cfRule>
  </conditionalFormatting>
  <conditionalFormatting sqref="F1259">
    <cfRule type="cellIs" dxfId="2" priority="113" stopIfTrue="1" operator="lessThan">
      <formula>0</formula>
    </cfRule>
  </conditionalFormatting>
  <conditionalFormatting sqref="F1260">
    <cfRule type="cellIs" dxfId="2" priority="112" stopIfTrue="1" operator="lessThan">
      <formula>0</formula>
    </cfRule>
  </conditionalFormatting>
  <conditionalFormatting sqref="F1261">
    <cfRule type="cellIs" dxfId="2" priority="111" stopIfTrue="1" operator="lessThan">
      <formula>0</formula>
    </cfRule>
  </conditionalFormatting>
  <conditionalFormatting sqref="F1262">
    <cfRule type="cellIs" dxfId="2" priority="110" stopIfTrue="1" operator="lessThan">
      <formula>0</formula>
    </cfRule>
  </conditionalFormatting>
  <conditionalFormatting sqref="F1263">
    <cfRule type="cellIs" dxfId="2" priority="109" stopIfTrue="1" operator="lessThan">
      <formula>0</formula>
    </cfRule>
  </conditionalFormatting>
  <conditionalFormatting sqref="F1264">
    <cfRule type="cellIs" dxfId="2" priority="108" stopIfTrue="1" operator="lessThan">
      <formula>0</formula>
    </cfRule>
  </conditionalFormatting>
  <conditionalFormatting sqref="F1265">
    <cfRule type="cellIs" dxfId="2" priority="107" stopIfTrue="1" operator="lessThan">
      <formula>0</formula>
    </cfRule>
  </conditionalFormatting>
  <conditionalFormatting sqref="F1266">
    <cfRule type="cellIs" dxfId="2" priority="106" stopIfTrue="1" operator="lessThan">
      <formula>0</formula>
    </cfRule>
  </conditionalFormatting>
  <conditionalFormatting sqref="F1267">
    <cfRule type="cellIs" dxfId="2" priority="105" stopIfTrue="1" operator="lessThan">
      <formula>0</formula>
    </cfRule>
  </conditionalFormatting>
  <conditionalFormatting sqref="F1268">
    <cfRule type="cellIs" dxfId="2" priority="104" stopIfTrue="1" operator="lessThan">
      <formula>0</formula>
    </cfRule>
  </conditionalFormatting>
  <conditionalFormatting sqref="F1269">
    <cfRule type="cellIs" dxfId="2" priority="103" stopIfTrue="1" operator="lessThan">
      <formula>0</formula>
    </cfRule>
  </conditionalFormatting>
  <conditionalFormatting sqref="F1270">
    <cfRule type="cellIs" dxfId="2" priority="102" stopIfTrue="1" operator="lessThan">
      <formula>0</formula>
    </cfRule>
  </conditionalFormatting>
  <conditionalFormatting sqref="F1271">
    <cfRule type="cellIs" dxfId="2" priority="101" stopIfTrue="1" operator="lessThan">
      <formula>0</formula>
    </cfRule>
  </conditionalFormatting>
  <conditionalFormatting sqref="F1272">
    <cfRule type="cellIs" dxfId="2" priority="100" stopIfTrue="1" operator="lessThan">
      <formula>0</formula>
    </cfRule>
  </conditionalFormatting>
  <conditionalFormatting sqref="F1273">
    <cfRule type="cellIs" dxfId="2" priority="99" stopIfTrue="1" operator="lessThan">
      <formula>0</formula>
    </cfRule>
  </conditionalFormatting>
  <conditionalFormatting sqref="F1274">
    <cfRule type="cellIs" dxfId="2" priority="98" stopIfTrue="1" operator="lessThan">
      <formula>0</formula>
    </cfRule>
  </conditionalFormatting>
  <conditionalFormatting sqref="F1275">
    <cfRule type="cellIs" dxfId="2" priority="97" stopIfTrue="1" operator="lessThan">
      <formula>0</formula>
    </cfRule>
  </conditionalFormatting>
  <conditionalFormatting sqref="F1276">
    <cfRule type="cellIs" dxfId="2" priority="96" stopIfTrue="1" operator="lessThan">
      <formula>0</formula>
    </cfRule>
  </conditionalFormatting>
  <conditionalFormatting sqref="F1277">
    <cfRule type="cellIs" dxfId="2" priority="95" stopIfTrue="1" operator="lessThan">
      <formula>0</formula>
    </cfRule>
  </conditionalFormatting>
  <conditionalFormatting sqref="F1278">
    <cfRule type="cellIs" dxfId="2" priority="94" stopIfTrue="1" operator="lessThan">
      <formula>0</formula>
    </cfRule>
  </conditionalFormatting>
  <conditionalFormatting sqref="F1279">
    <cfRule type="cellIs" dxfId="2" priority="93" stopIfTrue="1" operator="lessThan">
      <formula>0</formula>
    </cfRule>
  </conditionalFormatting>
  <conditionalFormatting sqref="F1280">
    <cfRule type="cellIs" dxfId="2" priority="92" stopIfTrue="1" operator="lessThan">
      <formula>0</formula>
    </cfRule>
  </conditionalFormatting>
  <conditionalFormatting sqref="F1281">
    <cfRule type="cellIs" dxfId="2" priority="91" stopIfTrue="1" operator="lessThan">
      <formula>0</formula>
    </cfRule>
  </conditionalFormatting>
  <conditionalFormatting sqref="F1282">
    <cfRule type="cellIs" dxfId="2" priority="90" stopIfTrue="1" operator="lessThan">
      <formula>0</formula>
    </cfRule>
  </conditionalFormatting>
  <conditionalFormatting sqref="F1283">
    <cfRule type="cellIs" dxfId="2" priority="89" stopIfTrue="1" operator="lessThan">
      <formula>0</formula>
    </cfRule>
  </conditionalFormatting>
  <conditionalFormatting sqref="F1284">
    <cfRule type="cellIs" dxfId="2" priority="88" stopIfTrue="1" operator="lessThan">
      <formula>0</formula>
    </cfRule>
  </conditionalFormatting>
  <conditionalFormatting sqref="F1285">
    <cfRule type="cellIs" dxfId="2" priority="87" stopIfTrue="1" operator="lessThan">
      <formula>0</formula>
    </cfRule>
  </conditionalFormatting>
  <conditionalFormatting sqref="F1286">
    <cfRule type="cellIs" dxfId="2" priority="86" stopIfTrue="1" operator="lessThan">
      <formula>0</formula>
    </cfRule>
  </conditionalFormatting>
  <conditionalFormatting sqref="F1287">
    <cfRule type="cellIs" dxfId="2" priority="85" stopIfTrue="1" operator="lessThan">
      <formula>0</formula>
    </cfRule>
  </conditionalFormatting>
  <conditionalFormatting sqref="F1288">
    <cfRule type="cellIs" dxfId="2" priority="84" stopIfTrue="1" operator="lessThan">
      <formula>0</formula>
    </cfRule>
  </conditionalFormatting>
  <conditionalFormatting sqref="F1289">
    <cfRule type="cellIs" dxfId="2" priority="83" stopIfTrue="1" operator="lessThan">
      <formula>0</formula>
    </cfRule>
  </conditionalFormatting>
  <conditionalFormatting sqref="F1290">
    <cfRule type="cellIs" dxfId="2" priority="82" stopIfTrue="1" operator="lessThan">
      <formula>0</formula>
    </cfRule>
  </conditionalFormatting>
  <conditionalFormatting sqref="F1291">
    <cfRule type="cellIs" dxfId="2" priority="81" stopIfTrue="1" operator="lessThan">
      <formula>0</formula>
    </cfRule>
  </conditionalFormatting>
  <conditionalFormatting sqref="F1292">
    <cfRule type="cellIs" dxfId="2" priority="80" stopIfTrue="1" operator="lessThan">
      <formula>0</formula>
    </cfRule>
  </conditionalFormatting>
  <conditionalFormatting sqref="F1293">
    <cfRule type="cellIs" dxfId="2" priority="79" stopIfTrue="1" operator="lessThan">
      <formula>0</formula>
    </cfRule>
  </conditionalFormatting>
  <conditionalFormatting sqref="F1294">
    <cfRule type="cellIs" dxfId="2" priority="78" stopIfTrue="1" operator="lessThan">
      <formula>0</formula>
    </cfRule>
  </conditionalFormatting>
  <conditionalFormatting sqref="F1295">
    <cfRule type="cellIs" dxfId="2" priority="77" stopIfTrue="1" operator="lessThan">
      <formula>0</formula>
    </cfRule>
  </conditionalFormatting>
  <conditionalFormatting sqref="F1296">
    <cfRule type="cellIs" dxfId="2" priority="76" stopIfTrue="1" operator="lessThan">
      <formula>0</formula>
    </cfRule>
  </conditionalFormatting>
  <conditionalFormatting sqref="F1297">
    <cfRule type="cellIs" dxfId="2" priority="75" stopIfTrue="1" operator="lessThan">
      <formula>0</formula>
    </cfRule>
  </conditionalFormatting>
  <conditionalFormatting sqref="F1298">
    <cfRule type="cellIs" dxfId="2" priority="74" stopIfTrue="1" operator="lessThan">
      <formula>0</formula>
    </cfRule>
  </conditionalFormatting>
  <conditionalFormatting sqref="F1299">
    <cfRule type="cellIs" dxfId="2" priority="73" stopIfTrue="1" operator="lessThan">
      <formula>0</formula>
    </cfRule>
  </conditionalFormatting>
  <conditionalFormatting sqref="F1300">
    <cfRule type="cellIs" dxfId="2" priority="72" stopIfTrue="1" operator="lessThan">
      <formula>0</formula>
    </cfRule>
  </conditionalFormatting>
  <conditionalFormatting sqref="F1301">
    <cfRule type="cellIs" dxfId="2" priority="71" stopIfTrue="1" operator="lessThan">
      <formula>0</formula>
    </cfRule>
  </conditionalFormatting>
  <conditionalFormatting sqref="F1302">
    <cfRule type="cellIs" dxfId="2" priority="70" stopIfTrue="1" operator="lessThan">
      <formula>0</formula>
    </cfRule>
  </conditionalFormatting>
  <conditionalFormatting sqref="F1303">
    <cfRule type="cellIs" dxfId="2" priority="69" stopIfTrue="1" operator="lessThan">
      <formula>0</formula>
    </cfRule>
  </conditionalFormatting>
  <conditionalFormatting sqref="F1304">
    <cfRule type="cellIs" dxfId="2" priority="68" stopIfTrue="1" operator="lessThan">
      <formula>0</formula>
    </cfRule>
  </conditionalFormatting>
  <conditionalFormatting sqref="F1305">
    <cfRule type="cellIs" dxfId="2" priority="67" stopIfTrue="1" operator="lessThan">
      <formula>0</formula>
    </cfRule>
  </conditionalFormatting>
  <conditionalFormatting sqref="F1306">
    <cfRule type="cellIs" dxfId="2" priority="66" stopIfTrue="1" operator="lessThan">
      <formula>0</formula>
    </cfRule>
  </conditionalFormatting>
  <conditionalFormatting sqref="F1307">
    <cfRule type="cellIs" dxfId="2" priority="65" stopIfTrue="1" operator="lessThan">
      <formula>0</formula>
    </cfRule>
  </conditionalFormatting>
  <conditionalFormatting sqref="F1308">
    <cfRule type="cellIs" dxfId="2" priority="64" stopIfTrue="1" operator="lessThan">
      <formula>0</formula>
    </cfRule>
  </conditionalFormatting>
  <conditionalFormatting sqref="F1309">
    <cfRule type="cellIs" dxfId="2" priority="63" stopIfTrue="1" operator="lessThan">
      <formula>0</formula>
    </cfRule>
  </conditionalFormatting>
  <conditionalFormatting sqref="F1310">
    <cfRule type="cellIs" dxfId="2" priority="62" stopIfTrue="1" operator="lessThan">
      <formula>0</formula>
    </cfRule>
  </conditionalFormatting>
  <conditionalFormatting sqref="F1311">
    <cfRule type="cellIs" dxfId="2" priority="61" stopIfTrue="1" operator="lessThan">
      <formula>0</formula>
    </cfRule>
  </conditionalFormatting>
  <conditionalFormatting sqref="F1312">
    <cfRule type="cellIs" dxfId="2" priority="60" stopIfTrue="1" operator="lessThan">
      <formula>0</formula>
    </cfRule>
  </conditionalFormatting>
  <conditionalFormatting sqref="F1313">
    <cfRule type="cellIs" dxfId="2" priority="59" stopIfTrue="1" operator="lessThan">
      <formula>0</formula>
    </cfRule>
  </conditionalFormatting>
  <conditionalFormatting sqref="F1314">
    <cfRule type="cellIs" dxfId="2" priority="58" stopIfTrue="1" operator="lessThan">
      <formula>0</formula>
    </cfRule>
  </conditionalFormatting>
  <conditionalFormatting sqref="F1315">
    <cfRule type="cellIs" dxfId="2" priority="57" stopIfTrue="1" operator="lessThan">
      <formula>0</formula>
    </cfRule>
  </conditionalFormatting>
  <conditionalFormatting sqref="F1316">
    <cfRule type="cellIs" dxfId="2" priority="56" stopIfTrue="1" operator="lessThan">
      <formula>0</formula>
    </cfRule>
  </conditionalFormatting>
  <conditionalFormatting sqref="F1317">
    <cfRule type="cellIs" dxfId="2" priority="55" stopIfTrue="1" operator="lessThan">
      <formula>0</formula>
    </cfRule>
  </conditionalFormatting>
  <conditionalFormatting sqref="F1318">
    <cfRule type="cellIs" dxfId="2" priority="54" stopIfTrue="1" operator="lessThan">
      <formula>0</formula>
    </cfRule>
  </conditionalFormatting>
  <conditionalFormatting sqref="F1319">
    <cfRule type="cellIs" dxfId="2" priority="53" stopIfTrue="1" operator="lessThan">
      <formula>0</formula>
    </cfRule>
  </conditionalFormatting>
  <conditionalFormatting sqref="F1320">
    <cfRule type="cellIs" dxfId="2" priority="52" stopIfTrue="1" operator="lessThan">
      <formula>0</formula>
    </cfRule>
  </conditionalFormatting>
  <conditionalFormatting sqref="F1321">
    <cfRule type="cellIs" dxfId="2" priority="51" stopIfTrue="1" operator="lessThan">
      <formula>0</formula>
    </cfRule>
  </conditionalFormatting>
  <conditionalFormatting sqref="F1322">
    <cfRule type="cellIs" dxfId="2" priority="50" stopIfTrue="1" operator="lessThan">
      <formula>0</formula>
    </cfRule>
  </conditionalFormatting>
  <conditionalFormatting sqref="F1323">
    <cfRule type="cellIs" dxfId="2" priority="49" stopIfTrue="1" operator="lessThan">
      <formula>0</formula>
    </cfRule>
  </conditionalFormatting>
  <conditionalFormatting sqref="F1324">
    <cfRule type="cellIs" dxfId="2" priority="48" stopIfTrue="1" operator="lessThan">
      <formula>0</formula>
    </cfRule>
  </conditionalFormatting>
  <conditionalFormatting sqref="F1325">
    <cfRule type="cellIs" dxfId="2" priority="47" stopIfTrue="1" operator="lessThan">
      <formula>0</formula>
    </cfRule>
  </conditionalFormatting>
  <conditionalFormatting sqref="F1326">
    <cfRule type="cellIs" dxfId="2" priority="46" stopIfTrue="1" operator="lessThan">
      <formula>0</formula>
    </cfRule>
  </conditionalFormatting>
  <conditionalFormatting sqref="F1327">
    <cfRule type="cellIs" dxfId="2" priority="45" stopIfTrue="1" operator="lessThan">
      <formula>0</formula>
    </cfRule>
  </conditionalFormatting>
  <conditionalFormatting sqref="F1328">
    <cfRule type="cellIs" dxfId="2" priority="44" stopIfTrue="1" operator="lessThan">
      <formula>0</formula>
    </cfRule>
  </conditionalFormatting>
  <conditionalFormatting sqref="F1329">
    <cfRule type="cellIs" dxfId="2" priority="43" stopIfTrue="1" operator="lessThan">
      <formula>0</formula>
    </cfRule>
  </conditionalFormatting>
  <conditionalFormatting sqref="F1330">
    <cfRule type="cellIs" dxfId="2" priority="42" stopIfTrue="1" operator="lessThan">
      <formula>0</formula>
    </cfRule>
  </conditionalFormatting>
  <conditionalFormatting sqref="F1331">
    <cfRule type="cellIs" dxfId="2" priority="41" stopIfTrue="1" operator="lessThan">
      <formula>0</formula>
    </cfRule>
  </conditionalFormatting>
  <conditionalFormatting sqref="F1332">
    <cfRule type="cellIs" dxfId="2" priority="40" stopIfTrue="1" operator="lessThan">
      <formula>0</formula>
    </cfRule>
  </conditionalFormatting>
  <conditionalFormatting sqref="F1333">
    <cfRule type="cellIs" dxfId="2" priority="39" stopIfTrue="1" operator="lessThan">
      <formula>0</formula>
    </cfRule>
  </conditionalFormatting>
  <conditionalFormatting sqref="F1334">
    <cfRule type="cellIs" dxfId="2" priority="38" stopIfTrue="1" operator="lessThan">
      <formula>0</formula>
    </cfRule>
  </conditionalFormatting>
  <conditionalFormatting sqref="F1335">
    <cfRule type="cellIs" dxfId="2" priority="37" stopIfTrue="1" operator="lessThan">
      <formula>0</formula>
    </cfRule>
  </conditionalFormatting>
  <conditionalFormatting sqref="F1336">
    <cfRule type="cellIs" dxfId="2" priority="36" stopIfTrue="1" operator="lessThan">
      <formula>0</formula>
    </cfRule>
  </conditionalFormatting>
  <conditionalFormatting sqref="F1344">
    <cfRule type="cellIs" dxfId="2" priority="33" stopIfTrue="1" operator="lessThan">
      <formula>0</formula>
    </cfRule>
  </conditionalFormatting>
  <conditionalFormatting sqref="F1345">
    <cfRule type="cellIs" dxfId="2" priority="32" stopIfTrue="1" operator="lessThan">
      <formula>0</formula>
    </cfRule>
  </conditionalFormatting>
  <conditionalFormatting sqref="F1346">
    <cfRule type="cellIs" dxfId="2" priority="31" stopIfTrue="1" operator="lessThan">
      <formula>0</formula>
    </cfRule>
  </conditionalFormatting>
  <conditionalFormatting sqref="F1347">
    <cfRule type="cellIs" dxfId="2" priority="30" stopIfTrue="1" operator="lessThan">
      <formula>0</formula>
    </cfRule>
  </conditionalFormatting>
  <conditionalFormatting sqref="F1348">
    <cfRule type="cellIs" dxfId="2" priority="29" stopIfTrue="1" operator="lessThan">
      <formula>0</formula>
    </cfRule>
  </conditionalFormatting>
  <conditionalFormatting sqref="F1349">
    <cfRule type="cellIs" dxfId="2" priority="28" stopIfTrue="1" operator="lessThan">
      <formula>0</formula>
    </cfRule>
  </conditionalFormatting>
  <conditionalFormatting sqref="F1350">
    <cfRule type="cellIs" dxfId="2" priority="27" stopIfTrue="1" operator="lessThan">
      <formula>0</formula>
    </cfRule>
  </conditionalFormatting>
  <conditionalFormatting sqref="F1351">
    <cfRule type="cellIs" dxfId="2" priority="26" stopIfTrue="1" operator="lessThan">
      <formula>0</formula>
    </cfRule>
  </conditionalFormatting>
  <conditionalFormatting sqref="F1352">
    <cfRule type="cellIs" dxfId="2" priority="25" stopIfTrue="1" operator="lessThan">
      <formula>0</formula>
    </cfRule>
  </conditionalFormatting>
  <conditionalFormatting sqref="F1353">
    <cfRule type="cellIs" dxfId="2" priority="24" stopIfTrue="1" operator="lessThan">
      <formula>0</formula>
    </cfRule>
  </conditionalFormatting>
  <conditionalFormatting sqref="F1354">
    <cfRule type="cellIs" dxfId="2" priority="23" stopIfTrue="1" operator="lessThan">
      <formula>0</formula>
    </cfRule>
  </conditionalFormatting>
  <conditionalFormatting sqref="F1355">
    <cfRule type="cellIs" dxfId="2" priority="22" stopIfTrue="1" operator="lessThan">
      <formula>0</formula>
    </cfRule>
  </conditionalFormatting>
  <conditionalFormatting sqref="F1356">
    <cfRule type="cellIs" dxfId="2" priority="21" stopIfTrue="1" operator="lessThan">
      <formula>0</formula>
    </cfRule>
  </conditionalFormatting>
  <conditionalFormatting sqref="F1357">
    <cfRule type="cellIs" dxfId="2" priority="20" stopIfTrue="1" operator="lessThan">
      <formula>0</formula>
    </cfRule>
  </conditionalFormatting>
  <conditionalFormatting sqref="F1358">
    <cfRule type="cellIs" dxfId="2" priority="19" stopIfTrue="1" operator="lessThan">
      <formula>0</formula>
    </cfRule>
  </conditionalFormatting>
  <conditionalFormatting sqref="F1359">
    <cfRule type="cellIs" dxfId="2" priority="18" stopIfTrue="1" operator="lessThan">
      <formula>0</formula>
    </cfRule>
  </conditionalFormatting>
  <conditionalFormatting sqref="F1360">
    <cfRule type="cellIs" dxfId="2" priority="17" stopIfTrue="1" operator="lessThan">
      <formula>0</formula>
    </cfRule>
  </conditionalFormatting>
  <conditionalFormatting sqref="F1361">
    <cfRule type="cellIs" dxfId="2" priority="16" stopIfTrue="1" operator="lessThan">
      <formula>0</formula>
    </cfRule>
  </conditionalFormatting>
  <conditionalFormatting sqref="F1362">
    <cfRule type="cellIs" dxfId="2" priority="15" stopIfTrue="1" operator="lessThan">
      <formula>0</formula>
    </cfRule>
  </conditionalFormatting>
  <conditionalFormatting sqref="F1363">
    <cfRule type="cellIs" dxfId="2" priority="14" stopIfTrue="1" operator="lessThan">
      <formula>0</formula>
    </cfRule>
  </conditionalFormatting>
  <conditionalFormatting sqref="F1364">
    <cfRule type="cellIs" dxfId="2" priority="13" stopIfTrue="1" operator="lessThan">
      <formula>0</formula>
    </cfRule>
  </conditionalFormatting>
  <conditionalFormatting sqref="F1365">
    <cfRule type="cellIs" dxfId="2" priority="12" stopIfTrue="1" operator="lessThan">
      <formula>0</formula>
    </cfRule>
  </conditionalFormatting>
  <conditionalFormatting sqref="F1366">
    <cfRule type="cellIs" dxfId="2" priority="11" stopIfTrue="1" operator="lessThan">
      <formula>0</formula>
    </cfRule>
  </conditionalFormatting>
  <conditionalFormatting sqref="F1367">
    <cfRule type="cellIs" dxfId="2" priority="10" stopIfTrue="1" operator="lessThan">
      <formula>0</formula>
    </cfRule>
  </conditionalFormatting>
  <conditionalFormatting sqref="F1368">
    <cfRule type="cellIs" dxfId="2" priority="9" stopIfTrue="1" operator="lessThan">
      <formula>0</formula>
    </cfRule>
  </conditionalFormatting>
  <conditionalFormatting sqref="F1369">
    <cfRule type="cellIs" dxfId="2" priority="8" stopIfTrue="1" operator="lessThan">
      <formula>0</formula>
    </cfRule>
  </conditionalFormatting>
  <conditionalFormatting sqref="F1370">
    <cfRule type="cellIs" dxfId="2" priority="7" stopIfTrue="1" operator="lessThan">
      <formula>0</formula>
    </cfRule>
  </conditionalFormatting>
  <conditionalFormatting sqref="F1371">
    <cfRule type="cellIs" dxfId="2" priority="6" stopIfTrue="1" operator="lessThan">
      <formula>0</formula>
    </cfRule>
  </conditionalFormatting>
  <conditionalFormatting sqref="F1372">
    <cfRule type="cellIs" dxfId="2" priority="5" stopIfTrue="1" operator="lessThan">
      <formula>0</formula>
    </cfRule>
  </conditionalFormatting>
  <conditionalFormatting sqref="F1373">
    <cfRule type="cellIs" dxfId="2" priority="4" stopIfTrue="1" operator="lessThan">
      <formula>0</formula>
    </cfRule>
  </conditionalFormatting>
  <conditionalFormatting sqref="F1374">
    <cfRule type="cellIs" dxfId="2" priority="3" stopIfTrue="1" operator="lessThan">
      <formula>0</formula>
    </cfRule>
  </conditionalFormatting>
  <conditionalFormatting sqref="F1375">
    <cfRule type="cellIs" dxfId="2" priority="2" stopIfTrue="1" operator="lessThan">
      <formula>0</formula>
    </cfRule>
  </conditionalFormatting>
  <conditionalFormatting sqref="F1376">
    <cfRule type="cellIs" dxfId="2" priority="1" stopIfTrue="1" operator="lessThan">
      <formula>0</formula>
    </cfRule>
  </conditionalFormatting>
  <conditionalFormatting sqref="F245:F258">
    <cfRule type="cellIs" dxfId="2" priority="1111" stopIfTrue="1" operator="lessThan">
      <formula>0</formula>
    </cfRule>
  </conditionalFormatting>
  <conditionalFormatting sqref="F265:F266">
    <cfRule type="cellIs" dxfId="2" priority="1104" stopIfTrue="1" operator="lessThan">
      <formula>0</formula>
    </cfRule>
  </conditionalFormatting>
  <conditionalFormatting sqref="F267:F268">
    <cfRule type="cellIs" dxfId="2" priority="1103" stopIfTrue="1" operator="lessThan">
      <formula>0</formula>
    </cfRule>
  </conditionalFormatting>
  <conditionalFormatting sqref="F602:F603">
    <cfRule type="cellIs" dxfId="2" priority="765" stopIfTrue="1" operator="lessThan">
      <formula>0</formula>
    </cfRule>
  </conditionalFormatting>
  <conditionalFormatting sqref="F769:F770">
    <cfRule type="cellIs" dxfId="2" priority="598" stopIfTrue="1" operator="lessThan">
      <formula>0</formula>
    </cfRule>
  </conditionalFormatting>
  <conditionalFormatting sqref="F1202:F1206">
    <cfRule type="cellIs" dxfId="2" priority="166" stopIfTrue="1" operator="lessThan">
      <formula>0</formula>
    </cfRule>
  </conditionalFormatting>
  <conditionalFormatting sqref="F1337:F1343">
    <cfRule type="cellIs" dxfId="2" priority="35"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ignoredErrors>
    <ignoredError sqref="C1338:D1338 C59:D59 D17 D5 C1335:D1335 D1318 C925:D925 C897:D897 C872:D872 C846:D846 C836:D836 C753:D753 C743:D743 C729:D729 C726:D726 C718:D718 C713:D713 C709:D709 C690:D690 C671:D671 C646:D646 C634:D634 C629:D629 C620:D620 C612:D612 C605:D605 C596:D596 C586:D586 C544:D544 C529:D529 C501:D501 C485:D485 D479 C409:D409 C380:D380 C197:D197 C190:D190 C183:D183 C176:D176 C169:D169 C163:D163 C155 C1069:D1069 C1148:D1148 C1193:D1193 C1212:D1212 C1275:D1275 C1287:D1287 C1293:D1293 C1314:D1314" formulaRange="1" unlockedFormula="1"/>
    <ignoredError sqref="E4:E1344 C1344:D1344 D1333 C950 D953 C284:D284 C115:D115 C70:D70 C48:D48 C37:D37 C26:D26 C1324:D1324 C1301:D1301 C943:D943 C936:D936 C839:D839 C822:D823 D805 C785:D785 C766:D766 C757:D757 C740:D740 C738 C722:D722 C637:D637 C640:D640 C573:D573 C563:D563 C464:D464 C449:D449 C428:D429 C374:D374 C375 C413:D413 C389:D389 C371:D371 C323:D323 C288:D288 C265:D265 C274:D274 C282:D282 C270:D272 C253:D253 C246:D246 C231:D231 C204:D204 C218:D218 C148:D148 C124:D124 C956:D957 C1017:D1017 C1052:D1052 C1076:D1076 C1090:D1091 C1020:D1020 C1175:D1175 C1208:D1208 C1216:D1217 C1327:D1328 C4:D4 C17 C5 C1318 C845:D845 C742:D742 C670:D670 C542:D543 C484:D484 C1147:D1147 C1192:D1192 C1274:D1274"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27"/>
  <sheetViews>
    <sheetView showZeros="0" view="pageBreakPreview" zoomScaleNormal="100" workbookViewId="0">
      <selection activeCell="B27" sqref="B27"/>
    </sheetView>
  </sheetViews>
  <sheetFormatPr defaultColWidth="9" defaultRowHeight="13.5" outlineLevelCol="1"/>
  <cols>
    <col min="1" max="1" width="79" customWidth="1"/>
    <col min="2" max="2" width="36.5" customWidth="1"/>
  </cols>
  <sheetData>
    <row r="1" ht="45" customHeight="1" spans="1:2">
      <c r="A1" s="404" t="s">
        <v>2397</v>
      </c>
      <c r="B1" s="404"/>
    </row>
    <row r="2" ht="20.1" customHeight="1" spans="1:2">
      <c r="A2" s="405"/>
      <c r="B2" s="406" t="s">
        <v>1</v>
      </c>
    </row>
    <row r="3" ht="45" customHeight="1" spans="1:2">
      <c r="A3" s="407" t="s">
        <v>2398</v>
      </c>
      <c r="B3" s="77" t="s">
        <v>5</v>
      </c>
    </row>
    <row r="4" ht="30" customHeight="1" spans="1:2">
      <c r="A4" s="408" t="s">
        <v>2399</v>
      </c>
      <c r="B4" s="409">
        <f>SUM(B5:B8)</f>
        <v>35967.28</v>
      </c>
    </row>
    <row r="5" ht="30" customHeight="1" spans="1:2">
      <c r="A5" s="410" t="s">
        <v>2400</v>
      </c>
      <c r="B5" s="411">
        <v>22337.26</v>
      </c>
    </row>
    <row r="6" ht="30" customHeight="1" spans="1:2">
      <c r="A6" s="410" t="s">
        <v>2401</v>
      </c>
      <c r="B6" s="411">
        <v>8748.99</v>
      </c>
    </row>
    <row r="7" ht="30" customHeight="1" spans="1:2">
      <c r="A7" s="410" t="s">
        <v>2402</v>
      </c>
      <c r="B7" s="411">
        <v>4806.97</v>
      </c>
    </row>
    <row r="8" ht="30" customHeight="1" spans="1:2">
      <c r="A8" s="410" t="s">
        <v>2403</v>
      </c>
      <c r="B8" s="411">
        <v>74.06</v>
      </c>
    </row>
    <row r="9" ht="30" customHeight="1" spans="1:2">
      <c r="A9" s="408" t="s">
        <v>2404</v>
      </c>
      <c r="B9" s="409">
        <f>SUM(B10:B19)</f>
        <v>6529.76</v>
      </c>
    </row>
    <row r="10" ht="30" customHeight="1" spans="1:2">
      <c r="A10" s="410" t="s">
        <v>2405</v>
      </c>
      <c r="B10" s="411">
        <v>4761.77</v>
      </c>
    </row>
    <row r="11" ht="30" customHeight="1" spans="1:2">
      <c r="A11" s="410" t="s">
        <v>2406</v>
      </c>
      <c r="B11" s="411">
        <v>126.71</v>
      </c>
    </row>
    <row r="12" ht="30" customHeight="1" spans="1:2">
      <c r="A12" s="410" t="s">
        <v>2407</v>
      </c>
      <c r="B12" s="411">
        <v>29</v>
      </c>
    </row>
    <row r="13" ht="30" customHeight="1" spans="1:2">
      <c r="A13" s="410" t="s">
        <v>2408</v>
      </c>
      <c r="B13" s="411">
        <v>12</v>
      </c>
    </row>
    <row r="14" ht="30" customHeight="1" spans="1:2">
      <c r="A14" s="410" t="s">
        <v>2409</v>
      </c>
      <c r="B14" s="411">
        <v>208.81</v>
      </c>
    </row>
    <row r="15" ht="30" customHeight="1" spans="1:2">
      <c r="A15" s="410" t="s">
        <v>2410</v>
      </c>
      <c r="B15" s="411">
        <v>268.01</v>
      </c>
    </row>
    <row r="16" ht="30" customHeight="1" spans="1:2">
      <c r="A16" s="410" t="s">
        <v>2411</v>
      </c>
      <c r="B16" s="411"/>
    </row>
    <row r="17" ht="30" customHeight="1" spans="1:2">
      <c r="A17" s="410" t="s">
        <v>2412</v>
      </c>
      <c r="B17" s="411">
        <v>981</v>
      </c>
    </row>
    <row r="18" ht="30" customHeight="1" spans="1:2">
      <c r="A18" s="410" t="s">
        <v>2413</v>
      </c>
      <c r="B18" s="411">
        <v>49.44</v>
      </c>
    </row>
    <row r="19" ht="30" customHeight="1" spans="1:2">
      <c r="A19" s="410" t="s">
        <v>2414</v>
      </c>
      <c r="B19" s="411">
        <v>93.02</v>
      </c>
    </row>
    <row r="20" ht="30" customHeight="1" spans="1:2">
      <c r="A20" s="408" t="s">
        <v>2415</v>
      </c>
      <c r="B20" s="409">
        <f>SUM(B21:B22)</f>
        <v>136170.04</v>
      </c>
    </row>
    <row r="21" ht="30" customHeight="1" spans="1:2">
      <c r="A21" s="410" t="s">
        <v>2416</v>
      </c>
      <c r="B21" s="412">
        <v>132695.77</v>
      </c>
    </row>
    <row r="22" ht="30" customHeight="1" spans="1:2">
      <c r="A22" s="410" t="s">
        <v>2417</v>
      </c>
      <c r="B22" s="411">
        <v>3474.27</v>
      </c>
    </row>
    <row r="23" ht="30" customHeight="1" spans="1:2">
      <c r="A23" s="408" t="s">
        <v>2418</v>
      </c>
      <c r="B23" s="409">
        <f>SUM(B24:B26)</f>
        <v>17122.06</v>
      </c>
    </row>
    <row r="24" ht="30" customHeight="1" spans="1:2">
      <c r="A24" s="410" t="s">
        <v>2419</v>
      </c>
      <c r="B24" s="411">
        <v>8323.9</v>
      </c>
    </row>
    <row r="25" ht="30" customHeight="1" spans="1:2">
      <c r="A25" s="410" t="s">
        <v>2420</v>
      </c>
      <c r="B25" s="411">
        <v>8784.12</v>
      </c>
    </row>
    <row r="26" ht="30" customHeight="1" spans="1:2">
      <c r="A26" s="410" t="s">
        <v>2421</v>
      </c>
      <c r="B26" s="411">
        <v>14.04</v>
      </c>
    </row>
    <row r="27" ht="30" customHeight="1" spans="1:2">
      <c r="A27" s="413" t="s">
        <v>2422</v>
      </c>
      <c r="B27" s="409">
        <f>B4+B9+B20+B23</f>
        <v>195789.14</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ignoredErrors>
    <ignoredError sqref="B23 B20 B9" formulaRange="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E24"/>
  <sheetViews>
    <sheetView showGridLines="0" showZeros="0" view="pageBreakPreview" zoomScaleNormal="100" workbookViewId="0">
      <selection activeCell="I24" sqref="I24"/>
    </sheetView>
  </sheetViews>
  <sheetFormatPr defaultColWidth="9" defaultRowHeight="13.5" outlineLevelCol="4"/>
  <cols>
    <col min="1" max="1" width="69.6333333333333" style="221" customWidth="1"/>
    <col min="2" max="2" width="45.6333333333333" customWidth="1"/>
    <col min="3" max="4" width="16.6333333333333" hidden="1" customWidth="1"/>
    <col min="5" max="5" width="9" hidden="1" customWidth="1"/>
  </cols>
  <sheetData>
    <row r="1" s="220" customFormat="1" ht="45" customHeight="1" spans="1:4">
      <c r="A1" s="392" t="s">
        <v>2423</v>
      </c>
      <c r="B1" s="392"/>
      <c r="C1" s="392"/>
      <c r="D1" s="392"/>
    </row>
    <row r="2" ht="20.1" customHeight="1" spans="2:4">
      <c r="B2" s="381" t="s">
        <v>1</v>
      </c>
      <c r="C2" s="393"/>
      <c r="D2" s="393" t="s">
        <v>1</v>
      </c>
    </row>
    <row r="3" ht="45" customHeight="1" spans="1:5">
      <c r="A3" s="135" t="s">
        <v>2424</v>
      </c>
      <c r="B3" s="77" t="s">
        <v>5</v>
      </c>
      <c r="C3" s="394" t="s">
        <v>2425</v>
      </c>
      <c r="D3" s="77" t="s">
        <v>2426</v>
      </c>
      <c r="E3" s="395" t="s">
        <v>140</v>
      </c>
    </row>
    <row r="4" ht="36" customHeight="1" spans="1:5">
      <c r="A4" s="396" t="s">
        <v>2427</v>
      </c>
      <c r="B4" s="164"/>
      <c r="C4" s="397" t="e">
        <f>SUM(#REF!)</f>
        <v>#REF!</v>
      </c>
      <c r="D4" s="398" t="e">
        <f>SUM(#REF!)</f>
        <v>#REF!</v>
      </c>
      <c r="E4" s="233" t="e">
        <f t="shared" ref="E4:E23" si="0">IF(A4&lt;&gt;"",IF(SUM(B4:D4)&lt;&gt;0,"是","否"),"是")</f>
        <v>#REF!</v>
      </c>
    </row>
    <row r="5" ht="36" customHeight="1" spans="1:5">
      <c r="A5" s="396" t="s">
        <v>2428</v>
      </c>
      <c r="B5" s="80"/>
      <c r="C5" s="399">
        <v>64164</v>
      </c>
      <c r="D5" s="400"/>
      <c r="E5" s="233" t="str">
        <f t="shared" si="0"/>
        <v>是</v>
      </c>
    </row>
    <row r="6" ht="36" customHeight="1" spans="1:5">
      <c r="A6" s="396" t="s">
        <v>2429</v>
      </c>
      <c r="B6" s="80"/>
      <c r="C6" s="399">
        <v>2293</v>
      </c>
      <c r="D6" s="400"/>
      <c r="E6" s="233" t="str">
        <f t="shared" si="0"/>
        <v>是</v>
      </c>
    </row>
    <row r="7" ht="36" customHeight="1" spans="1:5">
      <c r="A7" s="396" t="s">
        <v>2430</v>
      </c>
      <c r="B7" s="80"/>
      <c r="C7" s="399">
        <v>9600</v>
      </c>
      <c r="D7" s="400"/>
      <c r="E7" s="233" t="str">
        <f t="shared" si="0"/>
        <v>是</v>
      </c>
    </row>
    <row r="8" ht="36" customHeight="1" spans="1:5">
      <c r="A8" s="396" t="s">
        <v>2431</v>
      </c>
      <c r="B8" s="80"/>
      <c r="C8" s="399">
        <v>280</v>
      </c>
      <c r="D8" s="400"/>
      <c r="E8" s="233" t="str">
        <f t="shared" si="0"/>
        <v>是</v>
      </c>
    </row>
    <row r="9" ht="36" customHeight="1" spans="1:5">
      <c r="A9" s="396" t="s">
        <v>2432</v>
      </c>
      <c r="B9" s="80"/>
      <c r="C9" s="399">
        <v>83870</v>
      </c>
      <c r="D9" s="400"/>
      <c r="E9" s="233" t="str">
        <f t="shared" si="0"/>
        <v>是</v>
      </c>
    </row>
    <row r="10" ht="36" customHeight="1" spans="1:5">
      <c r="A10" s="396" t="s">
        <v>2433</v>
      </c>
      <c r="B10" s="80"/>
      <c r="C10" s="399">
        <v>413</v>
      </c>
      <c r="D10" s="400"/>
      <c r="E10" s="233" t="str">
        <f t="shared" si="0"/>
        <v>是</v>
      </c>
    </row>
    <row r="11" ht="36" customHeight="1" spans="1:5">
      <c r="A11" s="396" t="s">
        <v>2434</v>
      </c>
      <c r="B11" s="80"/>
      <c r="C11" s="399">
        <v>60</v>
      </c>
      <c r="D11" s="400"/>
      <c r="E11" s="233" t="str">
        <f t="shared" si="0"/>
        <v>是</v>
      </c>
    </row>
    <row r="12" ht="36" customHeight="1" spans="1:5">
      <c r="A12" s="396" t="s">
        <v>2435</v>
      </c>
      <c r="B12" s="80"/>
      <c r="C12" s="399">
        <v>4418</v>
      </c>
      <c r="D12" s="400"/>
      <c r="E12" s="233" t="str">
        <f t="shared" si="0"/>
        <v>是</v>
      </c>
    </row>
    <row r="13" ht="36" customHeight="1" spans="1:5">
      <c r="A13" s="396" t="s">
        <v>2436</v>
      </c>
      <c r="B13" s="80"/>
      <c r="C13" s="399"/>
      <c r="D13" s="400"/>
      <c r="E13" s="233" t="str">
        <f t="shared" si="0"/>
        <v>否</v>
      </c>
    </row>
    <row r="14" ht="36" customHeight="1" spans="1:5">
      <c r="A14" s="396" t="s">
        <v>2437</v>
      </c>
      <c r="B14" s="80"/>
      <c r="C14" s="399"/>
      <c r="D14" s="400"/>
      <c r="E14" s="233" t="str">
        <f t="shared" si="0"/>
        <v>否</v>
      </c>
    </row>
    <row r="15" ht="36" customHeight="1" spans="1:5">
      <c r="A15" s="396" t="s">
        <v>2438</v>
      </c>
      <c r="B15" s="80"/>
      <c r="C15" s="399"/>
      <c r="D15" s="400">
        <v>5000</v>
      </c>
      <c r="E15" s="233" t="str">
        <f t="shared" si="0"/>
        <v>是</v>
      </c>
    </row>
    <row r="16" ht="36" customHeight="1" spans="1:5">
      <c r="A16" s="396" t="s">
        <v>2439</v>
      </c>
      <c r="B16" s="80"/>
      <c r="C16" s="399">
        <v>3800</v>
      </c>
      <c r="D16" s="400"/>
      <c r="E16" s="233" t="str">
        <f t="shared" si="0"/>
        <v>是</v>
      </c>
    </row>
    <row r="17" ht="36" customHeight="1" spans="1:5">
      <c r="A17" s="396" t="s">
        <v>2440</v>
      </c>
      <c r="B17" s="80"/>
      <c r="C17" s="399">
        <v>1257</v>
      </c>
      <c r="D17" s="400"/>
      <c r="E17" s="233" t="str">
        <f t="shared" si="0"/>
        <v>是</v>
      </c>
    </row>
    <row r="18" ht="36" customHeight="1" spans="1:5">
      <c r="A18" s="396" t="s">
        <v>2441</v>
      </c>
      <c r="B18" s="80"/>
      <c r="C18" s="399">
        <v>2163</v>
      </c>
      <c r="D18" s="400"/>
      <c r="E18" s="233" t="str">
        <f t="shared" si="0"/>
        <v>是</v>
      </c>
    </row>
    <row r="19" ht="36" customHeight="1" spans="1:5">
      <c r="A19" s="396" t="s">
        <v>2442</v>
      </c>
      <c r="B19" s="80"/>
      <c r="E19" s="233" t="str">
        <f t="shared" si="0"/>
        <v>否</v>
      </c>
    </row>
    <row r="20" ht="36" customHeight="1" spans="1:5">
      <c r="A20" s="396" t="s">
        <v>2443</v>
      </c>
      <c r="B20" s="80"/>
      <c r="E20" s="233" t="str">
        <f t="shared" si="0"/>
        <v>否</v>
      </c>
    </row>
    <row r="21" ht="36" customHeight="1" spans="1:5">
      <c r="A21" s="396" t="s">
        <v>2444</v>
      </c>
      <c r="B21" s="80"/>
      <c r="E21" s="233" t="str">
        <f t="shared" si="0"/>
        <v>否</v>
      </c>
    </row>
    <row r="22" ht="36" customHeight="1" spans="1:5">
      <c r="A22" s="396" t="s">
        <v>2445</v>
      </c>
      <c r="B22" s="80"/>
      <c r="E22" s="233" t="str">
        <f t="shared" si="0"/>
        <v>否</v>
      </c>
    </row>
    <row r="23" ht="36" customHeight="1" spans="1:5">
      <c r="A23" s="401" t="s">
        <v>2446</v>
      </c>
      <c r="B23" s="80"/>
      <c r="E23" s="233" t="str">
        <f t="shared" si="0"/>
        <v>否</v>
      </c>
    </row>
    <row r="24" ht="39" customHeight="1" spans="1:2">
      <c r="A24" s="402" t="s">
        <v>2447</v>
      </c>
      <c r="B24" s="403"/>
    </row>
  </sheetData>
  <mergeCells count="1">
    <mergeCell ref="A1:D1"/>
  </mergeCells>
  <conditionalFormatting sqref="E4">
    <cfRule type="cellIs" dxfId="2" priority="2" stopIfTrue="1" operator="lessThan">
      <formula>0</formula>
    </cfRule>
  </conditionalFormatting>
  <conditionalFormatting sqref="E5:E23">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21"/>
  <sheetViews>
    <sheetView showGridLines="0" showZeros="0" view="pageBreakPreview" zoomScaleNormal="85" workbookViewId="0">
      <selection activeCell="F15" sqref="F15"/>
    </sheetView>
  </sheetViews>
  <sheetFormatPr defaultColWidth="9" defaultRowHeight="14.25" outlineLevelCol="5"/>
  <cols>
    <col min="1" max="1" width="43.6333333333333" style="121" customWidth="1"/>
    <col min="2" max="2" width="20.6333333333333" style="123" customWidth="1"/>
    <col min="3" max="3" width="20.6333333333333" style="121" customWidth="1"/>
    <col min="4" max="4" width="20" style="306" customWidth="1"/>
    <col min="5" max="5" width="12.6333333333333" style="121"/>
    <col min="6" max="16377" width="9" style="121"/>
    <col min="16378" max="16379" width="35.6333333333333" style="121"/>
    <col min="16380" max="16384" width="9" style="121"/>
  </cols>
  <sheetData>
    <row r="1" ht="45" customHeight="1" spans="1:4">
      <c r="A1" s="126" t="s">
        <v>2448</v>
      </c>
      <c r="B1" s="126"/>
      <c r="C1" s="126"/>
      <c r="D1" s="126"/>
    </row>
    <row r="2" ht="20.1" customHeight="1" spans="1:4">
      <c r="A2" s="127"/>
      <c r="B2" s="127"/>
      <c r="C2" s="380"/>
      <c r="D2" s="381" t="s">
        <v>1</v>
      </c>
    </row>
    <row r="3" s="122" customFormat="1" ht="45" customHeight="1" spans="1:4">
      <c r="A3" s="129" t="s">
        <v>2449</v>
      </c>
      <c r="B3" s="129" t="s">
        <v>2446</v>
      </c>
      <c r="C3" s="382" t="s">
        <v>2450</v>
      </c>
      <c r="D3" s="382" t="s">
        <v>2451</v>
      </c>
    </row>
    <row r="4" ht="36" customHeight="1" spans="1:4">
      <c r="A4" s="383" t="s">
        <v>2452</v>
      </c>
      <c r="B4" s="384"/>
      <c r="C4" s="384"/>
      <c r="D4" s="384"/>
    </row>
    <row r="5" ht="36" customHeight="1" spans="1:6">
      <c r="A5" s="385"/>
      <c r="B5" s="131"/>
      <c r="C5" s="131"/>
      <c r="D5" s="386"/>
      <c r="F5" s="121" t="s">
        <v>2453</v>
      </c>
    </row>
    <row r="6" ht="36" customHeight="1" spans="1:4">
      <c r="A6" s="385"/>
      <c r="B6" s="131"/>
      <c r="C6" s="131"/>
      <c r="D6" s="386"/>
    </row>
    <row r="7" ht="36" customHeight="1" spans="1:4">
      <c r="A7" s="385"/>
      <c r="B7" s="131"/>
      <c r="C7" s="131"/>
      <c r="D7" s="386"/>
    </row>
    <row r="8" ht="36" customHeight="1" spans="1:4">
      <c r="A8" s="385"/>
      <c r="B8" s="131"/>
      <c r="C8" s="131"/>
      <c r="D8" s="386"/>
    </row>
    <row r="9" ht="36" customHeight="1" spans="1:4">
      <c r="A9" s="383" t="s">
        <v>2454</v>
      </c>
      <c r="B9" s="384"/>
      <c r="C9" s="384"/>
      <c r="D9" s="384"/>
    </row>
    <row r="10" ht="36" customHeight="1" spans="1:4">
      <c r="A10" s="385"/>
      <c r="B10" s="131"/>
      <c r="C10" s="131"/>
      <c r="D10" s="386"/>
    </row>
    <row r="11" ht="36" customHeight="1" spans="1:4">
      <c r="A11" s="385"/>
      <c r="B11" s="131"/>
      <c r="C11" s="131"/>
      <c r="D11" s="386"/>
    </row>
    <row r="12" ht="36" customHeight="1" spans="1:4">
      <c r="A12" s="385"/>
      <c r="B12" s="131"/>
      <c r="C12" s="131"/>
      <c r="D12" s="386"/>
    </row>
    <row r="13" ht="36" customHeight="1" spans="1:4">
      <c r="A13" s="385"/>
      <c r="B13" s="131"/>
      <c r="C13" s="131"/>
      <c r="D13" s="386"/>
    </row>
    <row r="14" ht="36" customHeight="1" spans="1:4">
      <c r="A14" s="385"/>
      <c r="B14" s="131"/>
      <c r="C14" s="131"/>
      <c r="D14" s="386"/>
    </row>
    <row r="15" ht="36" customHeight="1" spans="1:4">
      <c r="A15" s="385"/>
      <c r="B15" s="131"/>
      <c r="C15" s="131"/>
      <c r="D15" s="386"/>
    </row>
    <row r="16" ht="36" customHeight="1" spans="1:4">
      <c r="A16" s="385"/>
      <c r="B16" s="131"/>
      <c r="C16" s="131"/>
      <c r="D16" s="386"/>
    </row>
    <row r="17" ht="36" customHeight="1" spans="1:4">
      <c r="A17" s="385"/>
      <c r="B17" s="131"/>
      <c r="C17" s="131"/>
      <c r="D17" s="386"/>
    </row>
    <row r="18" ht="20.25" spans="1:4">
      <c r="A18" s="387" t="s">
        <v>2455</v>
      </c>
      <c r="B18" s="388"/>
      <c r="C18" s="389"/>
      <c r="D18" s="390"/>
    </row>
    <row r="19" spans="3:3">
      <c r="C19" s="391"/>
    </row>
    <row r="20" spans="3:3">
      <c r="C20" s="391"/>
    </row>
    <row r="21" spans="3:3">
      <c r="C21" s="391"/>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10:C17 C6:C7 B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H11" sqref="H11"/>
    </sheetView>
  </sheetViews>
  <sheetFormatPr defaultColWidth="9" defaultRowHeight="13.5" outlineLevelCol="4"/>
  <cols>
    <col min="1" max="1" width="37.75" style="335" customWidth="1"/>
    <col min="2" max="2" width="22" style="335" customWidth="1"/>
    <col min="3" max="4" width="23.8833333333333" style="335" customWidth="1"/>
    <col min="5" max="5" width="24.5" style="335" customWidth="1"/>
    <col min="6" max="248" width="9" style="335"/>
    <col min="249" max="16384" width="9" style="1"/>
  </cols>
  <sheetData>
    <row r="1" s="335" customFormat="1" ht="40.5" customHeight="1" spans="1:5">
      <c r="A1" s="339" t="s">
        <v>2456</v>
      </c>
      <c r="B1" s="339"/>
      <c r="C1" s="339"/>
      <c r="D1" s="339"/>
      <c r="E1" s="339"/>
    </row>
    <row r="2" s="335" customFormat="1" ht="17" customHeight="1" spans="1:5">
      <c r="A2" s="368"/>
      <c r="B2" s="368"/>
      <c r="C2" s="368"/>
      <c r="D2" s="369"/>
      <c r="E2" s="370" t="s">
        <v>1</v>
      </c>
    </row>
    <row r="3" s="1" customFormat="1" ht="24.95" customHeight="1" spans="1:5">
      <c r="A3" s="371" t="s">
        <v>3</v>
      </c>
      <c r="B3" s="371" t="s">
        <v>132</v>
      </c>
      <c r="C3" s="371" t="s">
        <v>5</v>
      </c>
      <c r="D3" s="372" t="s">
        <v>2457</v>
      </c>
      <c r="E3" s="373"/>
    </row>
    <row r="4" s="1" customFormat="1" ht="24.95" customHeight="1" spans="1:5">
      <c r="A4" s="374"/>
      <c r="B4" s="374"/>
      <c r="C4" s="374"/>
      <c r="D4" s="129" t="s">
        <v>2458</v>
      </c>
      <c r="E4" s="129" t="s">
        <v>2459</v>
      </c>
    </row>
    <row r="5" s="335" customFormat="1" ht="35" customHeight="1" spans="1:5">
      <c r="A5" s="375" t="s">
        <v>2446</v>
      </c>
      <c r="B5" s="376">
        <f>B6+B7+B8</f>
        <v>1517</v>
      </c>
      <c r="C5" s="376">
        <f>C6+C7+C8</f>
        <v>1600.33</v>
      </c>
      <c r="D5" s="376">
        <f>C5-B5</f>
        <v>83.3299999999999</v>
      </c>
      <c r="E5" s="377">
        <f>D5/B5</f>
        <v>0.0549</v>
      </c>
    </row>
    <row r="6" s="335" customFormat="1" ht="35" customHeight="1" spans="1:5">
      <c r="A6" s="378" t="s">
        <v>2460</v>
      </c>
      <c r="B6" s="376"/>
      <c r="C6" s="376"/>
      <c r="D6" s="376"/>
      <c r="E6" s="377"/>
    </row>
    <row r="7" s="335" customFormat="1" ht="35" customHeight="1" spans="1:5">
      <c r="A7" s="378" t="s">
        <v>2461</v>
      </c>
      <c r="B7" s="376">
        <v>371</v>
      </c>
      <c r="C7" s="376">
        <v>293.33</v>
      </c>
      <c r="D7" s="376">
        <f>C7-B7</f>
        <v>-77.67</v>
      </c>
      <c r="E7" s="377">
        <f>D7/B7</f>
        <v>-0.2094</v>
      </c>
    </row>
    <row r="8" s="335" customFormat="1" ht="35" customHeight="1" spans="1:5">
      <c r="A8" s="378" t="s">
        <v>2462</v>
      </c>
      <c r="B8" s="376">
        <f>B9+B10</f>
        <v>1146</v>
      </c>
      <c r="C8" s="376">
        <f>SUM(C9:C10)</f>
        <v>1307</v>
      </c>
      <c r="D8" s="376">
        <f>C8-B8</f>
        <v>161</v>
      </c>
      <c r="E8" s="377">
        <f>D8/B8</f>
        <v>0.1405</v>
      </c>
    </row>
    <row r="9" s="335" customFormat="1" ht="35" customHeight="1" spans="1:5">
      <c r="A9" s="99" t="s">
        <v>2463</v>
      </c>
      <c r="B9" s="376">
        <v>141</v>
      </c>
      <c r="C9" s="376">
        <v>311</v>
      </c>
      <c r="D9" s="376">
        <f>C9-B9</f>
        <v>170</v>
      </c>
      <c r="E9" s="377">
        <f>D9/B9</f>
        <v>1.2057</v>
      </c>
    </row>
    <row r="10" s="335" customFormat="1" ht="35" customHeight="1" spans="1:5">
      <c r="A10" s="99" t="s">
        <v>2464</v>
      </c>
      <c r="B10" s="376">
        <v>1005</v>
      </c>
      <c r="C10" s="376">
        <v>996</v>
      </c>
      <c r="D10" s="376">
        <f>C10-B10</f>
        <v>-9</v>
      </c>
      <c r="E10" s="377">
        <f>D10/B10</f>
        <v>-0.009</v>
      </c>
    </row>
    <row r="11" s="335" customFormat="1" ht="172" customHeight="1" spans="1:5">
      <c r="A11" s="379" t="s">
        <v>2465</v>
      </c>
      <c r="B11" s="379"/>
      <c r="C11" s="379"/>
      <c r="D11" s="379"/>
      <c r="E11" s="379"/>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52"/>
  <sheetViews>
    <sheetView showGridLines="0" showZeros="0" view="pageBreakPreview" zoomScaleNormal="115" topLeftCell="B1" workbookViewId="0">
      <selection activeCell="E36" sqref="E36:E37"/>
    </sheetView>
  </sheetViews>
  <sheetFormatPr defaultColWidth="9" defaultRowHeight="14.25" outlineLevelCol="5"/>
  <cols>
    <col min="1" max="1" width="20.6333333333333" style="121" hidden="1" customWidth="1"/>
    <col min="2" max="2" width="50.75" style="121" customWidth="1"/>
    <col min="3" max="4" width="20.6333333333333" style="121" customWidth="1"/>
    <col min="5" max="5" width="20.6333333333333" style="306" customWidth="1"/>
    <col min="6" max="6" width="3.75" style="121" hidden="1" customWidth="1"/>
    <col min="7" max="16357" width="9" style="121"/>
    <col min="16358" max="16358" width="45.6333333333333" style="121"/>
    <col min="16359" max="16384" width="9" style="121"/>
  </cols>
  <sheetData>
    <row r="1" s="335" customFormat="1" ht="40.5" customHeight="1" spans="1:5">
      <c r="A1" s="339" t="s">
        <v>2466</v>
      </c>
      <c r="B1" s="339"/>
      <c r="C1" s="339"/>
      <c r="D1" s="339"/>
      <c r="E1" s="339"/>
    </row>
    <row r="2" s="303" customFormat="1" ht="20.1" customHeight="1" spans="1:6">
      <c r="A2" s="307"/>
      <c r="B2" s="308"/>
      <c r="C2" s="354"/>
      <c r="D2" s="308"/>
      <c r="E2" s="311" t="s">
        <v>1</v>
      </c>
      <c r="F2" s="307"/>
    </row>
    <row r="3" s="304" customFormat="1" ht="45" customHeight="1" spans="1:6">
      <c r="A3" s="312" t="s">
        <v>2</v>
      </c>
      <c r="B3" s="313" t="s">
        <v>3</v>
      </c>
      <c r="C3" s="141" t="s">
        <v>4</v>
      </c>
      <c r="D3" s="141" t="s">
        <v>5</v>
      </c>
      <c r="E3" s="141" t="s">
        <v>6</v>
      </c>
      <c r="F3" s="315" t="s">
        <v>140</v>
      </c>
    </row>
    <row r="4" s="304" customFormat="1" ht="36" customHeight="1" spans="1:6">
      <c r="A4" s="271" t="s">
        <v>2467</v>
      </c>
      <c r="B4" s="264" t="s">
        <v>2468</v>
      </c>
      <c r="C4" s="355"/>
      <c r="D4" s="355"/>
      <c r="E4" s="316"/>
      <c r="F4" s="317" t="str">
        <f t="shared" ref="F4:F37" si="0">IF(LEN(A4)=7,"是",IF(B4&lt;&gt;"",IF(SUM(C4:D4)&lt;&gt;0,"是","否"),"是"))</f>
        <v>是</v>
      </c>
    </row>
    <row r="5" ht="36" customHeight="1" spans="1:6">
      <c r="A5" s="271" t="s">
        <v>2469</v>
      </c>
      <c r="B5" s="264" t="s">
        <v>2470</v>
      </c>
      <c r="C5" s="355"/>
      <c r="D5" s="355"/>
      <c r="E5" s="318"/>
      <c r="F5" s="317" t="str">
        <f t="shared" si="0"/>
        <v>是</v>
      </c>
    </row>
    <row r="6" ht="36" customHeight="1" spans="1:6">
      <c r="A6" s="271" t="s">
        <v>2471</v>
      </c>
      <c r="B6" s="264" t="s">
        <v>2472</v>
      </c>
      <c r="C6" s="355"/>
      <c r="D6" s="355"/>
      <c r="E6" s="318"/>
      <c r="F6" s="317" t="str">
        <f t="shared" si="0"/>
        <v>是</v>
      </c>
    </row>
    <row r="7" ht="36" customHeight="1" spans="1:6">
      <c r="A7" s="271" t="s">
        <v>2473</v>
      </c>
      <c r="B7" s="264" t="s">
        <v>2474</v>
      </c>
      <c r="C7" s="355"/>
      <c r="D7" s="355"/>
      <c r="E7" s="318"/>
      <c r="F7" s="317" t="str">
        <f t="shared" si="0"/>
        <v>是</v>
      </c>
    </row>
    <row r="8" ht="36" customHeight="1" spans="1:6">
      <c r="A8" s="271" t="s">
        <v>2475</v>
      </c>
      <c r="B8" s="264" t="s">
        <v>2476</v>
      </c>
      <c r="C8" s="355"/>
      <c r="D8" s="355"/>
      <c r="E8" s="318"/>
      <c r="F8" s="317" t="str">
        <f t="shared" si="0"/>
        <v>是</v>
      </c>
    </row>
    <row r="9" ht="36" customHeight="1" spans="1:6">
      <c r="A9" s="271" t="s">
        <v>2477</v>
      </c>
      <c r="B9" s="264" t="s">
        <v>2478</v>
      </c>
      <c r="C9" s="355"/>
      <c r="D9" s="355"/>
      <c r="E9" s="318"/>
      <c r="F9" s="317" t="str">
        <f t="shared" si="0"/>
        <v>是</v>
      </c>
    </row>
    <row r="10" ht="36" customHeight="1" spans="1:6">
      <c r="A10" s="271" t="s">
        <v>2479</v>
      </c>
      <c r="B10" s="264" t="s">
        <v>2480</v>
      </c>
      <c r="C10" s="356">
        <f>SUM(C11:C15)</f>
        <v>9920.38</v>
      </c>
      <c r="D10" s="356">
        <f>SUM(D11:D15)</f>
        <v>19550</v>
      </c>
      <c r="E10" s="318">
        <f>IF(C10&gt;0,D10/C10-1," ")</f>
        <v>0.971</v>
      </c>
      <c r="F10" s="317" t="str">
        <f t="shared" si="0"/>
        <v>是</v>
      </c>
    </row>
    <row r="11" ht="36" customHeight="1" spans="1:6">
      <c r="A11" s="271" t="s">
        <v>2481</v>
      </c>
      <c r="B11" s="269" t="s">
        <v>2482</v>
      </c>
      <c r="C11" s="278">
        <v>8426.69</v>
      </c>
      <c r="D11" s="278">
        <v>17000</v>
      </c>
      <c r="E11" s="320">
        <f t="shared" ref="E11:E38" si="1">IF(C11&gt;0,D11/C11-1," ")</f>
        <v>1.017</v>
      </c>
      <c r="F11" s="317" t="str">
        <f t="shared" si="0"/>
        <v>是</v>
      </c>
    </row>
    <row r="12" ht="36" customHeight="1" spans="1:6">
      <c r="A12" s="271" t="s">
        <v>2483</v>
      </c>
      <c r="B12" s="269" t="s">
        <v>2484</v>
      </c>
      <c r="C12" s="278">
        <v>1055.53</v>
      </c>
      <c r="D12" s="278">
        <v>1550</v>
      </c>
      <c r="E12" s="320">
        <f t="shared" si="1"/>
        <v>0.468</v>
      </c>
      <c r="F12" s="317" t="str">
        <f t="shared" si="0"/>
        <v>是</v>
      </c>
    </row>
    <row r="13" ht="36" customHeight="1" spans="1:6">
      <c r="A13" s="271" t="s">
        <v>2485</v>
      </c>
      <c r="B13" s="269" t="s">
        <v>2486</v>
      </c>
      <c r="C13" s="278">
        <v>664.14</v>
      </c>
      <c r="D13" s="278">
        <v>1000</v>
      </c>
      <c r="E13" s="320">
        <f t="shared" si="1"/>
        <v>0.506</v>
      </c>
      <c r="F13" s="317" t="str">
        <f t="shared" si="0"/>
        <v>是</v>
      </c>
    </row>
    <row r="14" ht="36" customHeight="1" spans="1:6">
      <c r="A14" s="271" t="s">
        <v>2487</v>
      </c>
      <c r="B14" s="269" t="s">
        <v>2488</v>
      </c>
      <c r="C14" s="278">
        <v>-225.98</v>
      </c>
      <c r="D14" s="357"/>
      <c r="E14" s="318" t="str">
        <f t="shared" si="1"/>
        <v> </v>
      </c>
      <c r="F14" s="317" t="str">
        <f t="shared" si="0"/>
        <v>是</v>
      </c>
    </row>
    <row r="15" ht="36" customHeight="1" spans="1:6">
      <c r="A15" s="271" t="s">
        <v>2489</v>
      </c>
      <c r="B15" s="269" t="s">
        <v>2490</v>
      </c>
      <c r="C15" s="278">
        <v>0</v>
      </c>
      <c r="D15" s="357"/>
      <c r="E15" s="318" t="str">
        <f t="shared" si="1"/>
        <v> </v>
      </c>
      <c r="F15" s="317" t="str">
        <f t="shared" si="0"/>
        <v>否</v>
      </c>
    </row>
    <row r="16" ht="36" customHeight="1" spans="1:6">
      <c r="A16" s="321" t="s">
        <v>2491</v>
      </c>
      <c r="B16" s="130" t="s">
        <v>2492</v>
      </c>
      <c r="C16" s="355"/>
      <c r="D16" s="355"/>
      <c r="E16" s="318" t="str">
        <f t="shared" si="1"/>
        <v> </v>
      </c>
      <c r="F16" s="317" t="str">
        <f t="shared" si="0"/>
        <v>是</v>
      </c>
    </row>
    <row r="17" ht="36" customHeight="1" spans="1:6">
      <c r="A17" s="321" t="s">
        <v>2493</v>
      </c>
      <c r="B17" s="130" t="s">
        <v>2494</v>
      </c>
      <c r="C17" s="355"/>
      <c r="D17" s="355"/>
      <c r="E17" s="318" t="str">
        <f t="shared" si="1"/>
        <v> </v>
      </c>
      <c r="F17" s="317" t="str">
        <f t="shared" si="0"/>
        <v>是</v>
      </c>
    </row>
    <row r="18" ht="36" customHeight="1" spans="1:6">
      <c r="A18" s="321" t="s">
        <v>2495</v>
      </c>
      <c r="B18" s="146" t="s">
        <v>2496</v>
      </c>
      <c r="C18" s="357"/>
      <c r="D18" s="357"/>
      <c r="E18" s="318" t="str">
        <f t="shared" si="1"/>
        <v> </v>
      </c>
      <c r="F18" s="317" t="str">
        <f t="shared" si="0"/>
        <v>否</v>
      </c>
    </row>
    <row r="19" ht="36" customHeight="1" spans="1:6">
      <c r="A19" s="321" t="s">
        <v>2497</v>
      </c>
      <c r="B19" s="146" t="s">
        <v>2498</v>
      </c>
      <c r="C19" s="357"/>
      <c r="D19" s="357"/>
      <c r="E19" s="318" t="str">
        <f t="shared" si="1"/>
        <v> </v>
      </c>
      <c r="F19" s="317" t="str">
        <f t="shared" si="0"/>
        <v>否</v>
      </c>
    </row>
    <row r="20" ht="36" customHeight="1" spans="1:6">
      <c r="A20" s="321" t="s">
        <v>2499</v>
      </c>
      <c r="B20" s="130" t="s">
        <v>2500</v>
      </c>
      <c r="C20" s="356">
        <v>152.3</v>
      </c>
      <c r="D20" s="355"/>
      <c r="E20" s="318">
        <f t="shared" si="1"/>
        <v>-1</v>
      </c>
      <c r="F20" s="317" t="str">
        <f t="shared" si="0"/>
        <v>是</v>
      </c>
    </row>
    <row r="21" ht="36" customHeight="1" spans="1:6">
      <c r="A21" s="321" t="s">
        <v>2501</v>
      </c>
      <c r="B21" s="130" t="s">
        <v>2502</v>
      </c>
      <c r="C21" s="355"/>
      <c r="D21" s="355"/>
      <c r="E21" s="318" t="str">
        <f t="shared" si="1"/>
        <v> </v>
      </c>
      <c r="F21" s="317" t="str">
        <f t="shared" si="0"/>
        <v>是</v>
      </c>
    </row>
    <row r="22" ht="36" customHeight="1" spans="1:6">
      <c r="A22" s="321" t="s">
        <v>2503</v>
      </c>
      <c r="B22" s="130" t="s">
        <v>2504</v>
      </c>
      <c r="C22" s="355"/>
      <c r="D22" s="355"/>
      <c r="E22" s="318" t="str">
        <f t="shared" si="1"/>
        <v> </v>
      </c>
      <c r="F22" s="317" t="str">
        <f t="shared" si="0"/>
        <v>是</v>
      </c>
    </row>
    <row r="23" ht="36" customHeight="1" spans="1:6">
      <c r="A23" s="271" t="s">
        <v>2505</v>
      </c>
      <c r="B23" s="264" t="s">
        <v>2506</v>
      </c>
      <c r="C23" s="356"/>
      <c r="D23" s="355"/>
      <c r="E23" s="318" t="str">
        <f t="shared" si="1"/>
        <v> </v>
      </c>
      <c r="F23" s="317" t="str">
        <f t="shared" si="0"/>
        <v>是</v>
      </c>
    </row>
    <row r="24" ht="36" customHeight="1" spans="1:6">
      <c r="A24" s="271" t="s">
        <v>2507</v>
      </c>
      <c r="B24" s="264" t="s">
        <v>2508</v>
      </c>
      <c r="C24" s="356">
        <v>853.31</v>
      </c>
      <c r="D24" s="266">
        <v>800</v>
      </c>
      <c r="E24" s="318">
        <f t="shared" si="1"/>
        <v>-0.062</v>
      </c>
      <c r="F24" s="317" t="str">
        <f t="shared" si="0"/>
        <v>是</v>
      </c>
    </row>
    <row r="25" ht="36" customHeight="1" spans="1:6">
      <c r="A25" s="271" t="s">
        <v>2509</v>
      </c>
      <c r="B25" s="264" t="s">
        <v>2510</v>
      </c>
      <c r="C25" s="355"/>
      <c r="D25" s="355"/>
      <c r="E25" s="318" t="str">
        <f t="shared" si="1"/>
        <v> </v>
      </c>
      <c r="F25" s="317" t="str">
        <f t="shared" si="0"/>
        <v>是</v>
      </c>
    </row>
    <row r="26" ht="36" customHeight="1" spans="1:6">
      <c r="A26" s="271" t="s">
        <v>2511</v>
      </c>
      <c r="B26" s="264" t="s">
        <v>2512</v>
      </c>
      <c r="C26" s="356"/>
      <c r="D26" s="355"/>
      <c r="E26" s="318" t="str">
        <f t="shared" si="1"/>
        <v> </v>
      </c>
      <c r="F26" s="317" t="str">
        <f t="shared" si="0"/>
        <v>是</v>
      </c>
    </row>
    <row r="27" ht="36" customHeight="1" spans="1:6">
      <c r="A27" s="271" t="s">
        <v>2513</v>
      </c>
      <c r="B27" s="264" t="s">
        <v>2514</v>
      </c>
      <c r="C27" s="358">
        <v>8392.7</v>
      </c>
      <c r="D27" s="266">
        <v>14778</v>
      </c>
      <c r="E27" s="318">
        <f t="shared" si="1"/>
        <v>0.761</v>
      </c>
      <c r="F27" s="317" t="str">
        <f t="shared" si="0"/>
        <v>是</v>
      </c>
    </row>
    <row r="28" ht="36" customHeight="1" spans="1:6">
      <c r="A28" s="271"/>
      <c r="B28" s="269"/>
      <c r="C28" s="270"/>
      <c r="D28" s="270"/>
      <c r="E28" s="318" t="str">
        <f t="shared" si="1"/>
        <v> </v>
      </c>
      <c r="F28" s="317" t="str">
        <f t="shared" si="0"/>
        <v>是</v>
      </c>
    </row>
    <row r="29" ht="36" customHeight="1" spans="1:6">
      <c r="A29" s="287"/>
      <c r="B29" s="288" t="s">
        <v>2515</v>
      </c>
      <c r="C29" s="266">
        <f>C4+C5+C6+C7+C8+C9+C10+C16+C17+C20+C21+C22+C23+C24+C25+C26+C27</f>
        <v>19318.69</v>
      </c>
      <c r="D29" s="266">
        <f>D4+D5+D6+D7+D8+D9+D10+D16+D17+D20+D21+D22+D23+D24+D25+D26+D27</f>
        <v>35128</v>
      </c>
      <c r="E29" s="318">
        <f t="shared" si="1"/>
        <v>0.818</v>
      </c>
      <c r="F29" s="317" t="str">
        <f t="shared" si="0"/>
        <v>是</v>
      </c>
    </row>
    <row r="30" ht="36" customHeight="1" spans="1:6">
      <c r="A30" s="323">
        <v>105</v>
      </c>
      <c r="B30" s="324" t="s">
        <v>2516</v>
      </c>
      <c r="C30" s="348"/>
      <c r="D30" s="359"/>
      <c r="E30" s="318" t="str">
        <f t="shared" si="1"/>
        <v> </v>
      </c>
      <c r="F30" s="317" t="str">
        <f t="shared" si="0"/>
        <v>否</v>
      </c>
    </row>
    <row r="31" ht="36" customHeight="1" spans="1:6">
      <c r="A31" s="360">
        <v>110</v>
      </c>
      <c r="B31" s="361" t="s">
        <v>59</v>
      </c>
      <c r="C31" s="358">
        <f>C32+C35+C36+C37</f>
        <v>25855.52</v>
      </c>
      <c r="D31" s="358">
        <f>D32+D35+D36+D37</f>
        <v>13662.11</v>
      </c>
      <c r="E31" s="318">
        <f t="shared" si="1"/>
        <v>-0.472</v>
      </c>
      <c r="F31" s="317" t="str">
        <f t="shared" si="0"/>
        <v>是</v>
      </c>
    </row>
    <row r="32" ht="36" customHeight="1" spans="1:6">
      <c r="A32" s="360">
        <v>11004</v>
      </c>
      <c r="B32" s="361" t="s">
        <v>2517</v>
      </c>
      <c r="C32" s="358">
        <v>17205.88</v>
      </c>
      <c r="D32" s="348">
        <f>D33+D34</f>
        <v>1230.84</v>
      </c>
      <c r="E32" s="318">
        <f t="shared" si="1"/>
        <v>-0.928</v>
      </c>
      <c r="F32" s="317" t="str">
        <f t="shared" si="0"/>
        <v>是</v>
      </c>
    </row>
    <row r="33" ht="36" customHeight="1" spans="1:6">
      <c r="A33" s="362">
        <v>1100402</v>
      </c>
      <c r="B33" s="363" t="s">
        <v>2518</v>
      </c>
      <c r="C33" s="319">
        <v>17205.88</v>
      </c>
      <c r="D33" s="364">
        <v>1230.84</v>
      </c>
      <c r="E33" s="320">
        <f t="shared" si="1"/>
        <v>-0.928</v>
      </c>
      <c r="F33" s="317" t="str">
        <f t="shared" si="0"/>
        <v>是</v>
      </c>
    </row>
    <row r="34" ht="36" customHeight="1" spans="1:6">
      <c r="A34" s="362">
        <v>1100403</v>
      </c>
      <c r="B34" s="363" t="s">
        <v>2519</v>
      </c>
      <c r="C34" s="319"/>
      <c r="D34" s="364"/>
      <c r="E34" s="318" t="str">
        <f t="shared" si="1"/>
        <v> </v>
      </c>
      <c r="F34" s="317" t="str">
        <f t="shared" si="0"/>
        <v>是</v>
      </c>
    </row>
    <row r="35" ht="36" customHeight="1" spans="1:6">
      <c r="A35" s="362"/>
      <c r="B35" s="363" t="s">
        <v>56</v>
      </c>
      <c r="C35" s="358"/>
      <c r="D35" s="364"/>
      <c r="E35" s="318"/>
      <c r="F35" s="317"/>
    </row>
    <row r="36" s="353" customFormat="1" ht="36" customHeight="1" spans="1:6">
      <c r="A36" s="360">
        <v>11008</v>
      </c>
      <c r="B36" s="363" t="s">
        <v>63</v>
      </c>
      <c r="C36" s="319">
        <v>2501.64</v>
      </c>
      <c r="D36" s="364">
        <v>12431.27</v>
      </c>
      <c r="E36" s="320">
        <f>IF(C36&gt;0,D36/C36-1," ")</f>
        <v>3.969</v>
      </c>
      <c r="F36" s="365" t="str">
        <f>IF(LEN(A36)=7,"是",IF(B36&lt;&gt;"",IF(SUM(C36:D36)&lt;&gt;0,"是","否"),"是"))</f>
        <v>是</v>
      </c>
    </row>
    <row r="37" s="353" customFormat="1" ht="36" customHeight="1" spans="1:6">
      <c r="A37" s="360">
        <v>11009</v>
      </c>
      <c r="B37" s="363" t="s">
        <v>64</v>
      </c>
      <c r="C37" s="319">
        <v>6148</v>
      </c>
      <c r="D37" s="364"/>
      <c r="E37" s="320">
        <f>IF(C37&gt;0,D37/C37-1," ")</f>
        <v>-1</v>
      </c>
      <c r="F37" s="365" t="str">
        <f>IF(LEN(A37)=7,"是",IF(B37&lt;&gt;"",IF(SUM(C37:D37)&lt;&gt;0,"是","否"),"是"))</f>
        <v>是</v>
      </c>
    </row>
    <row r="38" s="353" customFormat="1" ht="36" customHeight="1" spans="1:6">
      <c r="A38" s="360"/>
      <c r="B38" s="366" t="s">
        <v>2520</v>
      </c>
      <c r="C38" s="358">
        <v>101001</v>
      </c>
      <c r="D38" s="359">
        <v>6900</v>
      </c>
      <c r="E38" s="318">
        <f>IF(C38&gt;0,D38/C38-1," ")</f>
        <v>-0.932</v>
      </c>
      <c r="F38" s="365"/>
    </row>
    <row r="39" ht="36" customHeight="1" spans="1:6">
      <c r="A39" s="333"/>
      <c r="B39" s="334" t="s">
        <v>68</v>
      </c>
      <c r="C39" s="358">
        <f>C29+C31+C38</f>
        <v>146175.21</v>
      </c>
      <c r="D39" s="358">
        <f>D29+D31+D38</f>
        <v>55690.11</v>
      </c>
      <c r="E39" s="318">
        <f>IF(C39&gt;0,D39/C39-1," ")</f>
        <v>-0.619</v>
      </c>
      <c r="F39" s="317" t="str">
        <f>IF(LEN(A39)=7,"是",IF(B39&lt;&gt;"",IF(SUM(C39:D39)&lt;&gt;0,"是","否"),"是"))</f>
        <v>是</v>
      </c>
    </row>
    <row r="40" spans="3:4">
      <c r="C40" s="367"/>
      <c r="D40" s="367"/>
    </row>
    <row r="42" spans="3:4">
      <c r="C42" s="367"/>
      <c r="D42" s="367"/>
    </row>
    <row r="44" spans="3:4">
      <c r="C44" s="367"/>
      <c r="D44" s="367"/>
    </row>
    <row r="45" spans="3:4">
      <c r="C45" s="367"/>
      <c r="D45" s="367"/>
    </row>
    <row r="47" spans="3:4">
      <c r="C47" s="367"/>
      <c r="D47" s="367"/>
    </row>
    <row r="48" spans="3:4">
      <c r="C48" s="367"/>
      <c r="D48" s="367"/>
    </row>
    <row r="49" spans="3:4">
      <c r="C49" s="367"/>
      <c r="D49" s="367"/>
    </row>
    <row r="50" spans="3:4">
      <c r="C50" s="367"/>
      <c r="D50" s="367"/>
    </row>
    <row r="52" spans="3:4">
      <c r="C52" s="367"/>
      <c r="D52" s="367"/>
    </row>
  </sheetData>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 D31:D35">
    <cfRule type="expression" dxfId="1" priority="10" stopIfTrue="1">
      <formula>"len($A:$A)=3"</formula>
    </cfRule>
  </conditionalFormatting>
  <conditionalFormatting sqref="D30 D33:D36">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ignoredErrors>
    <ignoredError sqref="C10:D10" formulaRange="1" unlockedFormula="1"/>
    <ignoredError sqref="C39:D39 C31:D31 C29:D29 E10:E39" unlockedFormula="1"/>
  </ignoredErrors>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1-1罗平县一般公共预算收入情况表</vt:lpstr>
      <vt:lpstr>1-2罗平县一般公共预算支出情况表</vt:lpstr>
      <vt:lpstr>1-3县本级一般公共预算收入情况表</vt:lpstr>
      <vt:lpstr>1-4县本级一般公共预算支出情况表（公开到项级）</vt:lpstr>
      <vt:lpstr>1-5县本级一般公共预算基本支出情况表（公开到款级）</vt:lpstr>
      <vt:lpstr>1-6县本级一般公共预算支出表(县对下转移支付项目)</vt:lpstr>
      <vt:lpstr>1-7罗平县分地区税收返还和转移支付预算表</vt:lpstr>
      <vt:lpstr>1-8罗平县本级“三公”经费预算财政拨款情况统计表</vt:lpstr>
      <vt:lpstr>2-1罗平县政府性基金预算收入情况表</vt:lpstr>
      <vt:lpstr>2-2罗平县政府性基金预算支出情况表</vt:lpstr>
      <vt:lpstr>2-3县本级政府性基金预算收入情况表</vt:lpstr>
      <vt:lpstr>2-4县本级政府性基金预算支出情况表（公开到项级）</vt:lpstr>
      <vt:lpstr>2-5县本级政府性基金支出表(县对下转移支付)</vt:lpstr>
      <vt:lpstr>3-1罗平县国有资本经营收入预算情况表</vt:lpstr>
      <vt:lpstr>3-2罗平县国有资本经营支出预算情况表</vt:lpstr>
      <vt:lpstr>3-3县本级国有资本经营收入预算情况表</vt:lpstr>
      <vt:lpstr>3-4县本级国有资本经营支出预算情况表（公开到项级）</vt:lpstr>
      <vt:lpstr>3-5 罗平县国有资本经营预算转移支付表 （分地区）</vt:lpstr>
      <vt:lpstr>3-6 国有资本经营预算转移支付表（分项目）</vt:lpstr>
      <vt:lpstr>4-1罗平县社会保险基金收入预算情况表</vt:lpstr>
      <vt:lpstr>4-2罗平县社会保险基金支出预算情况表</vt:lpstr>
      <vt:lpstr>4-3县本级社会保险基金收入预算情况表</vt:lpstr>
      <vt:lpstr>4-4县本级社会保险基金支出预算情况表</vt:lpstr>
      <vt:lpstr>5-1   2024年地方政府债务限额及余额预算情况表</vt:lpstr>
      <vt:lpstr>5-2  2024年地方政府一般债务余额情况表</vt:lpstr>
      <vt:lpstr>5-3  本级2024年地方政府一般债务余额情况表</vt:lpstr>
      <vt:lpstr>5-4 2024年地方政府专项债务余额情况表</vt:lpstr>
      <vt:lpstr>5-5 本级2024年地方政府专项债务余额情况表（本级）</vt:lpstr>
      <vt:lpstr>5-6 地方政府债券发行及还本付息情况表</vt:lpstr>
      <vt:lpstr>5-7 2025年云南省省本级政府专项债务限额和余额情况表</vt:lpstr>
      <vt:lpstr>5-8 2025年年初新增地方政府债券资金安排表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张粉娥</cp:lastModifiedBy>
  <dcterms:created xsi:type="dcterms:W3CDTF">2006-09-16T00:00:00Z</dcterms:created>
  <cp:lastPrinted>2020-05-07T10:46:00Z</cp:lastPrinted>
  <dcterms:modified xsi:type="dcterms:W3CDTF">2025-01-23T07:42:57Z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A89C150DC7954EE9B74AAAA61AD9DDA1_13</vt:lpwstr>
  </property>
</Properties>
</file>