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500" activeTab="2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44525" fullPrecision="0"/>
</workbook>
</file>

<file path=xl/sharedStrings.xml><?xml version="1.0" encoding="utf-8"?>
<sst xmlns="http://schemas.openxmlformats.org/spreadsheetml/2006/main" count="479">
  <si>
    <t>6-1 部门财政拨款收支预算总表</t>
  </si>
  <si>
    <t>单位名称：罗平县鲁布革布依族苗族乡人民政府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</si>
  <si>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</si>
  <si>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</si>
  <si>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</si>
  <si>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</si>
  <si>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</si>
  <si>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</si>
  <si>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</si>
  <si>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</si>
  <si>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</si>
  <si>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</si>
  <si>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</si>
  <si>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</si>
  <si>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</si>
  <si>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>一般</t>
  </si>
  <si>
    <t>教育</t>
  </si>
  <si>
    <t>科技</t>
  </si>
  <si>
    <t>文化</t>
  </si>
  <si>
    <t>社保</t>
  </si>
  <si>
    <t>城乡</t>
  </si>
  <si>
    <t>农林水</t>
  </si>
  <si>
    <t>交通</t>
  </si>
  <si>
    <t>安监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</si>
  <si>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</si>
  <si>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</si>
  <si>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</si>
  <si>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</si>
  <si>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</si>
  <si>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</si>
  <si>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</si>
  <si>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</si>
  <si>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</si>
  <si>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</si>
  <si>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</si>
  <si>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</si>
  <si>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</si>
  <si>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</si>
  <si>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</si>
  <si>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</si>
  <si>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</si>
  <si>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</si>
  <si>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</si>
  <si>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</si>
  <si>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</si>
  <si>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</si>
  <si>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</si>
  <si>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</si>
  <si>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</si>
  <si>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</si>
  <si>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</si>
  <si>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</si>
  <si>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</si>
  <si>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</si>
  <si>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</si>
  <si>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</si>
  <si>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单位名称：罗平县鲁布革布依族苗族乡人民政府                                             单位：万元</t>
  </si>
  <si>
    <t>功能分类科目</t>
  </si>
  <si>
    <r>
      <rPr>
        <sz val="12"/>
        <color indexed="8"/>
        <rFont val="宋体"/>
        <charset val="134"/>
      </rPr>
      <t>2</t>
    </r>
    <r>
      <rPr>
        <sz val="12"/>
        <color indexed="8"/>
        <rFont val="宋体"/>
        <charset val="134"/>
      </rPr>
      <t>008</t>
    </r>
    <r>
      <rPr>
        <sz val="12"/>
        <color indexed="8"/>
        <rFont val="宋体"/>
        <charset val="134"/>
      </rPr>
      <t>年预算数</t>
    </r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</si>
  <si>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</si>
  <si>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</si>
  <si>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</si>
  <si>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</si>
  <si>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</si>
  <si>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</si>
  <si>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</si>
  <si>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人大事务(乡人大)</t>
  </si>
  <si>
    <t xml:space="preserve">    行政运行</t>
  </si>
  <si>
    <t xml:space="preserve"> 政府办公厅（室）及相关机构事务(乡政府)</t>
  </si>
  <si>
    <t xml:space="preserve"> 财政事务(乡财政所)</t>
  </si>
  <si>
    <t xml:space="preserve"> 纪检监察事务(乡纪委)</t>
  </si>
  <si>
    <t xml:space="preserve"> 群众团体事务(乡妇联)</t>
  </si>
  <si>
    <t xml:space="preserve"> 党委办公厅（室）及相关机构事务(乡党委)</t>
  </si>
  <si>
    <t xml:space="preserve">  其他一般公共服务支出</t>
  </si>
  <si>
    <t xml:space="preserve">    其他一般公共服务支出</t>
  </si>
  <si>
    <t>教育支出</t>
  </si>
  <si>
    <t>干部教育</t>
  </si>
  <si>
    <t>科学技术支出</t>
  </si>
  <si>
    <t>文化体育与传媒支出</t>
  </si>
  <si>
    <t xml:space="preserve">  文化(乡文化站)</t>
  </si>
  <si>
    <t xml:space="preserve">  广播影视(乡广播站)</t>
  </si>
  <si>
    <t>社会保障和就业支出</t>
  </si>
  <si>
    <t xml:space="preserve">  人力资源和社会保障管理事务(乡劳保所)</t>
  </si>
  <si>
    <t>民政</t>
  </si>
  <si>
    <t>行政运行</t>
  </si>
  <si>
    <t xml:space="preserve">  行政事业单位离退休</t>
  </si>
  <si>
    <t xml:space="preserve">    归口管理的行政单位离退休（离休人员）</t>
  </si>
  <si>
    <t xml:space="preserve">    机关事业单位基本养老保险缴费支出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</si>
  <si>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</si>
  <si>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</si>
  <si>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</si>
  <si>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</si>
  <si>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>城乡社区支出(乡村建所)</t>
  </si>
  <si>
    <t xml:space="preserve">  城乡社区管理事务</t>
  </si>
  <si>
    <t>农林水支出</t>
  </si>
  <si>
    <t xml:space="preserve">  农业(乡农科、农经、畜牧站)</t>
  </si>
  <si>
    <t xml:space="preserve">  林业(乡林业站)</t>
  </si>
  <si>
    <t xml:space="preserve">  水利(乡水务所)</t>
  </si>
  <si>
    <t xml:space="preserve">  农村综合改革(乡各社区、村委会)</t>
  </si>
  <si>
    <t xml:space="preserve">    对村民委员会和村党支部的补助</t>
  </si>
  <si>
    <t>交通运输支出(乡交通所)</t>
  </si>
  <si>
    <t xml:space="preserve">  公路水路运输</t>
  </si>
  <si>
    <t>资源勘探电力信息等支出(乡安监所)</t>
  </si>
  <si>
    <t xml:space="preserve">  安全生产监管</t>
  </si>
  <si>
    <t>住房保障支出</t>
  </si>
  <si>
    <t xml:space="preserve">  住房改革支出</t>
  </si>
  <si>
    <t xml:space="preserve">    住房公积金</t>
  </si>
  <si>
    <t>合    计</t>
  </si>
  <si>
    <t>…</t>
  </si>
  <si>
    <t>6-3  部门基本支出预算表</t>
  </si>
  <si>
    <t>单位：万元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</si>
  <si>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</si>
  <si>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</si>
  <si>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</si>
  <si>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</si>
  <si>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</si>
  <si>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</si>
  <si>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</si>
  <si>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</si>
  <si>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</si>
  <si>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</si>
  <si>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</si>
  <si>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</si>
  <si>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</si>
  <si>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</si>
  <si>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</si>
  <si>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</si>
  <si>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</si>
  <si>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</si>
  <si>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</si>
  <si>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</si>
  <si>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</si>
  <si>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</si>
  <si>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单位名称:罗平县鲁布革布依族苗族乡人民政府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</si>
  <si>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</si>
  <si>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</si>
  <si>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</si>
  <si>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</si>
  <si>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</si>
  <si>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</si>
  <si>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</si>
  <si>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</si>
  <si>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</si>
  <si>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</si>
  <si>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</si>
  <si>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</si>
  <si>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</si>
  <si>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</si>
  <si>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</si>
  <si>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</si>
  <si>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</si>
  <si>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</si>
  <si>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</si>
  <si>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</si>
  <si>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</si>
  <si>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</si>
  <si>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</si>
  <si>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</si>
  <si>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</si>
  <si>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</si>
  <si>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</si>
  <si>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</si>
  <si>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</si>
  <si>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</si>
  <si>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</si>
  <si>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</si>
  <si>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</si>
  <si>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</si>
  <si>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</si>
  <si>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</si>
  <si>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</si>
  <si>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</si>
  <si>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</si>
  <si>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</si>
  <si>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</si>
  <si>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</si>
  <si>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</si>
  <si>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</si>
  <si>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</si>
  <si>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</si>
  <si>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</si>
  <si>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</si>
  <si>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</si>
  <si>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</si>
  <si>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</si>
  <si>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</si>
  <si>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</si>
  <si>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</si>
  <si>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</si>
  <si>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</si>
  <si>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</si>
  <si>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</si>
  <si>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</si>
  <si>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</si>
  <si>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</si>
  <si>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</si>
  <si>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</si>
  <si>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</si>
  <si>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</si>
  <si>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</si>
  <si>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</si>
  <si>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</si>
  <si>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</si>
  <si>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</si>
  <si>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</si>
  <si>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</si>
  <si>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</si>
  <si>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</si>
  <si>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</si>
  <si>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</si>
  <si>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</si>
  <si>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</si>
  <si>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</si>
  <si>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</si>
  <si>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</si>
  <si>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</si>
  <si>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</si>
  <si>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</si>
  <si>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单位名称：                                                                  单位：万元</t>
  </si>
  <si>
    <t>科目名称</t>
  </si>
  <si>
    <t>本年政府性基金预算财政拨款支出</t>
  </si>
  <si>
    <t>6-5  部门财务收支预算总表</t>
  </si>
  <si>
    <t>单位名称：罗平县鲁布革布依族苗乡人民政府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</si>
  <si>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</si>
  <si>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</si>
  <si>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</si>
  <si>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</si>
  <si>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</si>
  <si>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</si>
  <si>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</si>
  <si>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</si>
  <si>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</si>
  <si>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</si>
  <si>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</si>
  <si>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</si>
  <si>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</si>
  <si>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</si>
  <si>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</si>
  <si>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</si>
  <si>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</si>
  <si>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</si>
  <si>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</si>
  <si>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</si>
  <si>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</si>
  <si>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</si>
  <si>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</si>
  <si>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</si>
  <si>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</si>
  <si>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</si>
  <si>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</si>
  <si>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</si>
  <si>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</si>
  <si>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</si>
  <si>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</si>
  <si>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</si>
  <si>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单位名称：罗平县鲁布革布依族苗族乡人民政府                                                         单位：万元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</si>
  <si>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</si>
  <si>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</si>
  <si>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</si>
  <si>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</si>
  <si>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</si>
  <si>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民政事务</t>
  </si>
  <si>
    <t xml:space="preserve">  农业(乡农科、农机、农经、畜牧站)</t>
  </si>
  <si>
    <t>6-7   部门支出总表</t>
  </si>
  <si>
    <t>单位名称：罗平县鲁布革布依族苗族乡人民政府                          单位：万元</t>
  </si>
  <si>
    <t>民政管理事务</t>
  </si>
  <si>
    <t>6-8  部门财政拨款支出明细表（按经济科目分类）</t>
  </si>
  <si>
    <t>单位名称：罗平县大水井乡人民政府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</si>
  <si>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</si>
  <si>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</si>
  <si>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</si>
  <si>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</si>
  <si>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</si>
  <si>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</si>
  <si>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</si>
  <si>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</si>
  <si>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</si>
  <si>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</si>
  <si>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</si>
  <si>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</si>
  <si>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</si>
  <si>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</si>
  <si>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</si>
  <si>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</si>
  <si>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</si>
  <si>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</si>
  <si>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</si>
  <si>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</si>
  <si>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</si>
  <si>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</si>
  <si>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</si>
  <si>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</si>
  <si>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</si>
  <si>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</si>
  <si>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</si>
  <si>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</si>
  <si>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</si>
  <si>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</si>
  <si>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</si>
  <si>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</si>
  <si>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</si>
  <si>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</si>
  <si>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</si>
  <si>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</si>
  <si>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</si>
  <si>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</si>
  <si>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</si>
  <si>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</si>
  <si>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</si>
  <si>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</si>
  <si>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</si>
  <si>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</si>
  <si>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</si>
  <si>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</si>
  <si>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</si>
  <si>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</si>
  <si>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</si>
  <si>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</si>
  <si>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</si>
  <si>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</si>
  <si>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</si>
  <si>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</si>
  <si>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</si>
  <si>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</si>
  <si>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</si>
  <si>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</si>
  <si>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</si>
  <si>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</si>
  <si>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</si>
  <si>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</si>
  <si>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</si>
  <si>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</si>
  <si>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</si>
  <si>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</si>
  <si>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</si>
  <si>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</si>
  <si>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</si>
  <si>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</si>
  <si>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</si>
  <si>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</si>
  <si>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</si>
  <si>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</si>
  <si>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</si>
  <si>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</si>
  <si>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</si>
  <si>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</si>
  <si>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</si>
  <si>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</si>
  <si>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</si>
  <si>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</si>
  <si>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</si>
  <si>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</si>
  <si>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</si>
  <si>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</si>
  <si>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</si>
  <si>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</si>
  <si>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</si>
  <si>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</si>
  <si>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</si>
  <si>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</si>
  <si>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</si>
  <si>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</si>
  <si>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</si>
  <si>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</si>
  <si>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</si>
  <si>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</si>
  <si>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</si>
  <si>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</si>
  <si>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</si>
  <si>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</si>
  <si>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</si>
  <si>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</si>
  <si>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</si>
  <si>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</si>
  <si>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</si>
  <si>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</si>
  <si>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</si>
  <si>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</si>
  <si>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</si>
  <si>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</si>
  <si>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</si>
  <si>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</si>
  <si>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</si>
  <si>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</si>
  <si>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</si>
  <si>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</si>
  <si>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</si>
  <si>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</si>
  <si>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</si>
  <si>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</si>
  <si>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</si>
  <si>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</si>
  <si>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</si>
  <si>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</si>
  <si>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</si>
  <si>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</si>
  <si>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</si>
  <si>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</si>
  <si>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</si>
  <si>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</si>
  <si>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</si>
  <si>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</si>
  <si>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</si>
  <si>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</si>
  <si>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</si>
  <si>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</si>
  <si>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</si>
  <si>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</si>
  <si>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</si>
  <si>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</si>
  <si>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</si>
  <si>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</si>
  <si>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</si>
  <si>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</si>
  <si>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</si>
  <si>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</si>
  <si>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</si>
  <si>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</si>
  <si>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</si>
  <si>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</si>
  <si>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</si>
  <si>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</si>
  <si>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</si>
  <si>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</si>
  <si>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</si>
  <si>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</si>
  <si>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</si>
  <si>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</si>
  <si>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</si>
  <si>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</si>
  <si>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</si>
  <si>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</si>
  <si>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</si>
  <si>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</si>
  <si>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</si>
  <si>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</si>
  <si>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</si>
  <si>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</si>
  <si>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</si>
  <si>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</si>
  <si>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</si>
  <si>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部门：罗平县大水井乡人民政府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</si>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</sst>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yyyy/mm/dd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#,##0.00_ ;[Red]\-#,##0.00\ "/>
    <numFmt numFmtId="178" formatCode="0.00_ "/>
    <numFmt numFmtId="179" formatCode="#,##0.00_ "/>
  </numFmts>
  <fonts count="3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黑体"/>
      <charset val="134"/>
    </font>
    <font>
      <sz val="8"/>
      <color indexed="8"/>
      <name val="黑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1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/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24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1" fillId="25" borderId="26" applyNumberFormat="0" applyAlignment="0" applyProtection="0">
      <alignment vertical="center"/>
    </xf>
    <xf numFmtId="0" fontId="32" fillId="25" borderId="21" applyNumberFormat="0" applyAlignment="0" applyProtection="0">
      <alignment vertical="center"/>
    </xf>
    <xf numFmtId="0" fontId="20" fillId="9" borderId="20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6" fillId="0" borderId="0"/>
    <xf numFmtId="0" fontId="9" fillId="0" borderId="0">
      <alignment vertical="center"/>
    </xf>
  </cellStyleXfs>
  <cellXfs count="16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/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vertical="center" wrapText="1"/>
    </xf>
    <xf numFmtId="0" fontId="7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9" fontId="7" fillId="0" borderId="1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0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0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/>
    <xf numFmtId="0" fontId="11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/>
    <xf numFmtId="0" fontId="1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178" fontId="7" fillId="3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178" fontId="7" fillId="4" borderId="1" xfId="0" applyNumberFormat="1" applyFont="1" applyFill="1" applyBorder="1" applyAlignment="1">
      <alignment vertical="center"/>
    </xf>
    <xf numFmtId="0" fontId="7" fillId="4" borderId="1" xfId="0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78" fontId="7" fillId="0" borderId="1" xfId="0" applyNumberFormat="1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178" fontId="7" fillId="5" borderId="1" xfId="0" applyNumberFormat="1" applyFont="1" applyFill="1" applyBorder="1" applyAlignment="1">
      <alignment vertical="center"/>
    </xf>
    <xf numFmtId="0" fontId="7" fillId="5" borderId="1" xfId="0" applyFont="1" applyFill="1" applyBorder="1"/>
    <xf numFmtId="0" fontId="13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8" fontId="7" fillId="0" borderId="1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177" fontId="11" fillId="0" borderId="15" xfId="0" applyNumberFormat="1" applyFont="1" applyFill="1" applyBorder="1" applyAlignment="1" applyProtection="1">
      <alignment horizontal="right" vertical="center"/>
    </xf>
    <xf numFmtId="177" fontId="11" fillId="0" borderId="1" xfId="0" applyNumberFormat="1" applyFont="1" applyFill="1" applyBorder="1" applyAlignment="1" applyProtection="1">
      <alignment horizontal="right" vertic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6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15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9" fillId="0" borderId="7" xfId="5" applyFont="1" applyFill="1" applyBorder="1" applyAlignment="1">
      <alignment horizontal="center" vertical="center" wrapText="1"/>
    </xf>
    <xf numFmtId="0" fontId="15" fillId="5" borderId="7" xfId="5" applyFont="1" applyFill="1" applyBorder="1" applyAlignment="1">
      <alignment horizontal="left" vertical="center" shrinkToFit="1"/>
    </xf>
    <xf numFmtId="0" fontId="15" fillId="5" borderId="13" xfId="5" applyFont="1" applyFill="1" applyBorder="1" applyAlignment="1">
      <alignment horizontal="left" vertical="center" shrinkToFit="1"/>
    </xf>
    <xf numFmtId="0" fontId="15" fillId="5" borderId="14" xfId="5" applyFont="1" applyFill="1" applyBorder="1" applyAlignment="1">
      <alignment horizontal="left" vertical="center" shrinkToFit="1"/>
    </xf>
    <xf numFmtId="178" fontId="9" fillId="5" borderId="1" xfId="5" applyNumberFormat="1" applyFont="1" applyFill="1" applyBorder="1" applyAlignment="1">
      <alignment vertical="center" wrapText="1"/>
    </xf>
    <xf numFmtId="178" fontId="9" fillId="5" borderId="1" xfId="5" applyNumberFormat="1" applyFont="1" applyFill="1" applyBorder="1" applyAlignment="1">
      <alignment horizontal="center" vertical="center" wrapText="1"/>
    </xf>
    <xf numFmtId="0" fontId="9" fillId="5" borderId="1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/>
    </xf>
    <xf numFmtId="49" fontId="6" fillId="3" borderId="1" xfId="5" applyNumberFormat="1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vertical="center"/>
    </xf>
    <xf numFmtId="0" fontId="6" fillId="3" borderId="1" xfId="0" applyFont="1" applyFill="1" applyBorder="1" applyAlignment="1"/>
    <xf numFmtId="0" fontId="9" fillId="3" borderId="1" xfId="5" applyFill="1" applyBorder="1"/>
    <xf numFmtId="0" fontId="6" fillId="4" borderId="1" xfId="5" applyFont="1" applyFill="1" applyBorder="1" applyAlignment="1">
      <alignment horizontal="center" vertical="center"/>
    </xf>
    <xf numFmtId="49" fontId="6" fillId="4" borderId="1" xfId="5" applyNumberFormat="1" applyFont="1" applyFill="1" applyBorder="1" applyAlignment="1">
      <alignment horizontal="center" vertical="center"/>
    </xf>
    <xf numFmtId="0" fontId="6" fillId="4" borderId="7" xfId="5" applyFont="1" applyFill="1" applyBorder="1" applyAlignment="1">
      <alignment vertical="center"/>
    </xf>
    <xf numFmtId="0" fontId="6" fillId="4" borderId="1" xfId="0" applyFont="1" applyFill="1" applyBorder="1" applyAlignment="1"/>
    <xf numFmtId="0" fontId="9" fillId="0" borderId="1" xfId="5" applyFill="1" applyBorder="1"/>
    <xf numFmtId="0" fontId="6" fillId="3" borderId="1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9" fillId="4" borderId="1" xfId="5" applyFill="1" applyBorder="1"/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178" fontId="0" fillId="0" borderId="0" xfId="0" applyNumberForma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16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177" fontId="11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3"/>
  <sheetViews>
    <sheetView showGridLines="0" workbookViewId="0">
      <selection activeCell="D8" sqref="D8:D29"/>
    </sheetView>
  </sheetViews>
  <sheetFormatPr defaultColWidth="8" defaultRowHeight="14.25" customHeight="1"/>
  <cols>
    <col min="1" max="1" width="35.125" style="31" customWidth="1"/>
    <col min="2" max="2" width="13.375" style="31" customWidth="1"/>
    <col min="3" max="3" width="31.75" style="31" customWidth="1"/>
    <col min="4" max="4" width="15" style="31" customWidth="1"/>
    <col min="5" max="6" width="8" style="31"/>
    <col min="7" max="9" width="10.125" style="31"/>
    <col min="10" max="10" width="9.25" style="31"/>
    <col min="11" max="13" width="10.125" style="31"/>
    <col min="14" max="15" width="8.375" style="31"/>
    <col min="16" max="16384" width="8" style="31"/>
  </cols>
  <sheetData>
    <row r="1" spans="1:3">
      <c r="A1" s="153"/>
      <c r="B1" s="153"/>
      <c r="C1" s="153"/>
    </row>
    <row r="2" ht="33" customHeight="1" spans="1:4">
      <c r="A2" s="3" t="s">
        <v>0</v>
      </c>
      <c r="B2" s="3"/>
      <c r="C2" s="3"/>
      <c r="D2" s="3"/>
    </row>
    <row r="3" spans="1:4">
      <c r="A3" s="4" t="s">
        <v>1</v>
      </c>
      <c r="B3" s="98"/>
      <c r="C3" s="98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ht="17.25" customHeight="1" spans="1:4">
      <c r="A6" s="8"/>
      <c r="B6" s="6"/>
      <c r="C6" s="8"/>
      <c r="D6" s="6"/>
    </row>
    <row r="7" ht="13.5" spans="1:4">
      <c r="A7" s="154" t="s">
        <v>9</v>
      </c>
      <c r="B7" s="155">
        <v>1549.72</v>
      </c>
      <c r="C7" s="156" t="s">
        <v>10</v>
      </c>
      <c r="D7" s="155">
        <f>SUM(D8:D30)</f>
        <v>1549.72</v>
      </c>
    </row>
    <row r="8" ht="13.5" spans="1:4">
      <c r="A8" s="154" t="s">
        <v>11</v>
      </c>
      <c r="B8" s="155">
        <v>1549.72</v>
      </c>
      <c r="C8" s="157" t="s">
        <v>12</v>
      </c>
      <c r="D8" s="155">
        <v>494.81</v>
      </c>
    </row>
    <row r="9" ht="13.5" spans="1:15">
      <c r="A9" s="154" t="s">
        <v>13</v>
      </c>
      <c r="B9" s="155">
        <v>1549.72</v>
      </c>
      <c r="C9" s="157" t="s">
        <v>14</v>
      </c>
      <c r="D9" s="155">
        <v>0</v>
      </c>
      <c r="G9" s="158" t="s">
        <v>15</v>
      </c>
      <c r="H9" s="158" t="s">
        <v>16</v>
      </c>
      <c r="I9" s="158" t="s">
        <v>17</v>
      </c>
      <c r="J9" s="31" t="s">
        <v>18</v>
      </c>
      <c r="K9" s="31" t="s">
        <v>19</v>
      </c>
      <c r="L9" s="31" t="s">
        <v>20</v>
      </c>
      <c r="M9" s="31" t="s">
        <v>21</v>
      </c>
      <c r="N9" s="31" t="s">
        <v>22</v>
      </c>
      <c r="O9" s="31" t="s">
        <v>23</v>
      </c>
    </row>
    <row r="10" ht="13.5" spans="1:15">
      <c r="A10" s="154" t="s">
        <v>24</v>
      </c>
      <c r="B10" s="155"/>
      <c r="C10" s="157" t="s">
        <v>25</v>
      </c>
      <c r="D10" s="155">
        <v>0</v>
      </c>
      <c r="G10" s="31">
        <v>626821</v>
      </c>
      <c r="H10" s="31">
        <v>148346.98</v>
      </c>
      <c r="I10" s="31">
        <v>124184.56</v>
      </c>
      <c r="J10" s="31">
        <v>387577.62</v>
      </c>
      <c r="K10" s="31">
        <v>706540.9</v>
      </c>
      <c r="L10" s="31">
        <v>527635.46</v>
      </c>
      <c r="M10" s="31">
        <v>2004446.06</v>
      </c>
      <c r="N10" s="31">
        <v>89835.68</v>
      </c>
      <c r="O10" s="31">
        <v>98310.56</v>
      </c>
    </row>
    <row r="11" spans="1:13">
      <c r="A11" s="154" t="s">
        <v>26</v>
      </c>
      <c r="B11" s="155"/>
      <c r="C11" s="157" t="s">
        <v>27</v>
      </c>
      <c r="D11" s="155">
        <v>0</v>
      </c>
      <c r="G11" s="31">
        <v>2140654.98</v>
      </c>
      <c r="J11" s="31">
        <v>89823.74</v>
      </c>
      <c r="K11" s="31">
        <v>93886.02</v>
      </c>
      <c r="M11" s="31">
        <v>843756.24</v>
      </c>
    </row>
    <row r="12" spans="1:13">
      <c r="A12" s="154" t="s">
        <v>28</v>
      </c>
      <c r="B12" s="155"/>
      <c r="C12" s="157" t="s">
        <v>29</v>
      </c>
      <c r="D12" s="155">
        <v>14.83</v>
      </c>
      <c r="G12" s="31">
        <v>324148.22</v>
      </c>
      <c r="K12" s="31">
        <v>1200</v>
      </c>
      <c r="M12" s="31">
        <v>485034.28</v>
      </c>
    </row>
    <row r="13" spans="1:13">
      <c r="A13" s="154" t="s">
        <v>30</v>
      </c>
      <c r="B13" s="155"/>
      <c r="C13" s="157" t="s">
        <v>31</v>
      </c>
      <c r="D13" s="155">
        <v>12.42</v>
      </c>
      <c r="G13" s="31">
        <v>152346.3</v>
      </c>
      <c r="K13" s="158"/>
      <c r="L13" s="158"/>
      <c r="M13" s="31">
        <v>2523906</v>
      </c>
    </row>
    <row r="14" ht="13.5" spans="1:7">
      <c r="A14" s="154" t="s">
        <v>32</v>
      </c>
      <c r="B14" s="155"/>
      <c r="C14" s="157" t="s">
        <v>33</v>
      </c>
      <c r="D14" s="155">
        <v>47.74</v>
      </c>
      <c r="G14" s="31">
        <v>105337.44</v>
      </c>
    </row>
    <row r="15" ht="13.5" spans="1:7">
      <c r="A15" s="154" t="s">
        <v>34</v>
      </c>
      <c r="B15" s="156"/>
      <c r="C15" s="157" t="s">
        <v>35</v>
      </c>
      <c r="D15" s="155">
        <v>209.53</v>
      </c>
      <c r="G15" s="31">
        <v>278806.86</v>
      </c>
    </row>
    <row r="16" ht="13.5" spans="1:15">
      <c r="A16" s="154" t="s">
        <v>36</v>
      </c>
      <c r="B16" s="155"/>
      <c r="C16" s="157" t="s">
        <v>37</v>
      </c>
      <c r="D16" s="155">
        <v>36.45</v>
      </c>
      <c r="G16" s="31">
        <f>SUM(G9:G15)</f>
        <v>3628114.8</v>
      </c>
      <c r="H16" s="31">
        <f t="shared" ref="H16:O16" si="0">SUM(H9:H15)</f>
        <v>148346.98</v>
      </c>
      <c r="I16" s="31">
        <f t="shared" si="0"/>
        <v>124184.56</v>
      </c>
      <c r="J16" s="31">
        <f t="shared" si="0"/>
        <v>477401.36</v>
      </c>
      <c r="K16" s="31">
        <f t="shared" si="0"/>
        <v>801626.92</v>
      </c>
      <c r="L16" s="31">
        <f t="shared" si="0"/>
        <v>527635.46</v>
      </c>
      <c r="M16" s="31">
        <f t="shared" si="0"/>
        <v>5857142.58</v>
      </c>
      <c r="N16" s="31">
        <f t="shared" si="0"/>
        <v>89835.68</v>
      </c>
      <c r="O16" s="31">
        <f t="shared" si="0"/>
        <v>98310.56</v>
      </c>
    </row>
    <row r="17" ht="13.5" spans="1:17">
      <c r="A17" s="154" t="s">
        <v>38</v>
      </c>
      <c r="B17" s="155"/>
      <c r="C17" s="157" t="s">
        <v>39</v>
      </c>
      <c r="D17" s="155">
        <v>0</v>
      </c>
      <c r="G17" s="31">
        <v>1320000</v>
      </c>
      <c r="K17" s="31">
        <v>1293689</v>
      </c>
      <c r="P17" s="31">
        <v>766598</v>
      </c>
      <c r="Q17" s="31">
        <v>364518</v>
      </c>
    </row>
    <row r="18" ht="13.5" spans="1:4">
      <c r="A18" s="154"/>
      <c r="B18" s="155"/>
      <c r="C18" s="157" t="s">
        <v>40</v>
      </c>
      <c r="D18" s="155">
        <v>52.76</v>
      </c>
    </row>
    <row r="19" ht="13.5" spans="1:4">
      <c r="A19" s="154"/>
      <c r="B19" s="155"/>
      <c r="C19" s="157" t="s">
        <v>41</v>
      </c>
      <c r="D19" s="155">
        <v>585.71</v>
      </c>
    </row>
    <row r="20" ht="13.5" spans="1:4">
      <c r="A20" s="154"/>
      <c r="B20" s="155"/>
      <c r="C20" s="157" t="s">
        <v>42</v>
      </c>
      <c r="D20" s="155">
        <v>8.98</v>
      </c>
    </row>
    <row r="21" ht="13.5" spans="1:4">
      <c r="A21" s="154"/>
      <c r="B21" s="155"/>
      <c r="C21" s="154" t="s">
        <v>43</v>
      </c>
      <c r="D21" s="155">
        <v>9.83</v>
      </c>
    </row>
    <row r="22" ht="13.5" spans="1:4">
      <c r="A22" s="154"/>
      <c r="B22" s="159"/>
      <c r="C22" s="154" t="s">
        <v>44</v>
      </c>
      <c r="D22" s="155">
        <v>0</v>
      </c>
    </row>
    <row r="23" ht="13.5" spans="1:4">
      <c r="A23" s="154"/>
      <c r="B23" s="159"/>
      <c r="C23" s="154" t="s">
        <v>45</v>
      </c>
      <c r="D23" s="155">
        <v>0</v>
      </c>
    </row>
    <row r="24" ht="13.5" spans="1:4">
      <c r="A24" s="154"/>
      <c r="B24" s="159"/>
      <c r="C24" s="154" t="s">
        <v>46</v>
      </c>
      <c r="D24" s="155">
        <v>0</v>
      </c>
    </row>
    <row r="25" ht="13.5" spans="1:4">
      <c r="A25" s="156"/>
      <c r="B25" s="159"/>
      <c r="C25" s="154" t="s">
        <v>47</v>
      </c>
      <c r="D25" s="155">
        <v>0</v>
      </c>
    </row>
    <row r="26" ht="13.5" spans="1:4">
      <c r="A26" s="157"/>
      <c r="B26" s="159"/>
      <c r="C26" s="154" t="s">
        <v>48</v>
      </c>
      <c r="D26" s="155">
        <v>76.66</v>
      </c>
    </row>
    <row r="27" ht="13.5" spans="1:4">
      <c r="A27" s="156"/>
      <c r="B27" s="159"/>
      <c r="C27" s="154" t="s">
        <v>49</v>
      </c>
      <c r="D27" s="155">
        <v>0</v>
      </c>
    </row>
    <row r="28" spans="1:4">
      <c r="A28" s="157"/>
      <c r="B28" s="159"/>
      <c r="C28" s="154" t="s">
        <v>50</v>
      </c>
      <c r="D28" s="155">
        <v>0</v>
      </c>
    </row>
    <row r="29" spans="1:4">
      <c r="A29" s="157"/>
      <c r="B29" s="159"/>
      <c r="C29" s="154" t="s">
        <v>51</v>
      </c>
      <c r="D29" s="155">
        <v>0</v>
      </c>
    </row>
    <row r="30" spans="1:4">
      <c r="A30" s="157"/>
      <c r="B30" s="159"/>
      <c r="C30" s="154" t="s">
        <v>52</v>
      </c>
      <c r="D30" s="155"/>
    </row>
    <row r="31" customHeight="1" spans="1:4">
      <c r="A31" s="62" t="s">
        <v>53</v>
      </c>
      <c r="B31" s="107"/>
      <c r="C31" s="62" t="s">
        <v>54</v>
      </c>
      <c r="D31" s="107">
        <v>1549.72</v>
      </c>
    </row>
    <row r="32" customHeight="1" spans="1:4">
      <c r="A32" s="160"/>
      <c r="B32" s="161"/>
      <c r="C32" s="160"/>
      <c r="D32" s="161"/>
    </row>
    <row r="33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C10" sqref="C10"/>
    </sheetView>
  </sheetViews>
  <sheetFormatPr defaultColWidth="8" defaultRowHeight="12" outlineLevelRow="7" outlineLevelCol="7"/>
  <cols>
    <col min="1" max="1" width="8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454</v>
      </c>
      <c r="B2" s="3"/>
      <c r="C2" s="3"/>
      <c r="D2" s="3"/>
      <c r="E2" s="3"/>
      <c r="F2" s="3"/>
      <c r="G2" s="3"/>
      <c r="H2" s="3"/>
    </row>
    <row r="3" ht="13.5" spans="1:1">
      <c r="A3" s="4" t="s">
        <v>267</v>
      </c>
    </row>
    <row r="4" ht="44.25" customHeight="1" spans="1:8">
      <c r="A4" s="34" t="s">
        <v>455</v>
      </c>
      <c r="B4" s="34" t="s">
        <v>456</v>
      </c>
      <c r="C4" s="34" t="s">
        <v>457</v>
      </c>
      <c r="D4" s="34" t="s">
        <v>458</v>
      </c>
      <c r="E4" s="34" t="s">
        <v>459</v>
      </c>
      <c r="F4" s="34" t="s">
        <v>460</v>
      </c>
      <c r="G4" s="34" t="s">
        <v>461</v>
      </c>
      <c r="H4" s="34" t="s">
        <v>462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463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464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465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C12" sqref="C12"/>
    </sheetView>
  </sheetViews>
  <sheetFormatPr defaultColWidth="8" defaultRowHeight="12" outlineLevelRow="7" outlineLevelCol="7"/>
  <cols>
    <col min="1" max="1" width="8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466</v>
      </c>
      <c r="B2" s="3"/>
      <c r="C2" s="3"/>
      <c r="D2" s="3"/>
      <c r="E2" s="3"/>
      <c r="F2" s="3"/>
      <c r="G2" s="3"/>
      <c r="H2" s="3"/>
    </row>
    <row r="3" ht="13.5" spans="1:1">
      <c r="A3" s="4" t="s">
        <v>267</v>
      </c>
    </row>
    <row r="4" ht="44.25" customHeight="1" spans="1:8">
      <c r="A4" s="34" t="s">
        <v>455</v>
      </c>
      <c r="B4" s="34" t="s">
        <v>456</v>
      </c>
      <c r="C4" s="34" t="s">
        <v>457</v>
      </c>
      <c r="D4" s="34" t="s">
        <v>458</v>
      </c>
      <c r="E4" s="34" t="s">
        <v>459</v>
      </c>
      <c r="F4" s="34" t="s">
        <v>460</v>
      </c>
      <c r="G4" s="34" t="s">
        <v>461</v>
      </c>
      <c r="H4" s="34" t="s">
        <v>462</v>
      </c>
    </row>
    <row r="5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463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467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468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opLeftCell="A4" workbookViewId="0">
      <selection activeCell="G24" sqref="G24"/>
    </sheetView>
  </sheetViews>
  <sheetFormatPr defaultColWidth="8" defaultRowHeight="14.25" customHeight="1"/>
  <cols>
    <col min="1" max="1" width="33.875" style="1" customWidth="1"/>
    <col min="2" max="3" width="9" style="1" customWidth="1"/>
    <col min="4" max="5" width="5.25" style="1" customWidth="1"/>
    <col min="6" max="6" width="21.375" style="1" customWidth="1"/>
    <col min="7" max="7" width="18.375" style="1" customWidth="1"/>
    <col min="8" max="9" width="5.25" style="1" customWidth="1"/>
    <col min="10" max="13" width="7.125" style="1" customWidth="1"/>
    <col min="14" max="14" width="9" style="1" customWidth="1"/>
    <col min="15" max="15" width="11" style="1" customWidth="1"/>
    <col min="16" max="17" width="7.125" style="1" customWidth="1"/>
    <col min="18" max="18" width="17.25" style="1" customWidth="1"/>
    <col min="19" max="19" width="5.25" style="1" customWidth="1"/>
    <col min="20" max="20" width="7.125" style="1" customWidth="1"/>
    <col min="21" max="21" width="9" style="1" customWidth="1"/>
    <col min="22" max="22" width="9.6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267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110</v>
      </c>
    </row>
    <row r="4" ht="15.75" customHeight="1" spans="1:22">
      <c r="A4" s="6" t="s">
        <v>470</v>
      </c>
      <c r="B4" s="7" t="s">
        <v>471</v>
      </c>
      <c r="C4" s="7" t="s">
        <v>472</v>
      </c>
      <c r="D4" s="7" t="s">
        <v>473</v>
      </c>
      <c r="E4" s="7" t="s">
        <v>474</v>
      </c>
      <c r="F4" s="7" t="s">
        <v>475</v>
      </c>
      <c r="G4" s="6" t="s">
        <v>476</v>
      </c>
      <c r="H4" s="8" t="s">
        <v>113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119</v>
      </c>
      <c r="I5" s="22" t="s">
        <v>120</v>
      </c>
      <c r="J5" s="23"/>
      <c r="K5" s="23"/>
      <c r="L5" s="23"/>
      <c r="M5" s="23"/>
      <c r="N5" s="23"/>
      <c r="O5" s="23"/>
      <c r="P5" s="24"/>
      <c r="Q5" s="25" t="s">
        <v>477</v>
      </c>
      <c r="R5" s="6" t="s">
        <v>478</v>
      </c>
      <c r="S5" s="28" t="s">
        <v>116</v>
      </c>
      <c r="T5" s="28"/>
      <c r="U5" s="28"/>
      <c r="V5" s="28"/>
    </row>
    <row r="6" ht="40.5" spans="1:22">
      <c r="A6" s="6"/>
      <c r="B6" s="11"/>
      <c r="C6" s="11"/>
      <c r="D6" s="11"/>
      <c r="E6" s="11"/>
      <c r="F6" s="11"/>
      <c r="G6" s="6"/>
      <c r="H6" s="12"/>
      <c r="I6" s="25" t="s">
        <v>62</v>
      </c>
      <c r="J6" s="25" t="s">
        <v>123</v>
      </c>
      <c r="K6" s="25" t="s">
        <v>124</v>
      </c>
      <c r="L6" s="25" t="s">
        <v>125</v>
      </c>
      <c r="M6" s="25" t="s">
        <v>126</v>
      </c>
      <c r="N6" s="6" t="s">
        <v>127</v>
      </c>
      <c r="O6" s="6" t="s">
        <v>128</v>
      </c>
      <c r="P6" s="6" t="s">
        <v>129</v>
      </c>
      <c r="Q6" s="29"/>
      <c r="R6" s="6"/>
      <c r="S6" s="30" t="s">
        <v>62</v>
      </c>
      <c r="T6" s="30" t="s">
        <v>130</v>
      </c>
      <c r="U6" s="30" t="s">
        <v>131</v>
      </c>
      <c r="V6" s="30" t="s">
        <v>132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topLeftCell="A9" workbookViewId="0">
      <selection activeCell="B22" sqref="B22:B27"/>
    </sheetView>
  </sheetViews>
  <sheetFormatPr defaultColWidth="9" defaultRowHeight="13.5" outlineLevelCol="4"/>
  <cols>
    <col min="1" max="1" width="10.75" customWidth="1"/>
    <col min="2" max="2" width="36.875" customWidth="1"/>
    <col min="3" max="3" width="14.5" customWidth="1"/>
    <col min="4" max="4" width="16.5" customWidth="1"/>
    <col min="5" max="5" width="13" customWidth="1"/>
  </cols>
  <sheetData>
    <row r="1" ht="20.1" customHeight="1" spans="1:5">
      <c r="A1" s="66"/>
      <c r="B1" s="66"/>
      <c r="C1" s="66"/>
      <c r="D1" s="66"/>
      <c r="E1" s="66"/>
    </row>
    <row r="2" ht="39.95" customHeight="1" spans="1:5">
      <c r="A2" s="3" t="s">
        <v>55</v>
      </c>
      <c r="B2" s="3"/>
      <c r="C2" s="3"/>
      <c r="D2" s="3"/>
      <c r="E2" s="3"/>
    </row>
    <row r="3" ht="14.25" spans="1:5">
      <c r="A3" s="67" t="s">
        <v>56</v>
      </c>
      <c r="B3" s="67"/>
      <c r="C3" s="67"/>
      <c r="D3" s="67"/>
      <c r="E3" s="67"/>
    </row>
    <row r="4" ht="39.95" customHeight="1" spans="1:5">
      <c r="A4" s="91" t="s">
        <v>57</v>
      </c>
      <c r="B4" s="91"/>
      <c r="C4" s="91" t="s">
        <v>58</v>
      </c>
      <c r="D4" s="91"/>
      <c r="E4" s="91"/>
    </row>
    <row r="5" ht="20.1" customHeight="1" spans="1:5">
      <c r="A5" s="91" t="s">
        <v>59</v>
      </c>
      <c r="B5" s="91" t="s">
        <v>60</v>
      </c>
      <c r="C5" s="91" t="s">
        <v>61</v>
      </c>
      <c r="D5" s="91"/>
      <c r="E5" s="91"/>
    </row>
    <row r="6" ht="30" customHeight="1" spans="1:5">
      <c r="A6" s="91"/>
      <c r="B6" s="91"/>
      <c r="C6" s="91" t="s">
        <v>62</v>
      </c>
      <c r="D6" s="91" t="s">
        <v>63</v>
      </c>
      <c r="E6" s="91" t="s">
        <v>64</v>
      </c>
    </row>
    <row r="7" ht="14.25" spans="1:5">
      <c r="A7" s="69">
        <v>201</v>
      </c>
      <c r="B7" s="70" t="s">
        <v>65</v>
      </c>
      <c r="C7" s="71">
        <f>D7+E7</f>
        <v>494.81</v>
      </c>
      <c r="D7" s="71">
        <f>D8+D10+D12+D14+D16+D18+D20</f>
        <v>494.81</v>
      </c>
      <c r="E7" s="71">
        <f>E8+E10+E12+E14+E16+E18+E20</f>
        <v>0</v>
      </c>
    </row>
    <row r="8" ht="14.25" spans="1:5">
      <c r="A8" s="72">
        <v>20101</v>
      </c>
      <c r="B8" s="73" t="s">
        <v>66</v>
      </c>
      <c r="C8" s="74">
        <f>D8+E8</f>
        <v>62.68</v>
      </c>
      <c r="D8" s="74">
        <f>SUM(D9)</f>
        <v>62.68</v>
      </c>
      <c r="E8" s="75"/>
    </row>
    <row r="9" ht="14.25" spans="1:5">
      <c r="A9" s="76">
        <v>2010101</v>
      </c>
      <c r="B9" s="77" t="s">
        <v>67</v>
      </c>
      <c r="C9" s="78">
        <f>D9+E9</f>
        <v>62.68</v>
      </c>
      <c r="D9" s="78">
        <v>62.68</v>
      </c>
      <c r="E9" s="79"/>
    </row>
    <row r="10" ht="14.25" spans="1:5">
      <c r="A10" s="72">
        <v>20103</v>
      </c>
      <c r="B10" s="73" t="s">
        <v>68</v>
      </c>
      <c r="C10" s="74">
        <f>D10+E10</f>
        <v>214.06</v>
      </c>
      <c r="D10" s="74">
        <f>SUM(D11:D11)</f>
        <v>214.06</v>
      </c>
      <c r="E10" s="74">
        <f>SUM(E11:E11)</f>
        <v>0</v>
      </c>
    </row>
    <row r="11" ht="14.25" spans="1:5">
      <c r="A11" s="76">
        <v>2010301</v>
      </c>
      <c r="B11" s="77" t="s">
        <v>67</v>
      </c>
      <c r="C11" s="78">
        <f>D11+E11</f>
        <v>214.06</v>
      </c>
      <c r="D11" s="78">
        <v>214.06</v>
      </c>
      <c r="E11" s="79"/>
    </row>
    <row r="12" ht="14.25" spans="1:5">
      <c r="A12" s="72">
        <v>20106</v>
      </c>
      <c r="B12" s="73" t="s">
        <v>69</v>
      </c>
      <c r="C12" s="74">
        <f>D12+E12</f>
        <v>32.43</v>
      </c>
      <c r="D12" s="74">
        <f>SUM(D13:D13)</f>
        <v>32.43</v>
      </c>
      <c r="E12" s="74">
        <f>SUM(E13:E13)</f>
        <v>0</v>
      </c>
    </row>
    <row r="13" ht="14.25" spans="1:5">
      <c r="A13" s="76">
        <v>2010601</v>
      </c>
      <c r="B13" s="77" t="s">
        <v>67</v>
      </c>
      <c r="C13" s="78">
        <f>D13+E13</f>
        <v>32.43</v>
      </c>
      <c r="D13" s="78">
        <v>32.43</v>
      </c>
      <c r="E13" s="79"/>
    </row>
    <row r="14" ht="14.25" spans="1:5">
      <c r="A14" s="72">
        <v>20111</v>
      </c>
      <c r="B14" s="73" t="s">
        <v>70</v>
      </c>
      <c r="C14" s="74">
        <f>D14+E14</f>
        <v>15.23</v>
      </c>
      <c r="D14" s="74">
        <f>SUM(D15:D15)</f>
        <v>15.23</v>
      </c>
      <c r="E14" s="74">
        <f>SUM(E15:E15)</f>
        <v>0</v>
      </c>
    </row>
    <row r="15" ht="14.25" spans="1:5">
      <c r="A15" s="76">
        <v>2011101</v>
      </c>
      <c r="B15" s="77" t="s">
        <v>67</v>
      </c>
      <c r="C15" s="78">
        <f>D15+E15</f>
        <v>15.23</v>
      </c>
      <c r="D15" s="78">
        <v>15.23</v>
      </c>
      <c r="E15" s="79"/>
    </row>
    <row r="16" ht="14.25" spans="1:5">
      <c r="A16" s="72">
        <v>20129</v>
      </c>
      <c r="B16" s="73" t="s">
        <v>71</v>
      </c>
      <c r="C16" s="74">
        <f>D16+E16</f>
        <v>10.53</v>
      </c>
      <c r="D16" s="74">
        <f>SUM(D17)</f>
        <v>10.53</v>
      </c>
      <c r="E16" s="74">
        <f>SUM(E17)</f>
        <v>0</v>
      </c>
    </row>
    <row r="17" ht="14.25" spans="1:5">
      <c r="A17" s="76">
        <v>2012901</v>
      </c>
      <c r="B17" s="77" t="s">
        <v>67</v>
      </c>
      <c r="C17" s="78">
        <f t="shared" ref="C17:C24" si="0">D17+E17</f>
        <v>10.53</v>
      </c>
      <c r="D17" s="78">
        <v>10.53</v>
      </c>
      <c r="E17" s="79"/>
    </row>
    <row r="18" ht="14.25" spans="1:5">
      <c r="A18" s="72">
        <v>20131</v>
      </c>
      <c r="B18" s="73" t="s">
        <v>72</v>
      </c>
      <c r="C18" s="74">
        <f t="shared" si="0"/>
        <v>27.88</v>
      </c>
      <c r="D18" s="74">
        <f>SUM(D19:D19)</f>
        <v>27.88</v>
      </c>
      <c r="E18" s="74">
        <f>SUM(E19:E19)</f>
        <v>0</v>
      </c>
    </row>
    <row r="19" ht="14.25" spans="1:5">
      <c r="A19" s="80">
        <v>2013101</v>
      </c>
      <c r="B19" s="81" t="s">
        <v>67</v>
      </c>
      <c r="C19" s="78">
        <f t="shared" si="0"/>
        <v>27.88</v>
      </c>
      <c r="D19" s="78">
        <v>27.88</v>
      </c>
      <c r="E19" s="79"/>
    </row>
    <row r="20" ht="14.25" spans="1:5">
      <c r="A20" s="82">
        <v>20199</v>
      </c>
      <c r="B20" s="83" t="s">
        <v>73</v>
      </c>
      <c r="C20" s="74">
        <f t="shared" si="0"/>
        <v>132</v>
      </c>
      <c r="D20" s="74">
        <f>SUM(D21)</f>
        <v>132</v>
      </c>
      <c r="E20" s="74">
        <f>SUM(E21)</f>
        <v>0</v>
      </c>
    </row>
    <row r="21" ht="14.25" spans="1:5">
      <c r="A21" s="80">
        <v>2019999</v>
      </c>
      <c r="B21" s="81" t="s">
        <v>74</v>
      </c>
      <c r="C21" s="78">
        <f t="shared" si="0"/>
        <v>132</v>
      </c>
      <c r="D21" s="78">
        <v>132</v>
      </c>
      <c r="E21" s="79"/>
    </row>
    <row r="22" ht="14.25" spans="1:5">
      <c r="A22" s="84">
        <v>205</v>
      </c>
      <c r="B22" s="85" t="s">
        <v>75</v>
      </c>
      <c r="C22" s="71">
        <f t="shared" si="0"/>
        <v>14.83</v>
      </c>
      <c r="D22" s="71">
        <f>D23</f>
        <v>14.83</v>
      </c>
      <c r="E22" s="71">
        <f>E23+E25</f>
        <v>0</v>
      </c>
    </row>
    <row r="23" ht="14.25" spans="1:5">
      <c r="A23" s="72">
        <v>20508</v>
      </c>
      <c r="B23" s="73" t="s">
        <v>76</v>
      </c>
      <c r="C23" s="74">
        <f t="shared" si="0"/>
        <v>14.83</v>
      </c>
      <c r="D23" s="74">
        <f>SUM(D24)</f>
        <v>14.83</v>
      </c>
      <c r="E23" s="74"/>
    </row>
    <row r="24" ht="14.25" spans="1:5">
      <c r="A24" s="76">
        <v>2050802</v>
      </c>
      <c r="B24" s="77" t="s">
        <v>67</v>
      </c>
      <c r="C24" s="78">
        <f t="shared" si="0"/>
        <v>14.83</v>
      </c>
      <c r="D24" s="78">
        <v>14.83</v>
      </c>
      <c r="E24" s="79"/>
    </row>
    <row r="25" ht="14.25" spans="1:5">
      <c r="A25" s="84">
        <v>206</v>
      </c>
      <c r="B25" s="85" t="s">
        <v>77</v>
      </c>
      <c r="C25" s="71">
        <f>D25+E25</f>
        <v>12.42</v>
      </c>
      <c r="D25" s="71">
        <f>D26</f>
        <v>12.42</v>
      </c>
      <c r="E25" s="71">
        <f>E26+E28</f>
        <v>0</v>
      </c>
    </row>
    <row r="26" ht="14.25" spans="1:5">
      <c r="A26" s="72">
        <v>20601</v>
      </c>
      <c r="B26" s="73" t="s">
        <v>17</v>
      </c>
      <c r="C26" s="74">
        <f>D26+E26</f>
        <v>12.42</v>
      </c>
      <c r="D26" s="74">
        <f>SUM(D27)</f>
        <v>12.42</v>
      </c>
      <c r="E26" s="74"/>
    </row>
    <row r="27" ht="14.25" spans="1:5">
      <c r="A27" s="76">
        <v>2060101</v>
      </c>
      <c r="B27" s="77" t="s">
        <v>67</v>
      </c>
      <c r="C27" s="78">
        <f>D27+E27</f>
        <v>12.42</v>
      </c>
      <c r="D27" s="78">
        <v>12.42</v>
      </c>
      <c r="E27" s="79"/>
    </row>
    <row r="28" ht="14.25" spans="1:5">
      <c r="A28" s="84">
        <v>207</v>
      </c>
      <c r="B28" s="85" t="s">
        <v>78</v>
      </c>
      <c r="C28" s="71">
        <f>D28+E28</f>
        <v>47.74</v>
      </c>
      <c r="D28" s="71">
        <f>D29+D31</f>
        <v>47.74</v>
      </c>
      <c r="E28" s="71">
        <f>E29+E31</f>
        <v>0</v>
      </c>
    </row>
    <row r="29" ht="14.25" spans="1:5">
      <c r="A29" s="72">
        <v>20701</v>
      </c>
      <c r="B29" s="73" t="s">
        <v>79</v>
      </c>
      <c r="C29" s="74">
        <f>D29+E29</f>
        <v>38.76</v>
      </c>
      <c r="D29" s="74">
        <f>SUM(D30)</f>
        <v>38.76</v>
      </c>
      <c r="E29" s="74"/>
    </row>
    <row r="30" ht="14.25" spans="1:5">
      <c r="A30" s="76">
        <v>2070101</v>
      </c>
      <c r="B30" s="77" t="s">
        <v>67</v>
      </c>
      <c r="C30" s="78">
        <f>D30+E30</f>
        <v>38.76</v>
      </c>
      <c r="D30" s="78">
        <v>38.76</v>
      </c>
      <c r="E30" s="79"/>
    </row>
    <row r="31" ht="14.25" spans="1:5">
      <c r="A31" s="72">
        <v>20704</v>
      </c>
      <c r="B31" s="73" t="s">
        <v>80</v>
      </c>
      <c r="C31" s="74">
        <f t="shared" ref="C31:C37" si="1">D31+E31</f>
        <v>8.98</v>
      </c>
      <c r="D31" s="74">
        <f>SUM(D32)</f>
        <v>8.98</v>
      </c>
      <c r="E31" s="74">
        <f>SUM(E32)</f>
        <v>0</v>
      </c>
    </row>
    <row r="32" ht="14.25" spans="1:5">
      <c r="A32" s="76">
        <v>2070401</v>
      </c>
      <c r="B32" s="77" t="s">
        <v>67</v>
      </c>
      <c r="C32" s="78">
        <f t="shared" si="1"/>
        <v>8.98</v>
      </c>
      <c r="D32" s="78">
        <v>8.98</v>
      </c>
      <c r="E32" s="79"/>
    </row>
    <row r="33" ht="14.25" spans="1:5">
      <c r="A33" s="69">
        <v>208</v>
      </c>
      <c r="B33" s="70" t="s">
        <v>81</v>
      </c>
      <c r="C33" s="71">
        <f t="shared" si="1"/>
        <v>209.53</v>
      </c>
      <c r="D33" s="71">
        <f>D34+D36+D38</f>
        <v>209.53</v>
      </c>
      <c r="E33" s="71">
        <f>E34+E38</f>
        <v>0</v>
      </c>
    </row>
    <row r="34" ht="14.25" spans="1:5">
      <c r="A34" s="72">
        <v>20801</v>
      </c>
      <c r="B34" s="73" t="s">
        <v>82</v>
      </c>
      <c r="C34" s="74">
        <f t="shared" si="1"/>
        <v>70.65</v>
      </c>
      <c r="D34" s="74">
        <f>SUM(D35)</f>
        <v>70.65</v>
      </c>
      <c r="E34" s="74">
        <f>SUM(E35)</f>
        <v>0</v>
      </c>
    </row>
    <row r="35" ht="14.25" spans="1:5">
      <c r="A35" s="76">
        <v>2080101</v>
      </c>
      <c r="B35" s="77" t="s">
        <v>67</v>
      </c>
      <c r="C35" s="78">
        <f t="shared" si="1"/>
        <v>70.65</v>
      </c>
      <c r="D35" s="78">
        <v>70.65</v>
      </c>
      <c r="E35" s="79"/>
    </row>
    <row r="36" ht="14.25" spans="1:5">
      <c r="A36" s="72">
        <v>20802</v>
      </c>
      <c r="B36" s="73" t="s">
        <v>83</v>
      </c>
      <c r="C36" s="74">
        <f t="shared" si="1"/>
        <v>9.39</v>
      </c>
      <c r="D36" s="74">
        <f>SUM(D37)</f>
        <v>9.39</v>
      </c>
      <c r="E36" s="74">
        <f>SUM(E37:E38)</f>
        <v>0</v>
      </c>
    </row>
    <row r="37" ht="14.25" spans="1:5">
      <c r="A37" s="76">
        <v>2080201</v>
      </c>
      <c r="B37" s="77" t="s">
        <v>84</v>
      </c>
      <c r="C37" s="78">
        <f t="shared" si="1"/>
        <v>9.39</v>
      </c>
      <c r="D37" s="78">
        <v>9.39</v>
      </c>
      <c r="E37" s="79"/>
    </row>
    <row r="38" ht="14.25" spans="1:5">
      <c r="A38" s="72">
        <v>20805</v>
      </c>
      <c r="B38" s="73" t="s">
        <v>85</v>
      </c>
      <c r="C38" s="74">
        <f>D38+E38</f>
        <v>129.49</v>
      </c>
      <c r="D38" s="74">
        <f>SUM(D39:D40)</f>
        <v>129.49</v>
      </c>
      <c r="E38" s="74">
        <f>SUM(E39:E40)</f>
        <v>0</v>
      </c>
    </row>
    <row r="39" ht="14.25" spans="1:5">
      <c r="A39" s="76">
        <v>2080501</v>
      </c>
      <c r="B39" s="77" t="s">
        <v>86</v>
      </c>
      <c r="C39" s="78">
        <f>D39+E39</f>
        <v>0.12</v>
      </c>
      <c r="D39" s="78">
        <v>0.12</v>
      </c>
      <c r="E39" s="79"/>
    </row>
    <row r="40" ht="14.25" spans="1:5">
      <c r="A40" s="76">
        <v>2050505</v>
      </c>
      <c r="B40" s="77" t="s">
        <v>87</v>
      </c>
      <c r="C40" s="78">
        <f>D40+E40</f>
        <v>129.37</v>
      </c>
      <c r="D40" s="78">
        <v>129.37</v>
      </c>
      <c r="E40" s="79"/>
    </row>
    <row r="41" ht="14.25" spans="1:5">
      <c r="A41" s="69">
        <v>210</v>
      </c>
      <c r="B41" s="70" t="s">
        <v>88</v>
      </c>
      <c r="C41" s="71">
        <f>D41+E41</f>
        <v>36.45</v>
      </c>
      <c r="D41" s="71">
        <f>D42</f>
        <v>36.45</v>
      </c>
      <c r="E41" s="71">
        <f>E42</f>
        <v>0</v>
      </c>
    </row>
    <row r="42" ht="14.25" spans="1:5">
      <c r="A42" s="72">
        <v>21011</v>
      </c>
      <c r="B42" s="73" t="s">
        <v>89</v>
      </c>
      <c r="C42" s="74">
        <f>D42+E42</f>
        <v>36.45</v>
      </c>
      <c r="D42" s="74">
        <f>SUM(D43:D44)</f>
        <v>36.45</v>
      </c>
      <c r="E42" s="74">
        <f>SUM(E43:E45)</f>
        <v>0</v>
      </c>
    </row>
    <row r="43" ht="14.25" spans="1:5">
      <c r="A43" s="76">
        <v>2101101</v>
      </c>
      <c r="B43" s="77" t="s">
        <v>90</v>
      </c>
      <c r="C43" s="78">
        <f>D43+E43</f>
        <v>12.56</v>
      </c>
      <c r="D43" s="78">
        <v>12.56</v>
      </c>
      <c r="E43" s="79"/>
    </row>
    <row r="44" ht="14.25" spans="1:5">
      <c r="A44" s="76">
        <v>2101102</v>
      </c>
      <c r="B44" s="77" t="s">
        <v>91</v>
      </c>
      <c r="C44" s="78">
        <f>D44+E44</f>
        <v>23.89</v>
      </c>
      <c r="D44" s="78">
        <v>23.89</v>
      </c>
      <c r="E44" s="79"/>
    </row>
    <row r="45" ht="14.25" spans="1:5">
      <c r="A45" s="69">
        <v>212</v>
      </c>
      <c r="B45" s="70" t="s">
        <v>92</v>
      </c>
      <c r="C45" s="71">
        <f>D45+E45</f>
        <v>52.76</v>
      </c>
      <c r="D45" s="71">
        <f>D46</f>
        <v>52.76</v>
      </c>
      <c r="E45" s="71">
        <f>E46</f>
        <v>0</v>
      </c>
    </row>
    <row r="46" ht="14.25" spans="1:5">
      <c r="A46" s="72">
        <v>21201</v>
      </c>
      <c r="B46" s="73" t="s">
        <v>93</v>
      </c>
      <c r="C46" s="74">
        <f>D46+E46</f>
        <v>52.76</v>
      </c>
      <c r="D46" s="74">
        <f>SUM(D47)</f>
        <v>52.76</v>
      </c>
      <c r="E46" s="74">
        <f>SUM(E47)</f>
        <v>0</v>
      </c>
    </row>
    <row r="47" ht="14.25" spans="1:5">
      <c r="A47" s="76">
        <v>2120101</v>
      </c>
      <c r="B47" s="77" t="s">
        <v>67</v>
      </c>
      <c r="C47" s="78">
        <f>D47+E47</f>
        <v>52.76</v>
      </c>
      <c r="D47" s="78">
        <v>52.76</v>
      </c>
      <c r="E47" s="79"/>
    </row>
    <row r="48" ht="14.25" spans="1:5">
      <c r="A48" s="69">
        <v>213</v>
      </c>
      <c r="B48" s="70" t="s">
        <v>94</v>
      </c>
      <c r="C48" s="71">
        <f>D48+E48</f>
        <v>585.71</v>
      </c>
      <c r="D48" s="71">
        <f>D49+D51+D53+D55</f>
        <v>585.71</v>
      </c>
      <c r="E48" s="71">
        <f>E49+E51+E53+E55</f>
        <v>0</v>
      </c>
    </row>
    <row r="49" ht="14.25" spans="1:5">
      <c r="A49" s="72">
        <v>21301</v>
      </c>
      <c r="B49" s="73" t="s">
        <v>95</v>
      </c>
      <c r="C49" s="74">
        <f>D49+E49</f>
        <v>200.44</v>
      </c>
      <c r="D49" s="74">
        <f>SUM(D50:D50)</f>
        <v>200.44</v>
      </c>
      <c r="E49" s="74">
        <f>SUM(E50:E50)</f>
        <v>0</v>
      </c>
    </row>
    <row r="50" ht="14.25" spans="1:5">
      <c r="A50" s="76">
        <v>2130101</v>
      </c>
      <c r="B50" s="77" t="s">
        <v>67</v>
      </c>
      <c r="C50" s="78">
        <f>D50+E50</f>
        <v>200.44</v>
      </c>
      <c r="D50" s="78">
        <v>200.44</v>
      </c>
      <c r="E50" s="79"/>
    </row>
    <row r="51" ht="14.25" spans="1:5">
      <c r="A51" s="72">
        <v>21302</v>
      </c>
      <c r="B51" s="73" t="s">
        <v>96</v>
      </c>
      <c r="C51" s="74">
        <f>D51+E51</f>
        <v>84.38</v>
      </c>
      <c r="D51" s="74">
        <f>SUM(D52:D52)</f>
        <v>84.38</v>
      </c>
      <c r="E51" s="74">
        <f>SUM(E52:E52)</f>
        <v>0</v>
      </c>
    </row>
    <row r="52" ht="14.25" spans="1:5">
      <c r="A52" s="76">
        <v>2130201</v>
      </c>
      <c r="B52" s="77" t="s">
        <v>67</v>
      </c>
      <c r="C52" s="78">
        <f>D52+E52</f>
        <v>84.38</v>
      </c>
      <c r="D52" s="78">
        <v>84.38</v>
      </c>
      <c r="E52" s="79"/>
    </row>
    <row r="53" ht="14.25" spans="1:5">
      <c r="A53" s="72">
        <v>21303</v>
      </c>
      <c r="B53" s="73" t="s">
        <v>97</v>
      </c>
      <c r="C53" s="74">
        <f>D53+E53</f>
        <v>48.5</v>
      </c>
      <c r="D53" s="74">
        <f>SUM(D54:D54)</f>
        <v>48.5</v>
      </c>
      <c r="E53" s="74">
        <f>SUM(E54:E54)</f>
        <v>0</v>
      </c>
    </row>
    <row r="54" ht="14.25" spans="1:5">
      <c r="A54" s="76">
        <v>2130301</v>
      </c>
      <c r="B54" s="77" t="s">
        <v>67</v>
      </c>
      <c r="C54" s="78">
        <f>D54+E54</f>
        <v>48.5</v>
      </c>
      <c r="D54" s="78">
        <v>48.5</v>
      </c>
      <c r="E54" s="79"/>
    </row>
    <row r="55" ht="14.25" spans="1:5">
      <c r="A55" s="72">
        <v>21307</v>
      </c>
      <c r="B55" s="73" t="s">
        <v>98</v>
      </c>
      <c r="C55" s="74">
        <f t="shared" ref="C55:C67" si="2">D55+E55</f>
        <v>252.39</v>
      </c>
      <c r="D55" s="74">
        <f>SUM(D56)</f>
        <v>252.39</v>
      </c>
      <c r="E55" s="74">
        <f>SUM(E56)</f>
        <v>0</v>
      </c>
    </row>
    <row r="56" ht="14.25" spans="1:5">
      <c r="A56" s="76">
        <v>2130705</v>
      </c>
      <c r="B56" s="77" t="s">
        <v>99</v>
      </c>
      <c r="C56" s="78">
        <f t="shared" si="2"/>
        <v>252.39</v>
      </c>
      <c r="D56" s="78">
        <v>252.39</v>
      </c>
      <c r="E56" s="79"/>
    </row>
    <row r="57" ht="14.25" spans="1:5">
      <c r="A57" s="69">
        <v>214</v>
      </c>
      <c r="B57" s="70" t="s">
        <v>100</v>
      </c>
      <c r="C57" s="71">
        <f t="shared" si="2"/>
        <v>8.98</v>
      </c>
      <c r="D57" s="71">
        <f>D58</f>
        <v>8.98</v>
      </c>
      <c r="E57" s="71">
        <f>E58</f>
        <v>0</v>
      </c>
    </row>
    <row r="58" ht="14.25" spans="1:5">
      <c r="A58" s="72">
        <v>21401</v>
      </c>
      <c r="B58" s="73" t="s">
        <v>101</v>
      </c>
      <c r="C58" s="74">
        <f t="shared" si="2"/>
        <v>8.98</v>
      </c>
      <c r="D58" s="74">
        <f>SUM(D59)</f>
        <v>8.98</v>
      </c>
      <c r="E58" s="74">
        <f>SUM(E59)</f>
        <v>0</v>
      </c>
    </row>
    <row r="59" ht="14.25" spans="1:5">
      <c r="A59" s="76">
        <v>2140101</v>
      </c>
      <c r="B59" s="77" t="s">
        <v>67</v>
      </c>
      <c r="C59" s="78">
        <f t="shared" si="2"/>
        <v>8.98</v>
      </c>
      <c r="D59" s="78">
        <v>8.98</v>
      </c>
      <c r="E59" s="79"/>
    </row>
    <row r="60" ht="14.25" spans="1:5">
      <c r="A60" s="69">
        <v>215</v>
      </c>
      <c r="B60" s="70" t="s">
        <v>102</v>
      </c>
      <c r="C60" s="71">
        <f t="shared" si="2"/>
        <v>9.83</v>
      </c>
      <c r="D60" s="71">
        <f>D61</f>
        <v>9.83</v>
      </c>
      <c r="E60" s="71">
        <f>E61</f>
        <v>0</v>
      </c>
    </row>
    <row r="61" ht="14.25" spans="1:5">
      <c r="A61" s="72">
        <v>21506</v>
      </c>
      <c r="B61" s="73" t="s">
        <v>103</v>
      </c>
      <c r="C61" s="74">
        <f t="shared" si="2"/>
        <v>9.83</v>
      </c>
      <c r="D61" s="74">
        <f>SUM(D62:D62)</f>
        <v>9.83</v>
      </c>
      <c r="E61" s="74">
        <f>SUM(E62:E62)</f>
        <v>0</v>
      </c>
    </row>
    <row r="62" ht="14.25" spans="1:5">
      <c r="A62" s="76">
        <v>2150601</v>
      </c>
      <c r="B62" s="77" t="s">
        <v>67</v>
      </c>
      <c r="C62" s="78">
        <f t="shared" si="2"/>
        <v>9.83</v>
      </c>
      <c r="D62" s="78">
        <v>9.83</v>
      </c>
      <c r="E62" s="79"/>
    </row>
    <row r="63" ht="14.25" spans="1:5">
      <c r="A63" s="69">
        <v>221</v>
      </c>
      <c r="B63" s="70" t="s">
        <v>104</v>
      </c>
      <c r="C63" s="71">
        <f>D63+E63</f>
        <v>76.66</v>
      </c>
      <c r="D63" s="71">
        <f>D64</f>
        <v>76.66</v>
      </c>
      <c r="E63" s="71">
        <f>E64</f>
        <v>0</v>
      </c>
    </row>
    <row r="64" ht="14.25" spans="1:5">
      <c r="A64" s="72">
        <v>22102</v>
      </c>
      <c r="B64" s="73" t="s">
        <v>105</v>
      </c>
      <c r="C64" s="74">
        <f>D64+E64</f>
        <v>76.66</v>
      </c>
      <c r="D64" s="74">
        <f>SUM(D65)</f>
        <v>76.66</v>
      </c>
      <c r="E64" s="74">
        <f>SUM(E65)</f>
        <v>0</v>
      </c>
    </row>
    <row r="65" ht="14.25" spans="1:5">
      <c r="A65" s="76">
        <v>2210201</v>
      </c>
      <c r="B65" s="77" t="s">
        <v>106</v>
      </c>
      <c r="C65" s="78">
        <f>D65+E65</f>
        <v>76.66</v>
      </c>
      <c r="D65" s="78">
        <v>76.66</v>
      </c>
      <c r="E65" s="79"/>
    </row>
    <row r="66" ht="14.25" spans="1:5">
      <c r="A66" s="86"/>
      <c r="B66" s="87" t="s">
        <v>107</v>
      </c>
      <c r="C66" s="88">
        <f>D66+E66</f>
        <v>1549.72</v>
      </c>
      <c r="D66" s="88">
        <f>D7+D22+D25+D28+D33+D41+D45+D48+D57+D60+D63</f>
        <v>1549.72</v>
      </c>
      <c r="E66" s="89"/>
    </row>
    <row r="68" spans="4:4">
      <c r="D68" s="152"/>
    </row>
    <row r="71" spans="4:4">
      <c r="D71" t="s">
        <v>108</v>
      </c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abSelected="1" workbookViewId="0">
      <selection activeCell="J17" sqref="J17"/>
    </sheetView>
  </sheetViews>
  <sheetFormatPr defaultColWidth="9" defaultRowHeight="13.5"/>
  <cols>
    <col min="1" max="1" width="5.125" customWidth="1"/>
    <col min="2" max="2" width="5.5" customWidth="1"/>
    <col min="3" max="3" width="31.875" customWidth="1"/>
    <col min="4" max="7" width="9.5" customWidth="1"/>
    <col min="8" max="8" width="9" customWidth="1"/>
    <col min="9" max="9" width="8.625" customWidth="1"/>
    <col min="16" max="16" width="5.25" customWidth="1"/>
    <col min="19" max="19" width="9.625" customWidth="1"/>
  </cols>
  <sheetData>
    <row r="1" ht="15" customHeight="1" spans="1:18">
      <c r="A1" s="108"/>
      <c r="B1" s="108"/>
      <c r="C1" s="109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ht="33.95" customHeight="1" spans="1:19">
      <c r="A2" s="3" t="s">
        <v>109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8"/>
      <c r="B3" s="108"/>
      <c r="C3" s="109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47" t="s">
        <v>110</v>
      </c>
    </row>
    <row r="4" spans="1:19">
      <c r="A4" s="111" t="s">
        <v>111</v>
      </c>
      <c r="B4" s="112"/>
      <c r="C4" s="111" t="s">
        <v>112</v>
      </c>
      <c r="D4" s="8" t="s">
        <v>113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>
      <c r="A5" s="113"/>
      <c r="B5" s="114"/>
      <c r="C5" s="115"/>
      <c r="D5" s="116" t="s">
        <v>114</v>
      </c>
      <c r="E5" s="50" t="s">
        <v>115</v>
      </c>
      <c r="F5" s="51"/>
      <c r="G5" s="51"/>
      <c r="H5" s="51"/>
      <c r="I5" s="51"/>
      <c r="J5" s="51"/>
      <c r="K5" s="51"/>
      <c r="L5" s="51"/>
      <c r="M5" s="51"/>
      <c r="N5" s="51"/>
      <c r="O5" s="53"/>
      <c r="P5" s="143" t="s">
        <v>116</v>
      </c>
      <c r="Q5" s="148"/>
      <c r="R5" s="148"/>
      <c r="S5" s="149"/>
    </row>
    <row r="6" ht="20.1" customHeight="1" spans="1:19">
      <c r="A6" s="117" t="s">
        <v>117</v>
      </c>
      <c r="B6" s="117" t="s">
        <v>118</v>
      </c>
      <c r="C6" s="115"/>
      <c r="D6" s="118"/>
      <c r="E6" s="7" t="s">
        <v>119</v>
      </c>
      <c r="F6" s="119" t="s">
        <v>120</v>
      </c>
      <c r="G6" s="120"/>
      <c r="H6" s="120"/>
      <c r="I6" s="120"/>
      <c r="J6" s="120"/>
      <c r="K6" s="120"/>
      <c r="L6" s="120"/>
      <c r="M6" s="144"/>
      <c r="N6" s="6" t="s">
        <v>121</v>
      </c>
      <c r="O6" s="6" t="s">
        <v>122</v>
      </c>
      <c r="P6" s="145"/>
      <c r="Q6" s="150"/>
      <c r="R6" s="150"/>
      <c r="S6" s="151"/>
    </row>
    <row r="7" ht="54" spans="1:19">
      <c r="A7" s="121"/>
      <c r="B7" s="121"/>
      <c r="C7" s="113"/>
      <c r="D7" s="122"/>
      <c r="E7" s="11"/>
      <c r="F7" s="6" t="s">
        <v>62</v>
      </c>
      <c r="G7" s="6" t="s">
        <v>123</v>
      </c>
      <c r="H7" s="6" t="s">
        <v>124</v>
      </c>
      <c r="I7" s="6" t="s">
        <v>125</v>
      </c>
      <c r="J7" s="6" t="s">
        <v>126</v>
      </c>
      <c r="K7" s="6" t="s">
        <v>127</v>
      </c>
      <c r="L7" s="6" t="s">
        <v>128</v>
      </c>
      <c r="M7" s="6" t="s">
        <v>129</v>
      </c>
      <c r="N7" s="6"/>
      <c r="O7" s="6"/>
      <c r="P7" s="6" t="s">
        <v>62</v>
      </c>
      <c r="Q7" s="6" t="s">
        <v>130</v>
      </c>
      <c r="R7" s="6" t="s">
        <v>131</v>
      </c>
      <c r="S7" s="6" t="s">
        <v>132</v>
      </c>
    </row>
    <row r="8" ht="20.1" customHeight="1" spans="1:19">
      <c r="A8" s="123">
        <v>1</v>
      </c>
      <c r="B8" s="123">
        <v>2</v>
      </c>
      <c r="C8" s="124">
        <v>3</v>
      </c>
      <c r="D8" s="123">
        <v>4</v>
      </c>
      <c r="E8" s="123">
        <v>5</v>
      </c>
      <c r="F8" s="123">
        <v>6</v>
      </c>
      <c r="G8" s="123">
        <v>7</v>
      </c>
      <c r="H8" s="124">
        <v>8</v>
      </c>
      <c r="I8" s="123">
        <v>9</v>
      </c>
      <c r="J8" s="123">
        <v>10</v>
      </c>
      <c r="K8" s="123">
        <v>11</v>
      </c>
      <c r="L8" s="123">
        <v>12</v>
      </c>
      <c r="M8" s="124">
        <v>13</v>
      </c>
      <c r="N8" s="123">
        <v>14</v>
      </c>
      <c r="O8" s="123">
        <v>15</v>
      </c>
      <c r="P8" s="123">
        <v>16</v>
      </c>
      <c r="Q8" s="123">
        <v>17</v>
      </c>
      <c r="R8" s="124">
        <v>18</v>
      </c>
      <c r="S8" s="123">
        <v>19</v>
      </c>
    </row>
    <row r="9" ht="20.1" customHeight="1" spans="1:19">
      <c r="A9" s="125" t="s">
        <v>133</v>
      </c>
      <c r="B9" s="126"/>
      <c r="C9" s="127"/>
      <c r="D9" s="128">
        <f>D10+D24+D52</f>
        <v>1549.72</v>
      </c>
      <c r="E9" s="128">
        <f>E10+E24+E52</f>
        <v>1549.72</v>
      </c>
      <c r="F9" s="129">
        <f>F10+F24+F52</f>
        <v>1549.72</v>
      </c>
      <c r="G9" s="129">
        <f>G10+G24+G52</f>
        <v>1549.72</v>
      </c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</row>
    <row r="10" ht="20.1" customHeight="1" spans="1:19">
      <c r="A10" s="131">
        <v>301</v>
      </c>
      <c r="B10" s="132" t="s">
        <v>134</v>
      </c>
      <c r="C10" s="133" t="s">
        <v>135</v>
      </c>
      <c r="D10" s="134">
        <f>E10+P10</f>
        <v>1277.97</v>
      </c>
      <c r="E10" s="134">
        <f>F10+N10+O10</f>
        <v>1277.97</v>
      </c>
      <c r="F10" s="134">
        <f>SUM(G10:H10)</f>
        <v>1277.97</v>
      </c>
      <c r="G10" s="134">
        <f>SUM(G11:G23)</f>
        <v>1277.97</v>
      </c>
      <c r="H10" s="135"/>
      <c r="I10" s="135"/>
      <c r="J10" s="135"/>
      <c r="K10" s="135"/>
      <c r="L10" s="135"/>
      <c r="M10" s="135"/>
      <c r="N10" s="135"/>
      <c r="O10" s="135"/>
      <c r="P10" s="135">
        <f>SUM(Q10:S10)</f>
        <v>0</v>
      </c>
      <c r="Q10" s="135"/>
      <c r="R10" s="135"/>
      <c r="S10" s="135"/>
    </row>
    <row r="11" ht="20.1" customHeight="1" spans="1:19">
      <c r="A11" s="136"/>
      <c r="B11" s="137" t="s">
        <v>136</v>
      </c>
      <c r="C11" s="138" t="s">
        <v>137</v>
      </c>
      <c r="D11" s="139">
        <f t="shared" ref="D11:D63" si="0">E11+P11</f>
        <v>260.59</v>
      </c>
      <c r="E11" s="139">
        <f t="shared" ref="E11:E63" si="1">F11+N11+O11</f>
        <v>260.59</v>
      </c>
      <c r="F11" s="139">
        <f>SUM(G11:M11)</f>
        <v>260.59</v>
      </c>
      <c r="G11" s="58">
        <v>260.59</v>
      </c>
      <c r="H11" s="140"/>
      <c r="I11" s="140"/>
      <c r="J11" s="140"/>
      <c r="K11" s="140"/>
      <c r="L11" s="140"/>
      <c r="M11" s="140"/>
      <c r="N11" s="140"/>
      <c r="O11" s="140"/>
      <c r="P11" s="146">
        <f t="shared" ref="P11:P63" si="2">SUM(Q11:S11)</f>
        <v>0</v>
      </c>
      <c r="Q11" s="140"/>
      <c r="R11" s="140"/>
      <c r="S11" s="140"/>
    </row>
    <row r="12" ht="20.1" customHeight="1" spans="1:19">
      <c r="A12" s="136"/>
      <c r="B12" s="137" t="s">
        <v>138</v>
      </c>
      <c r="C12" s="138" t="s">
        <v>139</v>
      </c>
      <c r="D12" s="139">
        <f t="shared" si="0"/>
        <v>514.6</v>
      </c>
      <c r="E12" s="139">
        <f t="shared" si="1"/>
        <v>514.6</v>
      </c>
      <c r="F12" s="139">
        <f t="shared" ref="F12:F63" si="3">SUM(G12:M12)</f>
        <v>514.6</v>
      </c>
      <c r="G12" s="58">
        <v>514.6</v>
      </c>
      <c r="H12" s="140"/>
      <c r="I12" s="140"/>
      <c r="J12" s="140"/>
      <c r="K12" s="140"/>
      <c r="L12" s="140"/>
      <c r="M12" s="140"/>
      <c r="N12" s="140"/>
      <c r="O12" s="140"/>
      <c r="P12" s="146">
        <f t="shared" si="2"/>
        <v>0</v>
      </c>
      <c r="Q12" s="140"/>
      <c r="R12" s="140"/>
      <c r="S12" s="140"/>
    </row>
    <row r="13" ht="20.1" customHeight="1" spans="1:19">
      <c r="A13" s="136"/>
      <c r="B13" s="137" t="s">
        <v>140</v>
      </c>
      <c r="C13" s="138" t="s">
        <v>141</v>
      </c>
      <c r="D13" s="139">
        <f t="shared" si="0"/>
        <v>20.88</v>
      </c>
      <c r="E13" s="139">
        <f t="shared" si="1"/>
        <v>20.88</v>
      </c>
      <c r="F13" s="139">
        <f t="shared" si="3"/>
        <v>20.88</v>
      </c>
      <c r="G13" s="58">
        <v>20.88</v>
      </c>
      <c r="H13" s="140"/>
      <c r="I13" s="140"/>
      <c r="J13" s="140"/>
      <c r="K13" s="140"/>
      <c r="L13" s="140"/>
      <c r="M13" s="140"/>
      <c r="N13" s="140"/>
      <c r="O13" s="140"/>
      <c r="P13" s="146">
        <f t="shared" si="2"/>
        <v>0</v>
      </c>
      <c r="Q13" s="140"/>
      <c r="R13" s="140"/>
      <c r="S13" s="140"/>
    </row>
    <row r="14" ht="20.1" customHeight="1" spans="1:19">
      <c r="A14" s="136"/>
      <c r="B14" s="137" t="s">
        <v>142</v>
      </c>
      <c r="C14" s="138" t="s">
        <v>143</v>
      </c>
      <c r="D14" s="139">
        <f t="shared" si="0"/>
        <v>0</v>
      </c>
      <c r="E14" s="139">
        <f t="shared" si="1"/>
        <v>0</v>
      </c>
      <c r="F14" s="139">
        <f t="shared" si="3"/>
        <v>0</v>
      </c>
      <c r="G14" s="58"/>
      <c r="H14" s="140"/>
      <c r="I14" s="140"/>
      <c r="J14" s="140"/>
      <c r="K14" s="140"/>
      <c r="L14" s="140"/>
      <c r="M14" s="140"/>
      <c r="N14" s="140"/>
      <c r="O14" s="140"/>
      <c r="P14" s="146">
        <f t="shared" si="2"/>
        <v>0</v>
      </c>
      <c r="Q14" s="140"/>
      <c r="R14" s="140"/>
      <c r="S14" s="140"/>
    </row>
    <row r="15" ht="20.1" customHeight="1" spans="1:19">
      <c r="A15" s="136"/>
      <c r="B15" s="137" t="s">
        <v>144</v>
      </c>
      <c r="C15" s="138" t="s">
        <v>145</v>
      </c>
      <c r="D15" s="139">
        <f t="shared" si="0"/>
        <v>49.33</v>
      </c>
      <c r="E15" s="139">
        <f t="shared" si="1"/>
        <v>49.33</v>
      </c>
      <c r="F15" s="139">
        <f t="shared" si="3"/>
        <v>49.33</v>
      </c>
      <c r="G15" s="58">
        <v>49.33</v>
      </c>
      <c r="H15" s="140"/>
      <c r="I15" s="140"/>
      <c r="J15" s="140"/>
      <c r="K15" s="140"/>
      <c r="L15" s="140"/>
      <c r="M15" s="140"/>
      <c r="N15" s="140"/>
      <c r="O15" s="140"/>
      <c r="P15" s="146">
        <f t="shared" si="2"/>
        <v>0</v>
      </c>
      <c r="Q15" s="140"/>
      <c r="R15" s="140"/>
      <c r="S15" s="140"/>
    </row>
    <row r="16" ht="20.1" customHeight="1" spans="1:19">
      <c r="A16" s="136"/>
      <c r="B16" s="137" t="s">
        <v>146</v>
      </c>
      <c r="C16" s="138" t="s">
        <v>147</v>
      </c>
      <c r="D16" s="139">
        <f t="shared" si="0"/>
        <v>129.37</v>
      </c>
      <c r="E16" s="139">
        <f t="shared" si="1"/>
        <v>129.37</v>
      </c>
      <c r="F16" s="139">
        <f t="shared" si="3"/>
        <v>129.37</v>
      </c>
      <c r="G16" s="58">
        <v>129.37</v>
      </c>
      <c r="H16" s="140"/>
      <c r="I16" s="140"/>
      <c r="J16" s="140"/>
      <c r="K16" s="140"/>
      <c r="L16" s="140"/>
      <c r="M16" s="140"/>
      <c r="N16" s="140"/>
      <c r="O16" s="140"/>
      <c r="P16" s="146">
        <f t="shared" si="2"/>
        <v>0</v>
      </c>
      <c r="Q16" s="140"/>
      <c r="R16" s="140"/>
      <c r="S16" s="140"/>
    </row>
    <row r="17" ht="20.1" customHeight="1" spans="1:19">
      <c r="A17" s="136"/>
      <c r="B17" s="137" t="s">
        <v>148</v>
      </c>
      <c r="C17" s="138" t="s">
        <v>149</v>
      </c>
      <c r="D17" s="139">
        <f t="shared" si="0"/>
        <v>0</v>
      </c>
      <c r="E17" s="139">
        <f t="shared" si="1"/>
        <v>0</v>
      </c>
      <c r="F17" s="139">
        <f t="shared" si="3"/>
        <v>0</v>
      </c>
      <c r="G17" s="58"/>
      <c r="H17" s="140"/>
      <c r="I17" s="140"/>
      <c r="J17" s="140"/>
      <c r="K17" s="140"/>
      <c r="L17" s="140"/>
      <c r="M17" s="140"/>
      <c r="N17" s="140"/>
      <c r="O17" s="140"/>
      <c r="P17" s="146">
        <f t="shared" si="2"/>
        <v>0</v>
      </c>
      <c r="Q17" s="140"/>
      <c r="R17" s="140"/>
      <c r="S17" s="140"/>
    </row>
    <row r="18" ht="20.1" customHeight="1" spans="1:19">
      <c r="A18" s="136"/>
      <c r="B18" s="137" t="s">
        <v>150</v>
      </c>
      <c r="C18" s="138" t="s">
        <v>151</v>
      </c>
      <c r="D18" s="139">
        <f t="shared" si="0"/>
        <v>36.45</v>
      </c>
      <c r="E18" s="139">
        <f t="shared" si="1"/>
        <v>36.45</v>
      </c>
      <c r="F18" s="139">
        <f t="shared" si="3"/>
        <v>36.45</v>
      </c>
      <c r="G18" s="58">
        <v>36.45</v>
      </c>
      <c r="H18" s="140"/>
      <c r="I18" s="140"/>
      <c r="J18" s="140"/>
      <c r="K18" s="140"/>
      <c r="L18" s="140"/>
      <c r="M18" s="140"/>
      <c r="N18" s="140"/>
      <c r="O18" s="140"/>
      <c r="P18" s="146">
        <f t="shared" si="2"/>
        <v>0</v>
      </c>
      <c r="Q18" s="140"/>
      <c r="R18" s="140"/>
      <c r="S18" s="140"/>
    </row>
    <row r="19" ht="20.1" customHeight="1" spans="1:19">
      <c r="A19" s="136"/>
      <c r="B19" s="137" t="s">
        <v>152</v>
      </c>
      <c r="C19" s="138" t="s">
        <v>153</v>
      </c>
      <c r="D19" s="139">
        <f t="shared" si="0"/>
        <v>0</v>
      </c>
      <c r="E19" s="139">
        <f t="shared" si="1"/>
        <v>0</v>
      </c>
      <c r="F19" s="139">
        <f t="shared" si="3"/>
        <v>0</v>
      </c>
      <c r="G19" s="58"/>
      <c r="H19" s="140"/>
      <c r="I19" s="140"/>
      <c r="J19" s="140"/>
      <c r="K19" s="140"/>
      <c r="L19" s="140"/>
      <c r="M19" s="140"/>
      <c r="N19" s="140"/>
      <c r="O19" s="140"/>
      <c r="P19" s="146">
        <f t="shared" si="2"/>
        <v>0</v>
      </c>
      <c r="Q19" s="140"/>
      <c r="R19" s="140"/>
      <c r="S19" s="140"/>
    </row>
    <row r="20" ht="20.1" customHeight="1" spans="1:19">
      <c r="A20" s="136"/>
      <c r="B20" s="137" t="s">
        <v>154</v>
      </c>
      <c r="C20" s="138" t="s">
        <v>155</v>
      </c>
      <c r="D20" s="139">
        <f t="shared" si="0"/>
        <v>0</v>
      </c>
      <c r="E20" s="139">
        <f t="shared" si="1"/>
        <v>0</v>
      </c>
      <c r="F20" s="139">
        <f t="shared" si="3"/>
        <v>0</v>
      </c>
      <c r="G20" s="58"/>
      <c r="H20" s="140"/>
      <c r="I20" s="140"/>
      <c r="J20" s="140"/>
      <c r="K20" s="140"/>
      <c r="L20" s="140"/>
      <c r="M20" s="140"/>
      <c r="N20" s="140"/>
      <c r="O20" s="140"/>
      <c r="P20" s="146">
        <f t="shared" si="2"/>
        <v>0</v>
      </c>
      <c r="Q20" s="140"/>
      <c r="R20" s="140"/>
      <c r="S20" s="140"/>
    </row>
    <row r="21" ht="20.1" customHeight="1" spans="1:19">
      <c r="A21" s="136"/>
      <c r="B21" s="137" t="s">
        <v>156</v>
      </c>
      <c r="C21" s="138" t="s">
        <v>157</v>
      </c>
      <c r="D21" s="139">
        <f t="shared" si="0"/>
        <v>76.66</v>
      </c>
      <c r="E21" s="139">
        <f t="shared" si="1"/>
        <v>76.66</v>
      </c>
      <c r="F21" s="139">
        <f t="shared" si="3"/>
        <v>76.66</v>
      </c>
      <c r="G21" s="58">
        <v>76.66</v>
      </c>
      <c r="H21" s="140"/>
      <c r="I21" s="140"/>
      <c r="J21" s="140"/>
      <c r="K21" s="140"/>
      <c r="L21" s="140"/>
      <c r="M21" s="140"/>
      <c r="N21" s="140"/>
      <c r="O21" s="140"/>
      <c r="P21" s="146">
        <f t="shared" si="2"/>
        <v>0</v>
      </c>
      <c r="Q21" s="140"/>
      <c r="R21" s="140"/>
      <c r="S21" s="140"/>
    </row>
    <row r="22" ht="20.1" customHeight="1" spans="1:19">
      <c r="A22" s="136"/>
      <c r="B22" s="137" t="s">
        <v>158</v>
      </c>
      <c r="C22" s="138" t="s">
        <v>159</v>
      </c>
      <c r="D22" s="139">
        <f t="shared" si="0"/>
        <v>0</v>
      </c>
      <c r="E22" s="139">
        <f t="shared" si="1"/>
        <v>0</v>
      </c>
      <c r="F22" s="139">
        <f t="shared" si="3"/>
        <v>0</v>
      </c>
      <c r="G22" s="58"/>
      <c r="H22" s="140"/>
      <c r="I22" s="140"/>
      <c r="J22" s="140"/>
      <c r="K22" s="140"/>
      <c r="L22" s="140"/>
      <c r="M22" s="140"/>
      <c r="N22" s="140"/>
      <c r="O22" s="140"/>
      <c r="P22" s="146">
        <f t="shared" si="2"/>
        <v>0</v>
      </c>
      <c r="Q22" s="140"/>
      <c r="R22" s="140"/>
      <c r="S22" s="140"/>
    </row>
    <row r="23" ht="20.1" customHeight="1" spans="1:19">
      <c r="A23" s="136"/>
      <c r="B23" s="137" t="s">
        <v>160</v>
      </c>
      <c r="C23" s="138" t="s">
        <v>161</v>
      </c>
      <c r="D23" s="139">
        <f t="shared" si="0"/>
        <v>190.09</v>
      </c>
      <c r="E23" s="139">
        <f t="shared" si="1"/>
        <v>190.09</v>
      </c>
      <c r="F23" s="139">
        <f t="shared" si="3"/>
        <v>190.09</v>
      </c>
      <c r="G23" s="58">
        <v>190.09</v>
      </c>
      <c r="H23" s="140"/>
      <c r="I23" s="140"/>
      <c r="J23" s="140"/>
      <c r="K23" s="140"/>
      <c r="L23" s="140"/>
      <c r="M23" s="140"/>
      <c r="N23" s="140"/>
      <c r="O23" s="140"/>
      <c r="P23" s="146">
        <f t="shared" si="2"/>
        <v>0</v>
      </c>
      <c r="Q23" s="140"/>
      <c r="R23" s="140"/>
      <c r="S23" s="140"/>
    </row>
    <row r="24" ht="20.1" customHeight="1" spans="1:19">
      <c r="A24" s="131">
        <v>302</v>
      </c>
      <c r="B24" s="132"/>
      <c r="C24" s="133" t="s">
        <v>162</v>
      </c>
      <c r="D24" s="134">
        <f t="shared" si="0"/>
        <v>254.9</v>
      </c>
      <c r="E24" s="134">
        <f t="shared" si="1"/>
        <v>254.9</v>
      </c>
      <c r="F24" s="134">
        <f t="shared" si="3"/>
        <v>254.9</v>
      </c>
      <c r="G24" s="134">
        <f>SUM(G25:G51)</f>
        <v>254.9</v>
      </c>
      <c r="H24" s="135"/>
      <c r="I24" s="135"/>
      <c r="J24" s="135"/>
      <c r="K24" s="135"/>
      <c r="L24" s="135"/>
      <c r="M24" s="135"/>
      <c r="N24" s="135"/>
      <c r="O24" s="135"/>
      <c r="P24" s="135">
        <f t="shared" si="2"/>
        <v>0</v>
      </c>
      <c r="Q24" s="135"/>
      <c r="R24" s="135"/>
      <c r="S24" s="135"/>
    </row>
    <row r="25" ht="20.1" customHeight="1" spans="1:19">
      <c r="A25" s="136"/>
      <c r="B25" s="137" t="s">
        <v>136</v>
      </c>
      <c r="C25" s="138" t="s">
        <v>163</v>
      </c>
      <c r="D25" s="139">
        <f t="shared" si="0"/>
        <v>80.27</v>
      </c>
      <c r="E25" s="139">
        <f t="shared" si="1"/>
        <v>80.27</v>
      </c>
      <c r="F25" s="139">
        <f t="shared" si="3"/>
        <v>80.27</v>
      </c>
      <c r="G25" s="58">
        <v>80.27</v>
      </c>
      <c r="H25" s="140"/>
      <c r="I25" s="140"/>
      <c r="J25" s="140"/>
      <c r="K25" s="140"/>
      <c r="L25" s="140"/>
      <c r="M25" s="140"/>
      <c r="N25" s="140"/>
      <c r="O25" s="140"/>
      <c r="P25" s="146">
        <f t="shared" si="2"/>
        <v>0</v>
      </c>
      <c r="Q25" s="140"/>
      <c r="R25" s="140"/>
      <c r="S25" s="140"/>
    </row>
    <row r="26" ht="20.1" customHeight="1" spans="1:19">
      <c r="A26" s="136"/>
      <c r="B26" s="137" t="s">
        <v>138</v>
      </c>
      <c r="C26" s="138" t="s">
        <v>164</v>
      </c>
      <c r="D26" s="139">
        <f t="shared" si="0"/>
        <v>14.92</v>
      </c>
      <c r="E26" s="139">
        <f t="shared" si="1"/>
        <v>14.92</v>
      </c>
      <c r="F26" s="139">
        <f t="shared" si="3"/>
        <v>14.92</v>
      </c>
      <c r="G26" s="58">
        <v>14.92</v>
      </c>
      <c r="H26" s="140"/>
      <c r="I26" s="140"/>
      <c r="J26" s="140"/>
      <c r="K26" s="140"/>
      <c r="L26" s="140"/>
      <c r="M26" s="140"/>
      <c r="N26" s="140"/>
      <c r="O26" s="140"/>
      <c r="P26" s="146">
        <f t="shared" si="2"/>
        <v>0</v>
      </c>
      <c r="Q26" s="140"/>
      <c r="R26" s="140"/>
      <c r="S26" s="140"/>
    </row>
    <row r="27" ht="20.1" customHeight="1" spans="1:19">
      <c r="A27" s="136"/>
      <c r="B27" s="137" t="s">
        <v>140</v>
      </c>
      <c r="C27" s="138" t="s">
        <v>165</v>
      </c>
      <c r="D27" s="139">
        <f t="shared" si="0"/>
        <v>0</v>
      </c>
      <c r="E27" s="139">
        <f t="shared" si="1"/>
        <v>0</v>
      </c>
      <c r="F27" s="139">
        <f t="shared" si="3"/>
        <v>0</v>
      </c>
      <c r="G27" s="58">
        <v>0</v>
      </c>
      <c r="H27" s="140"/>
      <c r="I27" s="140"/>
      <c r="J27" s="140"/>
      <c r="K27" s="140"/>
      <c r="L27" s="140"/>
      <c r="M27" s="140"/>
      <c r="N27" s="140"/>
      <c r="O27" s="140"/>
      <c r="P27" s="146">
        <f t="shared" si="2"/>
        <v>0</v>
      </c>
      <c r="Q27" s="140"/>
      <c r="R27" s="140"/>
      <c r="S27" s="140"/>
    </row>
    <row r="28" ht="20.1" customHeight="1" spans="1:19">
      <c r="A28" s="136"/>
      <c r="B28" s="137" t="s">
        <v>166</v>
      </c>
      <c r="C28" s="138" t="s">
        <v>167</v>
      </c>
      <c r="D28" s="139">
        <f t="shared" si="0"/>
        <v>0</v>
      </c>
      <c r="E28" s="139">
        <f t="shared" si="1"/>
        <v>0</v>
      </c>
      <c r="F28" s="139">
        <f t="shared" si="3"/>
        <v>0</v>
      </c>
      <c r="G28" s="58">
        <v>0</v>
      </c>
      <c r="H28" s="140"/>
      <c r="I28" s="140"/>
      <c r="J28" s="140"/>
      <c r="K28" s="140"/>
      <c r="L28" s="140"/>
      <c r="M28" s="140"/>
      <c r="N28" s="140"/>
      <c r="O28" s="140"/>
      <c r="P28" s="146">
        <f t="shared" si="2"/>
        <v>0</v>
      </c>
      <c r="Q28" s="140"/>
      <c r="R28" s="140"/>
      <c r="S28" s="140"/>
    </row>
    <row r="29" ht="20.1" customHeight="1" spans="1:19">
      <c r="A29" s="136"/>
      <c r="B29" s="137" t="s">
        <v>168</v>
      </c>
      <c r="C29" s="138" t="s">
        <v>169</v>
      </c>
      <c r="D29" s="139">
        <f t="shared" si="0"/>
        <v>0.96</v>
      </c>
      <c r="E29" s="139">
        <f t="shared" si="1"/>
        <v>0.96</v>
      </c>
      <c r="F29" s="139">
        <f t="shared" si="3"/>
        <v>0.96</v>
      </c>
      <c r="G29" s="58">
        <v>0.96</v>
      </c>
      <c r="H29" s="140"/>
      <c r="I29" s="140"/>
      <c r="J29" s="140"/>
      <c r="K29" s="140"/>
      <c r="L29" s="140"/>
      <c r="M29" s="140"/>
      <c r="N29" s="140"/>
      <c r="O29" s="140"/>
      <c r="P29" s="146">
        <f t="shared" si="2"/>
        <v>0</v>
      </c>
      <c r="Q29" s="140"/>
      <c r="R29" s="140"/>
      <c r="S29" s="140"/>
    </row>
    <row r="30" ht="20.1" customHeight="1" spans="1:19">
      <c r="A30" s="136"/>
      <c r="B30" s="137" t="s">
        <v>142</v>
      </c>
      <c r="C30" s="138" t="s">
        <v>170</v>
      </c>
      <c r="D30" s="139">
        <f t="shared" si="0"/>
        <v>4.92</v>
      </c>
      <c r="E30" s="139">
        <f t="shared" si="1"/>
        <v>4.92</v>
      </c>
      <c r="F30" s="139">
        <f t="shared" si="3"/>
        <v>4.92</v>
      </c>
      <c r="G30" s="58">
        <v>4.92</v>
      </c>
      <c r="H30" s="140"/>
      <c r="I30" s="140"/>
      <c r="J30" s="140"/>
      <c r="K30" s="140"/>
      <c r="L30" s="140"/>
      <c r="M30" s="140"/>
      <c r="N30" s="140"/>
      <c r="O30" s="140"/>
      <c r="P30" s="146">
        <f t="shared" si="2"/>
        <v>0</v>
      </c>
      <c r="Q30" s="140"/>
      <c r="R30" s="140"/>
      <c r="S30" s="140"/>
    </row>
    <row r="31" ht="20.1" customHeight="1" spans="1:19">
      <c r="A31" s="136"/>
      <c r="B31" s="137" t="s">
        <v>144</v>
      </c>
      <c r="C31" s="138" t="s">
        <v>171</v>
      </c>
      <c r="D31" s="139">
        <f t="shared" si="0"/>
        <v>0</v>
      </c>
      <c r="E31" s="139">
        <f t="shared" si="1"/>
        <v>0</v>
      </c>
      <c r="F31" s="139">
        <f t="shared" si="3"/>
        <v>0</v>
      </c>
      <c r="G31" s="58">
        <v>0</v>
      </c>
      <c r="H31" s="140"/>
      <c r="I31" s="140"/>
      <c r="J31" s="140"/>
      <c r="K31" s="140"/>
      <c r="L31" s="140"/>
      <c r="M31" s="140"/>
      <c r="N31" s="140"/>
      <c r="O31" s="140"/>
      <c r="P31" s="146">
        <f t="shared" si="2"/>
        <v>0</v>
      </c>
      <c r="Q31" s="140"/>
      <c r="R31" s="140"/>
      <c r="S31" s="140"/>
    </row>
    <row r="32" ht="20.1" customHeight="1" spans="1:19">
      <c r="A32" s="136"/>
      <c r="B32" s="137" t="s">
        <v>146</v>
      </c>
      <c r="C32" s="138" t="s">
        <v>172</v>
      </c>
      <c r="D32" s="139">
        <f t="shared" si="0"/>
        <v>0</v>
      </c>
      <c r="E32" s="139">
        <f t="shared" si="1"/>
        <v>0</v>
      </c>
      <c r="F32" s="139">
        <f t="shared" si="3"/>
        <v>0</v>
      </c>
      <c r="G32" s="58">
        <v>0</v>
      </c>
      <c r="H32" s="140"/>
      <c r="I32" s="140"/>
      <c r="J32" s="140"/>
      <c r="K32" s="140"/>
      <c r="L32" s="140"/>
      <c r="M32" s="140"/>
      <c r="N32" s="140"/>
      <c r="O32" s="140"/>
      <c r="P32" s="146">
        <f t="shared" si="2"/>
        <v>0</v>
      </c>
      <c r="Q32" s="140"/>
      <c r="R32" s="140"/>
      <c r="S32" s="140"/>
    </row>
    <row r="33" ht="20.1" customHeight="1" spans="1:19">
      <c r="A33" s="136"/>
      <c r="B33" s="137" t="s">
        <v>148</v>
      </c>
      <c r="C33" s="138" t="s">
        <v>173</v>
      </c>
      <c r="D33" s="139">
        <f t="shared" si="0"/>
        <v>0</v>
      </c>
      <c r="E33" s="139">
        <f t="shared" si="1"/>
        <v>0</v>
      </c>
      <c r="F33" s="139">
        <f t="shared" si="3"/>
        <v>0</v>
      </c>
      <c r="G33" s="58">
        <v>0</v>
      </c>
      <c r="H33" s="140"/>
      <c r="I33" s="140"/>
      <c r="J33" s="140"/>
      <c r="K33" s="140"/>
      <c r="L33" s="140"/>
      <c r="M33" s="140"/>
      <c r="N33" s="140"/>
      <c r="O33" s="140"/>
      <c r="P33" s="146">
        <f t="shared" si="2"/>
        <v>0</v>
      </c>
      <c r="Q33" s="140"/>
      <c r="R33" s="140"/>
      <c r="S33" s="140"/>
    </row>
    <row r="34" ht="20.1" customHeight="1" spans="1:19">
      <c r="A34" s="136"/>
      <c r="B34" s="137" t="s">
        <v>152</v>
      </c>
      <c r="C34" s="138" t="s">
        <v>174</v>
      </c>
      <c r="D34" s="139">
        <f t="shared" si="0"/>
        <v>14.06</v>
      </c>
      <c r="E34" s="139">
        <f t="shared" si="1"/>
        <v>14.06</v>
      </c>
      <c r="F34" s="139">
        <f t="shared" si="3"/>
        <v>14.06</v>
      </c>
      <c r="G34" s="58">
        <v>14.06</v>
      </c>
      <c r="H34" s="140"/>
      <c r="I34" s="140"/>
      <c r="J34" s="140"/>
      <c r="K34" s="140"/>
      <c r="L34" s="140"/>
      <c r="M34" s="140"/>
      <c r="N34" s="140"/>
      <c r="O34" s="140"/>
      <c r="P34" s="146">
        <f t="shared" si="2"/>
        <v>0</v>
      </c>
      <c r="Q34" s="140"/>
      <c r="R34" s="140"/>
      <c r="S34" s="140"/>
    </row>
    <row r="35" ht="20.1" customHeight="1" spans="1:19">
      <c r="A35" s="136"/>
      <c r="B35" s="137" t="s">
        <v>154</v>
      </c>
      <c r="C35" s="138" t="s">
        <v>175</v>
      </c>
      <c r="D35" s="139">
        <f t="shared" si="0"/>
        <v>0</v>
      </c>
      <c r="E35" s="139">
        <f t="shared" si="1"/>
        <v>0</v>
      </c>
      <c r="F35" s="139">
        <f t="shared" si="3"/>
        <v>0</v>
      </c>
      <c r="G35" s="58">
        <v>0</v>
      </c>
      <c r="H35" s="140"/>
      <c r="I35" s="140"/>
      <c r="J35" s="140"/>
      <c r="K35" s="140"/>
      <c r="L35" s="140"/>
      <c r="M35" s="140"/>
      <c r="N35" s="140"/>
      <c r="O35" s="140"/>
      <c r="P35" s="146">
        <f t="shared" si="2"/>
        <v>0</v>
      </c>
      <c r="Q35" s="140"/>
      <c r="R35" s="140"/>
      <c r="S35" s="140"/>
    </row>
    <row r="36" ht="20.1" customHeight="1" spans="1:19">
      <c r="A36" s="136"/>
      <c r="B36" s="137" t="s">
        <v>156</v>
      </c>
      <c r="C36" s="138" t="s">
        <v>176</v>
      </c>
      <c r="D36" s="139">
        <f t="shared" si="0"/>
        <v>21</v>
      </c>
      <c r="E36" s="139">
        <f t="shared" si="1"/>
        <v>21</v>
      </c>
      <c r="F36" s="139">
        <f t="shared" si="3"/>
        <v>21</v>
      </c>
      <c r="G36" s="58">
        <v>21</v>
      </c>
      <c r="H36" s="140"/>
      <c r="I36" s="140"/>
      <c r="J36" s="140"/>
      <c r="K36" s="140"/>
      <c r="L36" s="140"/>
      <c r="M36" s="140"/>
      <c r="N36" s="140"/>
      <c r="O36" s="140"/>
      <c r="P36" s="146">
        <f t="shared" si="2"/>
        <v>0</v>
      </c>
      <c r="Q36" s="140"/>
      <c r="R36" s="140"/>
      <c r="S36" s="140"/>
    </row>
    <row r="37" ht="20.1" customHeight="1" spans="1:19">
      <c r="A37" s="136"/>
      <c r="B37" s="137" t="s">
        <v>158</v>
      </c>
      <c r="C37" s="138" t="s">
        <v>177</v>
      </c>
      <c r="D37" s="139">
        <f t="shared" si="0"/>
        <v>0</v>
      </c>
      <c r="E37" s="139">
        <f t="shared" si="1"/>
        <v>0</v>
      </c>
      <c r="F37" s="139">
        <f t="shared" si="3"/>
        <v>0</v>
      </c>
      <c r="G37" s="58">
        <v>0</v>
      </c>
      <c r="H37" s="140"/>
      <c r="I37" s="140"/>
      <c r="J37" s="140"/>
      <c r="K37" s="140"/>
      <c r="L37" s="140"/>
      <c r="M37" s="140"/>
      <c r="N37" s="140"/>
      <c r="O37" s="140"/>
      <c r="P37" s="146">
        <f t="shared" si="2"/>
        <v>0</v>
      </c>
      <c r="Q37" s="140"/>
      <c r="R37" s="140"/>
      <c r="S37" s="140"/>
    </row>
    <row r="38" ht="20.1" customHeight="1" spans="1:19">
      <c r="A38" s="136"/>
      <c r="B38" s="137" t="s">
        <v>178</v>
      </c>
      <c r="C38" s="138" t="s">
        <v>179</v>
      </c>
      <c r="D38" s="139">
        <f t="shared" si="0"/>
        <v>30</v>
      </c>
      <c r="E38" s="139">
        <f t="shared" si="1"/>
        <v>30</v>
      </c>
      <c r="F38" s="139">
        <f t="shared" si="3"/>
        <v>30</v>
      </c>
      <c r="G38" s="58">
        <v>30</v>
      </c>
      <c r="H38" s="140"/>
      <c r="I38" s="140"/>
      <c r="J38" s="140"/>
      <c r="K38" s="140"/>
      <c r="L38" s="140"/>
      <c r="M38" s="140"/>
      <c r="N38" s="140"/>
      <c r="O38" s="140"/>
      <c r="P38" s="146">
        <f t="shared" si="2"/>
        <v>0</v>
      </c>
      <c r="Q38" s="140"/>
      <c r="R38" s="140"/>
      <c r="S38" s="140"/>
    </row>
    <row r="39" ht="20.1" customHeight="1" spans="1:19">
      <c r="A39" s="136"/>
      <c r="B39" s="137" t="s">
        <v>180</v>
      </c>
      <c r="C39" s="138" t="s">
        <v>181</v>
      </c>
      <c r="D39" s="139">
        <f t="shared" si="0"/>
        <v>5</v>
      </c>
      <c r="E39" s="139">
        <f t="shared" si="1"/>
        <v>5</v>
      </c>
      <c r="F39" s="139">
        <f t="shared" si="3"/>
        <v>5</v>
      </c>
      <c r="G39" s="58">
        <v>5</v>
      </c>
      <c r="H39" s="140"/>
      <c r="I39" s="140"/>
      <c r="J39" s="140"/>
      <c r="K39" s="140"/>
      <c r="L39" s="140"/>
      <c r="M39" s="140"/>
      <c r="N39" s="140"/>
      <c r="O39" s="140"/>
      <c r="P39" s="146">
        <f t="shared" si="2"/>
        <v>0</v>
      </c>
      <c r="Q39" s="140"/>
      <c r="R39" s="140"/>
      <c r="S39" s="140"/>
    </row>
    <row r="40" ht="20.1" customHeight="1" spans="1:19">
      <c r="A40" s="136"/>
      <c r="B40" s="137" t="s">
        <v>182</v>
      </c>
      <c r="C40" s="138" t="s">
        <v>183</v>
      </c>
      <c r="D40" s="139">
        <f t="shared" si="0"/>
        <v>37.88</v>
      </c>
      <c r="E40" s="139">
        <f t="shared" si="1"/>
        <v>37.88</v>
      </c>
      <c r="F40" s="139">
        <f t="shared" si="3"/>
        <v>37.88</v>
      </c>
      <c r="G40" s="58">
        <v>37.88</v>
      </c>
      <c r="H40" s="140"/>
      <c r="I40" s="140"/>
      <c r="J40" s="140"/>
      <c r="K40" s="140"/>
      <c r="L40" s="140"/>
      <c r="M40" s="140"/>
      <c r="N40" s="140"/>
      <c r="O40" s="140"/>
      <c r="P40" s="146">
        <f t="shared" si="2"/>
        <v>0</v>
      </c>
      <c r="Q40" s="140"/>
      <c r="R40" s="140"/>
      <c r="S40" s="140"/>
    </row>
    <row r="41" ht="20.1" customHeight="1" spans="1:19">
      <c r="A41" s="136"/>
      <c r="B41" s="137" t="s">
        <v>184</v>
      </c>
      <c r="C41" s="138" t="s">
        <v>185</v>
      </c>
      <c r="D41" s="139">
        <f t="shared" si="0"/>
        <v>0</v>
      </c>
      <c r="E41" s="139">
        <f t="shared" si="1"/>
        <v>0</v>
      </c>
      <c r="F41" s="139">
        <f t="shared" si="3"/>
        <v>0</v>
      </c>
      <c r="G41" s="58">
        <v>0</v>
      </c>
      <c r="H41" s="140"/>
      <c r="I41" s="140"/>
      <c r="J41" s="140"/>
      <c r="K41" s="140"/>
      <c r="L41" s="140"/>
      <c r="M41" s="140"/>
      <c r="N41" s="140"/>
      <c r="O41" s="140"/>
      <c r="P41" s="146">
        <f t="shared" si="2"/>
        <v>0</v>
      </c>
      <c r="Q41" s="140"/>
      <c r="R41" s="140"/>
      <c r="S41" s="140"/>
    </row>
    <row r="42" ht="20.1" customHeight="1" spans="1:19">
      <c r="A42" s="136"/>
      <c r="B42" s="137" t="s">
        <v>186</v>
      </c>
      <c r="C42" s="138" t="s">
        <v>187</v>
      </c>
      <c r="D42" s="139">
        <f t="shared" si="0"/>
        <v>0</v>
      </c>
      <c r="E42" s="139">
        <f t="shared" si="1"/>
        <v>0</v>
      </c>
      <c r="F42" s="139">
        <f t="shared" si="3"/>
        <v>0</v>
      </c>
      <c r="G42" s="58">
        <v>0</v>
      </c>
      <c r="H42" s="140"/>
      <c r="I42" s="140"/>
      <c r="J42" s="140"/>
      <c r="K42" s="140"/>
      <c r="L42" s="140"/>
      <c r="M42" s="140"/>
      <c r="N42" s="140"/>
      <c r="O42" s="140"/>
      <c r="P42" s="146">
        <f t="shared" si="2"/>
        <v>0</v>
      </c>
      <c r="Q42" s="140"/>
      <c r="R42" s="140"/>
      <c r="S42" s="140"/>
    </row>
    <row r="43" ht="20.1" customHeight="1" spans="1:19">
      <c r="A43" s="136"/>
      <c r="B43" s="137" t="s">
        <v>188</v>
      </c>
      <c r="C43" s="138" t="s">
        <v>189</v>
      </c>
      <c r="D43" s="139">
        <f t="shared" si="0"/>
        <v>0</v>
      </c>
      <c r="E43" s="139">
        <f t="shared" si="1"/>
        <v>0</v>
      </c>
      <c r="F43" s="139">
        <f t="shared" si="3"/>
        <v>0</v>
      </c>
      <c r="G43" s="58">
        <v>0</v>
      </c>
      <c r="H43" s="140"/>
      <c r="I43" s="140"/>
      <c r="J43" s="140"/>
      <c r="K43" s="140"/>
      <c r="L43" s="140"/>
      <c r="M43" s="140"/>
      <c r="N43" s="140"/>
      <c r="O43" s="140"/>
      <c r="P43" s="146">
        <f t="shared" si="2"/>
        <v>0</v>
      </c>
      <c r="Q43" s="140"/>
      <c r="R43" s="140"/>
      <c r="S43" s="140"/>
    </row>
    <row r="44" ht="20.1" customHeight="1" spans="1:19">
      <c r="A44" s="136"/>
      <c r="B44" s="137" t="s">
        <v>190</v>
      </c>
      <c r="C44" s="138" t="s">
        <v>191</v>
      </c>
      <c r="D44" s="139">
        <f t="shared" si="0"/>
        <v>0</v>
      </c>
      <c r="E44" s="139">
        <f t="shared" si="1"/>
        <v>0</v>
      </c>
      <c r="F44" s="139">
        <f t="shared" si="3"/>
        <v>0</v>
      </c>
      <c r="G44" s="58">
        <v>0</v>
      </c>
      <c r="H44" s="140"/>
      <c r="I44" s="140"/>
      <c r="J44" s="140"/>
      <c r="K44" s="140"/>
      <c r="L44" s="140"/>
      <c r="M44" s="140"/>
      <c r="N44" s="140"/>
      <c r="O44" s="140"/>
      <c r="P44" s="146">
        <f t="shared" si="2"/>
        <v>0</v>
      </c>
      <c r="Q44" s="140"/>
      <c r="R44" s="140"/>
      <c r="S44" s="140"/>
    </row>
    <row r="45" ht="20.1" customHeight="1" spans="1:19">
      <c r="A45" s="136"/>
      <c r="B45" s="137" t="s">
        <v>192</v>
      </c>
      <c r="C45" s="138" t="s">
        <v>193</v>
      </c>
      <c r="D45" s="139">
        <f t="shared" si="0"/>
        <v>0</v>
      </c>
      <c r="E45" s="139">
        <f t="shared" si="1"/>
        <v>0</v>
      </c>
      <c r="F45" s="139">
        <f t="shared" si="3"/>
        <v>0</v>
      </c>
      <c r="G45" s="58">
        <v>0</v>
      </c>
      <c r="H45" s="140"/>
      <c r="I45" s="140"/>
      <c r="J45" s="140"/>
      <c r="K45" s="140"/>
      <c r="L45" s="140"/>
      <c r="M45" s="140"/>
      <c r="N45" s="140"/>
      <c r="O45" s="140"/>
      <c r="P45" s="146">
        <f t="shared" si="2"/>
        <v>0</v>
      </c>
      <c r="Q45" s="140"/>
      <c r="R45" s="140"/>
      <c r="S45" s="140"/>
    </row>
    <row r="46" ht="20.1" customHeight="1" spans="1:19">
      <c r="A46" s="136"/>
      <c r="B46" s="137" t="s">
        <v>194</v>
      </c>
      <c r="C46" s="138" t="s">
        <v>195</v>
      </c>
      <c r="D46" s="139">
        <f t="shared" si="0"/>
        <v>7.56</v>
      </c>
      <c r="E46" s="139">
        <f t="shared" si="1"/>
        <v>7.56</v>
      </c>
      <c r="F46" s="139">
        <f t="shared" si="3"/>
        <v>7.56</v>
      </c>
      <c r="G46" s="58">
        <v>7.56</v>
      </c>
      <c r="H46" s="140"/>
      <c r="I46" s="140"/>
      <c r="J46" s="140"/>
      <c r="K46" s="140"/>
      <c r="L46" s="140"/>
      <c r="M46" s="140"/>
      <c r="N46" s="140"/>
      <c r="O46" s="140"/>
      <c r="P46" s="146">
        <f t="shared" si="2"/>
        <v>0</v>
      </c>
      <c r="Q46" s="140"/>
      <c r="R46" s="140"/>
      <c r="S46" s="140"/>
    </row>
    <row r="47" ht="20.1" customHeight="1" spans="1:19">
      <c r="A47" s="136"/>
      <c r="B47" s="137" t="s">
        <v>196</v>
      </c>
      <c r="C47" s="138" t="s">
        <v>197</v>
      </c>
      <c r="D47" s="139">
        <f t="shared" si="0"/>
        <v>6.21</v>
      </c>
      <c r="E47" s="139">
        <f t="shared" si="1"/>
        <v>6.21</v>
      </c>
      <c r="F47" s="139">
        <f t="shared" si="3"/>
        <v>6.21</v>
      </c>
      <c r="G47" s="58">
        <v>6.21</v>
      </c>
      <c r="H47" s="140"/>
      <c r="I47" s="140"/>
      <c r="J47" s="140"/>
      <c r="K47" s="140"/>
      <c r="L47" s="140"/>
      <c r="M47" s="140"/>
      <c r="N47" s="140"/>
      <c r="O47" s="140"/>
      <c r="P47" s="146">
        <f t="shared" si="2"/>
        <v>0</v>
      </c>
      <c r="Q47" s="140"/>
      <c r="R47" s="140"/>
      <c r="S47" s="140"/>
    </row>
    <row r="48" ht="20.1" customHeight="1" spans="1:19">
      <c r="A48" s="136"/>
      <c r="B48" s="137" t="s">
        <v>198</v>
      </c>
      <c r="C48" s="138" t="s">
        <v>199</v>
      </c>
      <c r="D48" s="139">
        <f t="shared" si="0"/>
        <v>12</v>
      </c>
      <c r="E48" s="139">
        <f t="shared" si="1"/>
        <v>12</v>
      </c>
      <c r="F48" s="139">
        <f t="shared" si="3"/>
        <v>12</v>
      </c>
      <c r="G48" s="58">
        <v>12</v>
      </c>
      <c r="H48" s="140"/>
      <c r="I48" s="140"/>
      <c r="J48" s="140"/>
      <c r="K48" s="140"/>
      <c r="L48" s="140"/>
      <c r="M48" s="140"/>
      <c r="N48" s="140"/>
      <c r="O48" s="140"/>
      <c r="P48" s="146">
        <f t="shared" si="2"/>
        <v>0</v>
      </c>
      <c r="Q48" s="140"/>
      <c r="R48" s="140"/>
      <c r="S48" s="140"/>
    </row>
    <row r="49" ht="20.1" customHeight="1" spans="1:19">
      <c r="A49" s="136"/>
      <c r="B49" s="137" t="s">
        <v>200</v>
      </c>
      <c r="C49" s="138" t="s">
        <v>201</v>
      </c>
      <c r="D49" s="139">
        <f t="shared" si="0"/>
        <v>20</v>
      </c>
      <c r="E49" s="139">
        <f t="shared" si="1"/>
        <v>20</v>
      </c>
      <c r="F49" s="139">
        <f t="shared" si="3"/>
        <v>20</v>
      </c>
      <c r="G49" s="58">
        <v>20</v>
      </c>
      <c r="H49" s="140"/>
      <c r="I49" s="140"/>
      <c r="J49" s="140"/>
      <c r="K49" s="140"/>
      <c r="L49" s="140"/>
      <c r="M49" s="140"/>
      <c r="N49" s="140"/>
      <c r="O49" s="140"/>
      <c r="P49" s="146">
        <f t="shared" si="2"/>
        <v>0</v>
      </c>
      <c r="Q49" s="140"/>
      <c r="R49" s="140"/>
      <c r="S49" s="140"/>
    </row>
    <row r="50" ht="20.1" customHeight="1" spans="1:19">
      <c r="A50" s="136"/>
      <c r="B50" s="137" t="s">
        <v>202</v>
      </c>
      <c r="C50" s="138" t="s">
        <v>203</v>
      </c>
      <c r="D50" s="139">
        <f t="shared" si="0"/>
        <v>0</v>
      </c>
      <c r="E50" s="139">
        <f t="shared" si="1"/>
        <v>0</v>
      </c>
      <c r="F50" s="139">
        <f t="shared" si="3"/>
        <v>0</v>
      </c>
      <c r="G50" s="58">
        <v>0</v>
      </c>
      <c r="H50" s="140"/>
      <c r="I50" s="140"/>
      <c r="J50" s="140"/>
      <c r="K50" s="140"/>
      <c r="L50" s="140"/>
      <c r="M50" s="140"/>
      <c r="N50" s="140"/>
      <c r="O50" s="140"/>
      <c r="P50" s="146">
        <f t="shared" si="2"/>
        <v>0</v>
      </c>
      <c r="Q50" s="140"/>
      <c r="R50" s="140"/>
      <c r="S50" s="140"/>
    </row>
    <row r="51" ht="20.1" customHeight="1" spans="1:19">
      <c r="A51" s="136"/>
      <c r="B51" s="137" t="s">
        <v>160</v>
      </c>
      <c r="C51" s="138" t="s">
        <v>204</v>
      </c>
      <c r="D51" s="139">
        <f t="shared" si="0"/>
        <v>0.12</v>
      </c>
      <c r="E51" s="139">
        <f t="shared" si="1"/>
        <v>0.12</v>
      </c>
      <c r="F51" s="139">
        <f t="shared" si="3"/>
        <v>0.12</v>
      </c>
      <c r="G51" s="58">
        <v>0.12</v>
      </c>
      <c r="H51" s="140"/>
      <c r="I51" s="140"/>
      <c r="J51" s="140"/>
      <c r="K51" s="140"/>
      <c r="L51" s="140"/>
      <c r="M51" s="140"/>
      <c r="N51" s="140"/>
      <c r="O51" s="140"/>
      <c r="P51" s="146">
        <f t="shared" si="2"/>
        <v>0</v>
      </c>
      <c r="Q51" s="140"/>
      <c r="R51" s="140"/>
      <c r="S51" s="140"/>
    </row>
    <row r="52" ht="20.1" customHeight="1" spans="1:19">
      <c r="A52" s="141">
        <v>303</v>
      </c>
      <c r="B52" s="132"/>
      <c r="C52" s="142" t="s">
        <v>205</v>
      </c>
      <c r="D52" s="134">
        <f t="shared" si="0"/>
        <v>16.85</v>
      </c>
      <c r="E52" s="134">
        <f t="shared" si="1"/>
        <v>16.85</v>
      </c>
      <c r="F52" s="134">
        <f t="shared" si="3"/>
        <v>16.85</v>
      </c>
      <c r="G52" s="134">
        <f>SUM(G53:G63)</f>
        <v>16.85</v>
      </c>
      <c r="H52" s="135"/>
      <c r="I52" s="135"/>
      <c r="J52" s="135"/>
      <c r="K52" s="135"/>
      <c r="L52" s="135"/>
      <c r="M52" s="135"/>
      <c r="N52" s="135"/>
      <c r="O52" s="135"/>
      <c r="P52" s="135">
        <f t="shared" si="2"/>
        <v>0</v>
      </c>
      <c r="Q52" s="135"/>
      <c r="R52" s="135"/>
      <c r="S52" s="135"/>
    </row>
    <row r="53" ht="20.1" customHeight="1" spans="1:19">
      <c r="A53" s="136"/>
      <c r="B53" s="137" t="s">
        <v>136</v>
      </c>
      <c r="C53" s="138" t="s">
        <v>206</v>
      </c>
      <c r="D53" s="139">
        <f t="shared" si="0"/>
        <v>0</v>
      </c>
      <c r="E53" s="139">
        <f t="shared" si="1"/>
        <v>0</v>
      </c>
      <c r="F53" s="139">
        <f t="shared" si="3"/>
        <v>0</v>
      </c>
      <c r="G53" s="58"/>
      <c r="H53" s="140"/>
      <c r="I53" s="140"/>
      <c r="J53" s="140"/>
      <c r="K53" s="140"/>
      <c r="L53" s="140"/>
      <c r="M53" s="140"/>
      <c r="N53" s="140"/>
      <c r="O53" s="140"/>
      <c r="P53" s="146">
        <f t="shared" si="2"/>
        <v>0</v>
      </c>
      <c r="Q53" s="140"/>
      <c r="R53" s="140"/>
      <c r="S53" s="140"/>
    </row>
    <row r="54" ht="20.1" customHeight="1" spans="1:19">
      <c r="A54" s="136"/>
      <c r="B54" s="137" t="s">
        <v>138</v>
      </c>
      <c r="C54" s="138" t="s">
        <v>207</v>
      </c>
      <c r="D54" s="139">
        <f t="shared" si="0"/>
        <v>0</v>
      </c>
      <c r="E54" s="139">
        <f t="shared" si="1"/>
        <v>0</v>
      </c>
      <c r="F54" s="139">
        <f t="shared" si="3"/>
        <v>0</v>
      </c>
      <c r="G54" s="58"/>
      <c r="H54" s="140"/>
      <c r="I54" s="140"/>
      <c r="J54" s="140"/>
      <c r="K54" s="140"/>
      <c r="L54" s="140"/>
      <c r="M54" s="140"/>
      <c r="N54" s="140"/>
      <c r="O54" s="140"/>
      <c r="P54" s="146">
        <f t="shared" si="2"/>
        <v>0</v>
      </c>
      <c r="Q54" s="140"/>
      <c r="R54" s="140"/>
      <c r="S54" s="140"/>
    </row>
    <row r="55" ht="20.1" customHeight="1" spans="1:19">
      <c r="A55" s="136"/>
      <c r="B55" s="137" t="s">
        <v>140</v>
      </c>
      <c r="C55" s="138" t="s">
        <v>208</v>
      </c>
      <c r="D55" s="139">
        <f t="shared" si="0"/>
        <v>0</v>
      </c>
      <c r="E55" s="139">
        <f t="shared" si="1"/>
        <v>0</v>
      </c>
      <c r="F55" s="139">
        <f t="shared" si="3"/>
        <v>0</v>
      </c>
      <c r="G55" s="58"/>
      <c r="H55" s="140"/>
      <c r="I55" s="140"/>
      <c r="J55" s="140"/>
      <c r="K55" s="140"/>
      <c r="L55" s="140"/>
      <c r="M55" s="140"/>
      <c r="N55" s="140"/>
      <c r="O55" s="140"/>
      <c r="P55" s="146">
        <f t="shared" si="2"/>
        <v>0</v>
      </c>
      <c r="Q55" s="140"/>
      <c r="R55" s="140"/>
      <c r="S55" s="140"/>
    </row>
    <row r="56" ht="20.1" customHeight="1" spans="1:19">
      <c r="A56" s="136"/>
      <c r="B56" s="137" t="s">
        <v>166</v>
      </c>
      <c r="C56" s="138" t="s">
        <v>209</v>
      </c>
      <c r="D56" s="139">
        <f t="shared" si="0"/>
        <v>0</v>
      </c>
      <c r="E56" s="139">
        <f t="shared" si="1"/>
        <v>0</v>
      </c>
      <c r="F56" s="139">
        <f t="shared" si="3"/>
        <v>0</v>
      </c>
      <c r="G56" s="58"/>
      <c r="H56" s="140"/>
      <c r="I56" s="140"/>
      <c r="J56" s="140"/>
      <c r="K56" s="140"/>
      <c r="L56" s="140"/>
      <c r="M56" s="140"/>
      <c r="N56" s="140"/>
      <c r="O56" s="140"/>
      <c r="P56" s="146">
        <f t="shared" si="2"/>
        <v>0</v>
      </c>
      <c r="Q56" s="140"/>
      <c r="R56" s="140"/>
      <c r="S56" s="140"/>
    </row>
    <row r="57" ht="20.1" customHeight="1" spans="1:19">
      <c r="A57" s="136"/>
      <c r="B57" s="137" t="s">
        <v>168</v>
      </c>
      <c r="C57" s="138" t="s">
        <v>210</v>
      </c>
      <c r="D57" s="139">
        <f t="shared" si="0"/>
        <v>16.85</v>
      </c>
      <c r="E57" s="139">
        <f t="shared" si="1"/>
        <v>16.85</v>
      </c>
      <c r="F57" s="139">
        <f t="shared" si="3"/>
        <v>16.85</v>
      </c>
      <c r="G57" s="58">
        <v>16.85</v>
      </c>
      <c r="H57" s="140"/>
      <c r="I57" s="140"/>
      <c r="J57" s="140"/>
      <c r="K57" s="140"/>
      <c r="L57" s="140"/>
      <c r="M57" s="140"/>
      <c r="N57" s="140"/>
      <c r="O57" s="140"/>
      <c r="P57" s="146">
        <f t="shared" si="2"/>
        <v>0</v>
      </c>
      <c r="Q57" s="140"/>
      <c r="R57" s="140"/>
      <c r="S57" s="140"/>
    </row>
    <row r="58" ht="20.1" customHeight="1" spans="1:19">
      <c r="A58" s="136"/>
      <c r="B58" s="137" t="s">
        <v>142</v>
      </c>
      <c r="C58" s="138" t="s">
        <v>211</v>
      </c>
      <c r="D58" s="139">
        <f t="shared" si="0"/>
        <v>0</v>
      </c>
      <c r="E58" s="139">
        <f t="shared" si="1"/>
        <v>0</v>
      </c>
      <c r="F58" s="139">
        <f t="shared" si="3"/>
        <v>0</v>
      </c>
      <c r="G58" s="58"/>
      <c r="H58" s="140"/>
      <c r="I58" s="140"/>
      <c r="J58" s="140"/>
      <c r="K58" s="140"/>
      <c r="L58" s="140"/>
      <c r="M58" s="140"/>
      <c r="N58" s="140"/>
      <c r="O58" s="140"/>
      <c r="P58" s="146">
        <f t="shared" si="2"/>
        <v>0</v>
      </c>
      <c r="Q58" s="140"/>
      <c r="R58" s="140"/>
      <c r="S58" s="140"/>
    </row>
    <row r="59" ht="20.1" customHeight="1" spans="1:19">
      <c r="A59" s="136"/>
      <c r="B59" s="137" t="s">
        <v>144</v>
      </c>
      <c r="C59" s="138" t="s">
        <v>212</v>
      </c>
      <c r="D59" s="139">
        <f t="shared" si="0"/>
        <v>0</v>
      </c>
      <c r="E59" s="139">
        <f t="shared" si="1"/>
        <v>0</v>
      </c>
      <c r="F59" s="139">
        <f t="shared" si="3"/>
        <v>0</v>
      </c>
      <c r="G59" s="58"/>
      <c r="H59" s="140"/>
      <c r="I59" s="140"/>
      <c r="J59" s="140"/>
      <c r="K59" s="140"/>
      <c r="L59" s="140"/>
      <c r="M59" s="140"/>
      <c r="N59" s="140"/>
      <c r="O59" s="140"/>
      <c r="P59" s="146">
        <f t="shared" si="2"/>
        <v>0</v>
      </c>
      <c r="Q59" s="140"/>
      <c r="R59" s="140"/>
      <c r="S59" s="140"/>
    </row>
    <row r="60" ht="20.1" customHeight="1" spans="1:19">
      <c r="A60" s="136"/>
      <c r="B60" s="137" t="s">
        <v>146</v>
      </c>
      <c r="C60" s="138" t="s">
        <v>213</v>
      </c>
      <c r="D60" s="139">
        <f t="shared" si="0"/>
        <v>0</v>
      </c>
      <c r="E60" s="139">
        <f t="shared" si="1"/>
        <v>0</v>
      </c>
      <c r="F60" s="139">
        <f t="shared" si="3"/>
        <v>0</v>
      </c>
      <c r="G60" s="58"/>
      <c r="H60" s="140"/>
      <c r="I60" s="140"/>
      <c r="J60" s="140"/>
      <c r="K60" s="140"/>
      <c r="L60" s="140"/>
      <c r="M60" s="140"/>
      <c r="N60" s="140"/>
      <c r="O60" s="140"/>
      <c r="P60" s="146">
        <f t="shared" si="2"/>
        <v>0</v>
      </c>
      <c r="Q60" s="140"/>
      <c r="R60" s="140"/>
      <c r="S60" s="140"/>
    </row>
    <row r="61" ht="20.1" customHeight="1" spans="1:19">
      <c r="A61" s="136"/>
      <c r="B61" s="137" t="s">
        <v>148</v>
      </c>
      <c r="C61" s="138" t="s">
        <v>214</v>
      </c>
      <c r="D61" s="139">
        <f t="shared" si="0"/>
        <v>0</v>
      </c>
      <c r="E61" s="139">
        <f t="shared" si="1"/>
        <v>0</v>
      </c>
      <c r="F61" s="139">
        <f t="shared" si="3"/>
        <v>0</v>
      </c>
      <c r="G61" s="58"/>
      <c r="H61" s="140"/>
      <c r="I61" s="140"/>
      <c r="J61" s="140"/>
      <c r="K61" s="140"/>
      <c r="L61" s="140"/>
      <c r="M61" s="140"/>
      <c r="N61" s="140"/>
      <c r="O61" s="140"/>
      <c r="P61" s="146">
        <f t="shared" si="2"/>
        <v>0</v>
      </c>
      <c r="Q61" s="140"/>
      <c r="R61" s="140"/>
      <c r="S61" s="140"/>
    </row>
    <row r="62" ht="20.1" customHeight="1" spans="1:19">
      <c r="A62" s="136"/>
      <c r="B62" s="137" t="s">
        <v>150</v>
      </c>
      <c r="C62" s="138" t="s">
        <v>215</v>
      </c>
      <c r="D62" s="139">
        <f t="shared" si="0"/>
        <v>0</v>
      </c>
      <c r="E62" s="139">
        <f t="shared" si="1"/>
        <v>0</v>
      </c>
      <c r="F62" s="139">
        <f t="shared" si="3"/>
        <v>0</v>
      </c>
      <c r="G62" s="58"/>
      <c r="H62" s="140"/>
      <c r="I62" s="140"/>
      <c r="J62" s="140"/>
      <c r="K62" s="140"/>
      <c r="L62" s="140"/>
      <c r="M62" s="140"/>
      <c r="N62" s="140"/>
      <c r="O62" s="140"/>
      <c r="P62" s="146">
        <f t="shared" si="2"/>
        <v>0</v>
      </c>
      <c r="Q62" s="140"/>
      <c r="R62" s="140"/>
      <c r="S62" s="140"/>
    </row>
    <row r="63" ht="20.1" customHeight="1" spans="1:19">
      <c r="A63" s="136"/>
      <c r="B63" s="137" t="s">
        <v>160</v>
      </c>
      <c r="C63" s="138" t="s">
        <v>216</v>
      </c>
      <c r="D63" s="139">
        <f t="shared" si="0"/>
        <v>0</v>
      </c>
      <c r="E63" s="139">
        <f t="shared" si="1"/>
        <v>0</v>
      </c>
      <c r="F63" s="139">
        <f t="shared" si="3"/>
        <v>0</v>
      </c>
      <c r="G63" s="58"/>
      <c r="H63" s="140"/>
      <c r="I63" s="140"/>
      <c r="J63" s="140"/>
      <c r="K63" s="140"/>
      <c r="L63" s="140"/>
      <c r="M63" s="140"/>
      <c r="N63" s="140"/>
      <c r="O63" s="140"/>
      <c r="P63" s="146">
        <f t="shared" si="2"/>
        <v>0</v>
      </c>
      <c r="Q63" s="140"/>
      <c r="R63" s="140"/>
      <c r="S63" s="140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F10" sqref="F10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6"/>
      <c r="B1" s="66"/>
      <c r="C1" s="66"/>
      <c r="D1" s="66"/>
      <c r="E1" s="66"/>
    </row>
    <row r="2" ht="39.95" customHeight="1" spans="1:5">
      <c r="A2" s="3" t="s">
        <v>217</v>
      </c>
      <c r="B2" s="3"/>
      <c r="C2" s="3"/>
      <c r="D2" s="3"/>
      <c r="E2" s="3"/>
    </row>
    <row r="3" ht="15" customHeight="1" spans="1:5">
      <c r="A3" s="67" t="s">
        <v>218</v>
      </c>
      <c r="B3" s="67"/>
      <c r="C3" s="67"/>
      <c r="D3" s="67"/>
      <c r="E3" s="67"/>
    </row>
    <row r="4" ht="20.1" customHeight="1" spans="1:5">
      <c r="A4" s="91" t="s">
        <v>59</v>
      </c>
      <c r="B4" s="91" t="s">
        <v>219</v>
      </c>
      <c r="C4" s="91" t="s">
        <v>220</v>
      </c>
      <c r="D4" s="91"/>
      <c r="E4" s="91"/>
    </row>
    <row r="5" ht="20.1" customHeight="1" spans="1:5">
      <c r="A5" s="91"/>
      <c r="B5" s="91"/>
      <c r="C5" s="91" t="s">
        <v>119</v>
      </c>
      <c r="D5" s="91" t="s">
        <v>63</v>
      </c>
      <c r="E5" s="91" t="s">
        <v>64</v>
      </c>
    </row>
    <row r="6" ht="20.1" customHeight="1" spans="1:5">
      <c r="A6" s="79"/>
      <c r="B6" s="79"/>
      <c r="C6" s="79"/>
      <c r="D6" s="79"/>
      <c r="E6" s="79"/>
    </row>
    <row r="7" ht="20.1" customHeight="1" spans="1:5">
      <c r="A7" s="79"/>
      <c r="B7" s="79"/>
      <c r="C7" s="79"/>
      <c r="D7" s="79"/>
      <c r="E7" s="79"/>
    </row>
    <row r="8" ht="20.1" customHeight="1" spans="1:5">
      <c r="A8" s="79"/>
      <c r="B8" s="79"/>
      <c r="C8" s="79"/>
      <c r="D8" s="79"/>
      <c r="E8" s="79"/>
    </row>
    <row r="9" ht="20.1" customHeight="1" spans="1:5">
      <c r="A9" s="79"/>
      <c r="B9" s="79"/>
      <c r="C9" s="79"/>
      <c r="D9" s="79"/>
      <c r="E9" s="79"/>
    </row>
    <row r="10" ht="20.1" customHeight="1" spans="1:5">
      <c r="A10" s="79"/>
      <c r="B10" s="79"/>
      <c r="C10" s="79"/>
      <c r="D10" s="79"/>
      <c r="E10" s="79"/>
    </row>
    <row r="11" ht="20.1" customHeight="1" spans="1:5">
      <c r="A11" s="79"/>
      <c r="B11" s="79"/>
      <c r="C11" s="79"/>
      <c r="D11" s="79"/>
      <c r="E11" s="79"/>
    </row>
    <row r="12" ht="20.1" customHeight="1" spans="1:5">
      <c r="A12" s="79"/>
      <c r="B12" s="79"/>
      <c r="C12" s="79"/>
      <c r="D12" s="79"/>
      <c r="E12" s="79"/>
    </row>
    <row r="13" ht="20.1" customHeight="1" spans="1:5">
      <c r="A13" s="79"/>
      <c r="B13" s="79"/>
      <c r="C13" s="79"/>
      <c r="D13" s="79"/>
      <c r="E13" s="79"/>
    </row>
    <row r="14" ht="20.1" customHeight="1" spans="1:5">
      <c r="A14" s="79"/>
      <c r="B14" s="79"/>
      <c r="C14" s="79"/>
      <c r="D14" s="79"/>
      <c r="E14" s="79"/>
    </row>
    <row r="15" ht="20.1" customHeight="1" spans="1:5">
      <c r="A15" s="79"/>
      <c r="B15" s="79"/>
      <c r="C15" s="79"/>
      <c r="D15" s="79"/>
      <c r="E15" s="79"/>
    </row>
    <row r="16" ht="20.1" customHeight="1" spans="1:5">
      <c r="A16" s="79"/>
      <c r="B16" s="79"/>
      <c r="C16" s="79"/>
      <c r="D16" s="79"/>
      <c r="E16" s="79"/>
    </row>
    <row r="17" ht="20.1" customHeight="1" spans="1:5">
      <c r="A17" s="79"/>
      <c r="B17" s="79"/>
      <c r="C17" s="79"/>
      <c r="D17" s="79"/>
      <c r="E17" s="79"/>
    </row>
    <row r="18" ht="20.1" customHeight="1" spans="1:5">
      <c r="A18" s="79"/>
      <c r="B18" s="79"/>
      <c r="C18" s="79"/>
      <c r="D18" s="79"/>
      <c r="E18" s="79"/>
    </row>
    <row r="19" ht="20.1" customHeight="1" spans="1:5">
      <c r="A19" s="79"/>
      <c r="B19" s="79"/>
      <c r="C19" s="79"/>
      <c r="D19" s="79"/>
      <c r="E19" s="79"/>
    </row>
    <row r="20" ht="20.1" customHeight="1" spans="1:5">
      <c r="A20" s="79"/>
      <c r="B20" s="79"/>
      <c r="C20" s="79"/>
      <c r="D20" s="79"/>
      <c r="E20" s="79"/>
    </row>
    <row r="21" ht="20.1" customHeight="1" spans="1:5">
      <c r="A21" s="79"/>
      <c r="B21" s="79"/>
      <c r="C21" s="79"/>
      <c r="D21" s="79"/>
      <c r="E21" s="79"/>
    </row>
    <row r="22" ht="20.1" customHeight="1" spans="1:5">
      <c r="A22" s="79"/>
      <c r="B22" s="79"/>
      <c r="C22" s="79"/>
      <c r="D22" s="79"/>
      <c r="E22" s="79"/>
    </row>
    <row r="23" ht="20.1" customHeight="1" spans="1:5">
      <c r="A23" s="79"/>
      <c r="B23" s="91" t="s">
        <v>119</v>
      </c>
      <c r="C23" s="79"/>
      <c r="D23" s="79"/>
      <c r="E23" s="79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4" workbookViewId="0">
      <selection activeCell="G9" sqref="G9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17.62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221</v>
      </c>
      <c r="B2" s="3"/>
      <c r="C2" s="3"/>
      <c r="D2" s="3"/>
    </row>
    <row r="3" ht="19.5" customHeight="1" spans="1:4">
      <c r="A3" s="4" t="s">
        <v>222</v>
      </c>
      <c r="B3" s="98"/>
      <c r="C3" s="98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19.5" customHeight="1" spans="1:4">
      <c r="A5" s="8" t="s">
        <v>5</v>
      </c>
      <c r="B5" s="8" t="s">
        <v>223</v>
      </c>
      <c r="C5" s="8" t="s">
        <v>224</v>
      </c>
      <c r="D5" s="8" t="s">
        <v>223</v>
      </c>
    </row>
    <row r="6" ht="19.5" customHeight="1" spans="1:4">
      <c r="A6" s="8"/>
      <c r="B6" s="8"/>
      <c r="C6" s="8"/>
      <c r="D6" s="8"/>
    </row>
    <row r="7" ht="17.25" customHeight="1" spans="1:4">
      <c r="A7" s="99" t="s">
        <v>225</v>
      </c>
      <c r="B7" s="100">
        <v>1549.72</v>
      </c>
      <c r="C7" s="101" t="s">
        <v>226</v>
      </c>
      <c r="D7" s="100">
        <v>494.81</v>
      </c>
    </row>
    <row r="8" ht="17.25" customHeight="1" spans="1:4">
      <c r="A8" s="99" t="s">
        <v>227</v>
      </c>
      <c r="B8" s="100"/>
      <c r="C8" s="101" t="s">
        <v>228</v>
      </c>
      <c r="D8" s="100">
        <v>0</v>
      </c>
    </row>
    <row r="9" ht="17.25" customHeight="1" spans="1:4">
      <c r="A9" s="99" t="s">
        <v>229</v>
      </c>
      <c r="B9" s="100"/>
      <c r="C9" s="101" t="s">
        <v>230</v>
      </c>
      <c r="D9" s="100">
        <v>0</v>
      </c>
    </row>
    <row r="10" ht="17.25" customHeight="1" spans="1:4">
      <c r="A10" s="99" t="s">
        <v>231</v>
      </c>
      <c r="B10" s="100"/>
      <c r="C10" s="101" t="s">
        <v>232</v>
      </c>
      <c r="D10" s="100">
        <v>0</v>
      </c>
    </row>
    <row r="11" ht="17.25" customHeight="1" spans="1:4">
      <c r="A11" s="99" t="s">
        <v>233</v>
      </c>
      <c r="B11" s="100"/>
      <c r="C11" s="101" t="s">
        <v>234</v>
      </c>
      <c r="D11" s="100">
        <v>14.83</v>
      </c>
    </row>
    <row r="12" ht="17.25" customHeight="1" spans="1:4">
      <c r="A12" s="99" t="s">
        <v>235</v>
      </c>
      <c r="B12" s="100"/>
      <c r="C12" s="101" t="s">
        <v>236</v>
      </c>
      <c r="D12" s="100">
        <v>12.42</v>
      </c>
    </row>
    <row r="13" ht="17.25" customHeight="1" spans="1:4">
      <c r="A13" s="99" t="s">
        <v>237</v>
      </c>
      <c r="B13" s="100"/>
      <c r="C13" s="101" t="s">
        <v>238</v>
      </c>
      <c r="D13" s="100">
        <v>47.74</v>
      </c>
    </row>
    <row r="14" ht="17.25" customHeight="1" spans="1:4">
      <c r="A14" s="19"/>
      <c r="B14" s="100"/>
      <c r="C14" s="101" t="s">
        <v>239</v>
      </c>
      <c r="D14" s="100">
        <v>209.53</v>
      </c>
    </row>
    <row r="15" ht="17.25" customHeight="1" spans="1:4">
      <c r="A15" s="19"/>
      <c r="B15" s="100"/>
      <c r="C15" s="101" t="s">
        <v>240</v>
      </c>
      <c r="D15" s="100">
        <v>36.45</v>
      </c>
    </row>
    <row r="16" ht="17.25" customHeight="1" spans="1:4">
      <c r="A16" s="19"/>
      <c r="B16" s="100"/>
      <c r="C16" s="101" t="s">
        <v>241</v>
      </c>
      <c r="D16" s="100">
        <v>0</v>
      </c>
    </row>
    <row r="17" ht="17.25" customHeight="1" spans="1:4">
      <c r="A17" s="19"/>
      <c r="B17" s="102"/>
      <c r="C17" s="101" t="s">
        <v>242</v>
      </c>
      <c r="D17" s="100">
        <v>52.76</v>
      </c>
    </row>
    <row r="18" ht="17.25" customHeight="1" spans="1:4">
      <c r="A18" s="19"/>
      <c r="B18" s="103"/>
      <c r="C18" s="101" t="s">
        <v>243</v>
      </c>
      <c r="D18" s="100">
        <v>585.71</v>
      </c>
    </row>
    <row r="19" ht="17.25" customHeight="1" spans="1:4">
      <c r="A19" s="19"/>
      <c r="B19" s="103"/>
      <c r="C19" s="101" t="s">
        <v>244</v>
      </c>
      <c r="D19" s="100">
        <v>8.98</v>
      </c>
    </row>
    <row r="20" ht="17.25" customHeight="1" spans="1:4">
      <c r="A20" s="19"/>
      <c r="B20" s="103"/>
      <c r="C20" s="99" t="s">
        <v>245</v>
      </c>
      <c r="D20" s="100">
        <v>9.83</v>
      </c>
    </row>
    <row r="21" ht="17.25" customHeight="1" spans="1:4">
      <c r="A21" s="104"/>
      <c r="B21" s="103"/>
      <c r="C21" s="99" t="s">
        <v>246</v>
      </c>
      <c r="D21" s="100">
        <v>0</v>
      </c>
    </row>
    <row r="22" ht="17.25" customHeight="1" spans="1:4">
      <c r="A22" s="101"/>
      <c r="B22" s="103"/>
      <c r="C22" s="99" t="s">
        <v>247</v>
      </c>
      <c r="D22" s="100">
        <v>0</v>
      </c>
    </row>
    <row r="23" ht="17.25" customHeight="1" spans="1:4">
      <c r="A23" s="101"/>
      <c r="B23" s="103"/>
      <c r="C23" s="99" t="s">
        <v>248</v>
      </c>
      <c r="D23" s="100">
        <v>0</v>
      </c>
    </row>
    <row r="24" ht="17.25" customHeight="1" spans="1:4">
      <c r="A24" s="101"/>
      <c r="B24" s="103"/>
      <c r="C24" s="99" t="s">
        <v>249</v>
      </c>
      <c r="D24" s="100">
        <v>0</v>
      </c>
    </row>
    <row r="25" ht="17.25" customHeight="1" spans="1:4">
      <c r="A25" s="101"/>
      <c r="B25" s="103"/>
      <c r="C25" s="99" t="s">
        <v>250</v>
      </c>
      <c r="D25" s="100">
        <v>76.66</v>
      </c>
    </row>
    <row r="26" ht="17.25" customHeight="1" spans="1:4">
      <c r="A26" s="101"/>
      <c r="B26" s="103"/>
      <c r="C26" s="99" t="s">
        <v>251</v>
      </c>
      <c r="D26" s="100">
        <v>0</v>
      </c>
    </row>
    <row r="27" ht="17.25" customHeight="1" spans="1:4">
      <c r="A27" s="101"/>
      <c r="B27" s="103"/>
      <c r="C27" s="99" t="s">
        <v>252</v>
      </c>
      <c r="D27" s="100">
        <v>0</v>
      </c>
    </row>
    <row r="28" ht="17.25" customHeight="1" spans="1:4">
      <c r="A28" s="101"/>
      <c r="B28" s="103"/>
      <c r="C28" s="99" t="s">
        <v>253</v>
      </c>
      <c r="D28" s="100">
        <v>0</v>
      </c>
    </row>
    <row r="29" ht="17.25" customHeight="1" spans="1:4">
      <c r="A29" s="105" t="s">
        <v>53</v>
      </c>
      <c r="B29" s="106"/>
      <c r="C29" s="62" t="s">
        <v>54</v>
      </c>
      <c r="D29" s="107">
        <f>SUM(D7:D28)</f>
        <v>1549.72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opLeftCell="A52" workbookViewId="0">
      <selection activeCell="K37" sqref="K37"/>
    </sheetView>
  </sheetViews>
  <sheetFormatPr defaultColWidth="9" defaultRowHeight="13.5"/>
  <cols>
    <col min="1" max="1" width="6.875" customWidth="1"/>
    <col min="2" max="2" width="36.875" customWidth="1"/>
    <col min="3" max="3" width="8.625" customWidth="1"/>
    <col min="4" max="6" width="10.625" customWidth="1"/>
    <col min="7" max="9" width="8.625" customWidth="1"/>
    <col min="11" max="11" width="17.375" customWidth="1"/>
    <col min="12" max="12" width="11.5" customWidth="1"/>
  </cols>
  <sheetData>
    <row r="1" ht="20.1" customHeight="1" spans="1:9">
      <c r="A1" s="66"/>
      <c r="B1" s="66"/>
      <c r="C1" s="66"/>
      <c r="D1" s="66"/>
      <c r="E1" s="66"/>
      <c r="F1" s="66"/>
      <c r="G1" s="66"/>
      <c r="H1" s="66"/>
      <c r="I1" s="66"/>
    </row>
    <row r="2" ht="39.95" customHeight="1" spans="1:9">
      <c r="A2" s="3" t="s">
        <v>254</v>
      </c>
      <c r="B2" s="3"/>
      <c r="C2" s="3"/>
      <c r="D2" s="3"/>
      <c r="E2" s="3"/>
      <c r="F2" s="3"/>
      <c r="G2" s="3"/>
      <c r="H2" s="3"/>
      <c r="I2" s="3"/>
    </row>
    <row r="3" s="90" customFormat="1" ht="15" customHeight="1" spans="1:9">
      <c r="A3" s="67" t="s">
        <v>255</v>
      </c>
      <c r="B3" s="67"/>
      <c r="C3" s="67"/>
      <c r="D3" s="67"/>
      <c r="E3" s="67"/>
      <c r="F3" s="67"/>
      <c r="G3" s="67"/>
      <c r="H3" s="67"/>
      <c r="I3" s="67"/>
    </row>
    <row r="4" ht="39.95" customHeight="1" spans="1:9">
      <c r="A4" s="91" t="s">
        <v>256</v>
      </c>
      <c r="B4" s="91"/>
      <c r="C4" s="91" t="s">
        <v>119</v>
      </c>
      <c r="D4" s="92" t="s">
        <v>257</v>
      </c>
      <c r="E4" s="92" t="s">
        <v>258</v>
      </c>
      <c r="F4" s="93" t="s">
        <v>259</v>
      </c>
      <c r="G4" s="94" t="s">
        <v>130</v>
      </c>
      <c r="H4" s="92" t="s">
        <v>131</v>
      </c>
      <c r="I4" s="92" t="s">
        <v>260</v>
      </c>
    </row>
    <row r="5" ht="30" customHeight="1" spans="1:9">
      <c r="A5" s="68" t="s">
        <v>59</v>
      </c>
      <c r="B5" s="68" t="s">
        <v>219</v>
      </c>
      <c r="C5" s="91"/>
      <c r="D5" s="91"/>
      <c r="E5" s="91"/>
      <c r="F5" s="95"/>
      <c r="G5" s="96"/>
      <c r="H5" s="91"/>
      <c r="I5" s="91"/>
    </row>
    <row r="6" ht="20.1" customHeight="1" spans="1:9">
      <c r="A6" s="69">
        <v>201</v>
      </c>
      <c r="B6" s="70" t="s">
        <v>65</v>
      </c>
      <c r="C6" s="71">
        <f>SUM(D6:I6)</f>
        <v>494.81</v>
      </c>
      <c r="D6" s="71">
        <f t="shared" ref="D6:I6" si="0">D7+D9+D11+D13+D15+D17+D19</f>
        <v>494.81</v>
      </c>
      <c r="E6" s="71">
        <f t="shared" si="0"/>
        <v>0</v>
      </c>
      <c r="F6" s="71">
        <f t="shared" si="0"/>
        <v>0</v>
      </c>
      <c r="G6" s="71">
        <f t="shared" si="0"/>
        <v>0</v>
      </c>
      <c r="H6" s="71">
        <f t="shared" si="0"/>
        <v>0</v>
      </c>
      <c r="I6" s="71">
        <f t="shared" si="0"/>
        <v>0</v>
      </c>
    </row>
    <row r="7" ht="20.1" customHeight="1" spans="1:9">
      <c r="A7" s="72">
        <v>20101</v>
      </c>
      <c r="B7" s="73" t="s">
        <v>66</v>
      </c>
      <c r="C7" s="74">
        <f>SUM(D7:I7)</f>
        <v>62.68</v>
      </c>
      <c r="D7" s="74">
        <f t="shared" ref="D7:I7" si="1">SUM(D8)</f>
        <v>62.68</v>
      </c>
      <c r="E7" s="74">
        <f t="shared" si="1"/>
        <v>0</v>
      </c>
      <c r="F7" s="74">
        <f t="shared" si="1"/>
        <v>0</v>
      </c>
      <c r="G7" s="74">
        <f t="shared" si="1"/>
        <v>0</v>
      </c>
      <c r="H7" s="74">
        <f t="shared" si="1"/>
        <v>0</v>
      </c>
      <c r="I7" s="74">
        <f t="shared" si="1"/>
        <v>0</v>
      </c>
    </row>
    <row r="8" ht="20.1" customHeight="1" spans="1:9">
      <c r="A8" s="76">
        <v>2010101</v>
      </c>
      <c r="B8" s="77" t="s">
        <v>67</v>
      </c>
      <c r="C8" s="97">
        <f>SUM(D8:I8)</f>
        <v>62.68</v>
      </c>
      <c r="D8">
        <v>62.68</v>
      </c>
      <c r="E8" s="81"/>
      <c r="F8" s="81"/>
      <c r="G8" s="81"/>
      <c r="H8" s="81"/>
      <c r="I8" s="81"/>
    </row>
    <row r="9" ht="20.1" customHeight="1" spans="1:9">
      <c r="A9" s="72">
        <v>20103</v>
      </c>
      <c r="B9" s="73" t="s">
        <v>68</v>
      </c>
      <c r="C9" s="74">
        <f>SUM(D9:I9)</f>
        <v>214.06</v>
      </c>
      <c r="D9" s="74">
        <f t="shared" ref="D9:I9" si="2">SUM(D10:D10)</f>
        <v>214.06</v>
      </c>
      <c r="E9" s="74">
        <f t="shared" si="2"/>
        <v>0</v>
      </c>
      <c r="F9" s="74">
        <f t="shared" si="2"/>
        <v>0</v>
      </c>
      <c r="G9" s="74">
        <f t="shared" si="2"/>
        <v>0</v>
      </c>
      <c r="H9" s="74">
        <f t="shared" si="2"/>
        <v>0</v>
      </c>
      <c r="I9" s="74">
        <f t="shared" si="2"/>
        <v>0</v>
      </c>
    </row>
    <row r="10" ht="20.1" customHeight="1" spans="1:9">
      <c r="A10" s="76">
        <v>2010301</v>
      </c>
      <c r="B10" s="77" t="s">
        <v>67</v>
      </c>
      <c r="C10" s="97">
        <f>SUM(D10:I10)</f>
        <v>214.06</v>
      </c>
      <c r="D10">
        <v>214.06</v>
      </c>
      <c r="E10" s="81"/>
      <c r="F10" s="81"/>
      <c r="G10" s="81"/>
      <c r="H10" s="81"/>
      <c r="I10" s="81"/>
    </row>
    <row r="11" ht="20.1" customHeight="1" spans="1:9">
      <c r="A11" s="72">
        <v>20106</v>
      </c>
      <c r="B11" s="73" t="s">
        <v>69</v>
      </c>
      <c r="C11" s="74">
        <f>SUM(D11:I11)</f>
        <v>32.43</v>
      </c>
      <c r="D11" s="74">
        <f t="shared" ref="D11:I11" si="3">SUM(D12:D12)</f>
        <v>32.43</v>
      </c>
      <c r="E11" s="74">
        <f t="shared" si="3"/>
        <v>0</v>
      </c>
      <c r="F11" s="74">
        <f t="shared" si="3"/>
        <v>0</v>
      </c>
      <c r="G11" s="74">
        <f t="shared" si="3"/>
        <v>0</v>
      </c>
      <c r="H11" s="74">
        <f t="shared" si="3"/>
        <v>0</v>
      </c>
      <c r="I11" s="74">
        <f t="shared" si="3"/>
        <v>0</v>
      </c>
    </row>
    <row r="12" ht="20.1" customHeight="1" spans="1:9">
      <c r="A12" s="76">
        <v>2010601</v>
      </c>
      <c r="B12" s="77" t="s">
        <v>67</v>
      </c>
      <c r="C12" s="97">
        <f>SUM(D12:I12)</f>
        <v>32.43</v>
      </c>
      <c r="D12" s="78">
        <v>32.43</v>
      </c>
      <c r="E12" s="81"/>
      <c r="F12" s="81"/>
      <c r="G12" s="81"/>
      <c r="H12" s="81"/>
      <c r="I12" s="81"/>
    </row>
    <row r="13" ht="20.1" customHeight="1" spans="1:9">
      <c r="A13" s="72">
        <v>20111</v>
      </c>
      <c r="B13" s="73" t="s">
        <v>70</v>
      </c>
      <c r="C13" s="74">
        <f>SUM(D13:I13)</f>
        <v>15.23</v>
      </c>
      <c r="D13" s="74">
        <f t="shared" ref="D13:I13" si="4">SUM(D14:D14)</f>
        <v>15.23</v>
      </c>
      <c r="E13" s="74">
        <f t="shared" si="4"/>
        <v>0</v>
      </c>
      <c r="F13" s="74">
        <f t="shared" si="4"/>
        <v>0</v>
      </c>
      <c r="G13" s="74">
        <f t="shared" si="4"/>
        <v>0</v>
      </c>
      <c r="H13" s="74">
        <f t="shared" si="4"/>
        <v>0</v>
      </c>
      <c r="I13" s="74">
        <f t="shared" si="4"/>
        <v>0</v>
      </c>
    </row>
    <row r="14" ht="20.1" customHeight="1" spans="1:9">
      <c r="A14" s="76">
        <v>2011101</v>
      </c>
      <c r="B14" s="77" t="s">
        <v>67</v>
      </c>
      <c r="C14" s="97">
        <f>SUM(D14:I14)</f>
        <v>15.23</v>
      </c>
      <c r="D14" s="78">
        <v>15.23</v>
      </c>
      <c r="E14" s="81"/>
      <c r="F14" s="81"/>
      <c r="G14" s="81"/>
      <c r="H14" s="81"/>
      <c r="I14" s="81"/>
    </row>
    <row r="15" ht="20.1" customHeight="1" spans="1:9">
      <c r="A15" s="72">
        <v>20129</v>
      </c>
      <c r="B15" s="73" t="s">
        <v>71</v>
      </c>
      <c r="C15" s="74">
        <f>SUM(D15:I15)</f>
        <v>10.53</v>
      </c>
      <c r="D15" s="74">
        <f t="shared" ref="D15:I15" si="5">SUM(D16)</f>
        <v>10.53</v>
      </c>
      <c r="E15" s="74">
        <f t="shared" si="5"/>
        <v>0</v>
      </c>
      <c r="F15" s="74">
        <f t="shared" si="5"/>
        <v>0</v>
      </c>
      <c r="G15" s="74">
        <f t="shared" si="5"/>
        <v>0</v>
      </c>
      <c r="H15" s="74">
        <f t="shared" si="5"/>
        <v>0</v>
      </c>
      <c r="I15" s="74">
        <f t="shared" si="5"/>
        <v>0</v>
      </c>
    </row>
    <row r="16" ht="20.1" customHeight="1" spans="1:9">
      <c r="A16" s="76">
        <v>2012901</v>
      </c>
      <c r="B16" s="77" t="s">
        <v>67</v>
      </c>
      <c r="C16" s="97">
        <f>SUM(D16:I16)</f>
        <v>10.53</v>
      </c>
      <c r="D16" s="78">
        <v>10.53</v>
      </c>
      <c r="E16" s="81"/>
      <c r="F16" s="81"/>
      <c r="G16" s="81"/>
      <c r="H16" s="81"/>
      <c r="I16" s="81"/>
    </row>
    <row r="17" ht="20.1" customHeight="1" spans="1:9">
      <c r="A17" s="72">
        <v>20131</v>
      </c>
      <c r="B17" s="73" t="s">
        <v>72</v>
      </c>
      <c r="C17" s="74">
        <f>SUM(D17:I17)</f>
        <v>27.88</v>
      </c>
      <c r="D17" s="74">
        <f t="shared" ref="D17:I17" si="6">SUM(D18:D18)</f>
        <v>27.88</v>
      </c>
      <c r="E17" s="74">
        <f t="shared" si="6"/>
        <v>0</v>
      </c>
      <c r="F17" s="74">
        <f t="shared" si="6"/>
        <v>0</v>
      </c>
      <c r="G17" s="74">
        <f t="shared" si="6"/>
        <v>0</v>
      </c>
      <c r="H17" s="74">
        <f t="shared" si="6"/>
        <v>0</v>
      </c>
      <c r="I17" s="74">
        <f t="shared" si="6"/>
        <v>0</v>
      </c>
    </row>
    <row r="18" ht="20.1" customHeight="1" spans="1:9">
      <c r="A18" s="76">
        <v>2013101</v>
      </c>
      <c r="B18" s="81" t="s">
        <v>67</v>
      </c>
      <c r="C18" s="97">
        <f>SUM(D18:I18)</f>
        <v>27.88</v>
      </c>
      <c r="D18" s="78">
        <v>27.88</v>
      </c>
      <c r="E18" s="81"/>
      <c r="F18" s="81"/>
      <c r="G18" s="81"/>
      <c r="H18" s="81"/>
      <c r="I18" s="81"/>
    </row>
    <row r="19" ht="20.1" customHeight="1" spans="1:9">
      <c r="A19" s="82">
        <v>20199</v>
      </c>
      <c r="B19" s="83" t="s">
        <v>73</v>
      </c>
      <c r="C19" s="74">
        <f>SUM(D19:I19)</f>
        <v>132</v>
      </c>
      <c r="D19" s="74">
        <f t="shared" ref="D19:I19" si="7">SUM(D20)</f>
        <v>132</v>
      </c>
      <c r="E19" s="74">
        <f t="shared" si="7"/>
        <v>0</v>
      </c>
      <c r="F19" s="74">
        <f t="shared" si="7"/>
        <v>0</v>
      </c>
      <c r="G19" s="74">
        <f t="shared" si="7"/>
        <v>0</v>
      </c>
      <c r="H19" s="74">
        <f t="shared" si="7"/>
        <v>0</v>
      </c>
      <c r="I19" s="74">
        <f t="shared" si="7"/>
        <v>0</v>
      </c>
    </row>
    <row r="20" ht="20.1" customHeight="1" spans="1:9">
      <c r="A20" s="76">
        <v>2019999</v>
      </c>
      <c r="B20" s="81" t="s">
        <v>74</v>
      </c>
      <c r="C20" s="97">
        <f>SUM(D20:I20)</f>
        <v>132</v>
      </c>
      <c r="D20" s="78">
        <v>132</v>
      </c>
      <c r="E20" s="81"/>
      <c r="F20" s="81"/>
      <c r="G20" s="81"/>
      <c r="H20" s="81"/>
      <c r="I20" s="81"/>
    </row>
    <row r="21" ht="20.1" customHeight="1" spans="1:9">
      <c r="A21" s="84">
        <v>205</v>
      </c>
      <c r="B21" s="85" t="s">
        <v>75</v>
      </c>
      <c r="C21" s="71">
        <f>SUM(D21:I21)</f>
        <v>14.83</v>
      </c>
      <c r="D21" s="71">
        <f t="shared" ref="D21:I21" si="8">SUM(D22)</f>
        <v>14.83</v>
      </c>
      <c r="E21" s="71">
        <f t="shared" si="8"/>
        <v>0</v>
      </c>
      <c r="F21" s="71">
        <f t="shared" si="8"/>
        <v>0</v>
      </c>
      <c r="G21" s="71">
        <f t="shared" si="8"/>
        <v>0</v>
      </c>
      <c r="H21" s="71">
        <f t="shared" si="8"/>
        <v>0</v>
      </c>
      <c r="I21" s="71">
        <f t="shared" si="8"/>
        <v>0</v>
      </c>
    </row>
    <row r="22" ht="20.1" customHeight="1" spans="1:9">
      <c r="A22" s="72">
        <v>20508</v>
      </c>
      <c r="B22" s="73" t="s">
        <v>76</v>
      </c>
      <c r="C22" s="74">
        <f>SUM(D22:I22)</f>
        <v>14.83</v>
      </c>
      <c r="D22" s="74">
        <f t="shared" ref="D22:I22" si="9">SUM(D23)</f>
        <v>14.83</v>
      </c>
      <c r="E22" s="74">
        <f t="shared" si="9"/>
        <v>0</v>
      </c>
      <c r="F22" s="74">
        <f t="shared" si="9"/>
        <v>0</v>
      </c>
      <c r="G22" s="74">
        <f t="shared" si="9"/>
        <v>0</v>
      </c>
      <c r="H22" s="74">
        <f t="shared" si="9"/>
        <v>0</v>
      </c>
      <c r="I22" s="74">
        <f t="shared" si="9"/>
        <v>0</v>
      </c>
    </row>
    <row r="23" ht="20.1" customHeight="1" spans="1:9">
      <c r="A23" s="76">
        <v>2050802</v>
      </c>
      <c r="B23" s="81" t="s">
        <v>67</v>
      </c>
      <c r="C23" s="78">
        <f>SUM(D23:I23)</f>
        <v>14.83</v>
      </c>
      <c r="D23" s="78">
        <v>14.83</v>
      </c>
      <c r="E23" s="81"/>
      <c r="F23" s="81"/>
      <c r="G23" s="81"/>
      <c r="H23" s="81"/>
      <c r="I23" s="81"/>
    </row>
    <row r="24" ht="20.1" customHeight="1" spans="1:9">
      <c r="A24" s="84">
        <v>206</v>
      </c>
      <c r="B24" s="85" t="s">
        <v>77</v>
      </c>
      <c r="C24" s="71">
        <f>SUM(C23:C23)</f>
        <v>14.83</v>
      </c>
      <c r="D24" s="71">
        <f>SUM(D25)</f>
        <v>12.42</v>
      </c>
      <c r="E24" s="71">
        <f>SUM(E25)</f>
        <v>0</v>
      </c>
      <c r="F24" s="71">
        <f>SUM(F25)</f>
        <v>0</v>
      </c>
      <c r="G24" s="71">
        <f>SUM(G25)</f>
        <v>0</v>
      </c>
      <c r="H24" s="71">
        <f>SUM(H25)</f>
        <v>0</v>
      </c>
      <c r="I24" s="71">
        <f>SUM(I25)</f>
        <v>0</v>
      </c>
    </row>
    <row r="25" ht="20.1" customHeight="1" spans="1:9">
      <c r="A25" s="72">
        <v>20601</v>
      </c>
      <c r="B25" s="73" t="s">
        <v>17</v>
      </c>
      <c r="C25" s="74">
        <f>SUM(C24:C24)</f>
        <v>14.83</v>
      </c>
      <c r="D25" s="74">
        <f>SUM(D26)</f>
        <v>12.42</v>
      </c>
      <c r="E25" s="74">
        <f>SUM(E26)</f>
        <v>0</v>
      </c>
      <c r="F25" s="74">
        <f>SUM(F26)</f>
        <v>0</v>
      </c>
      <c r="G25" s="74">
        <f>SUM(G26)</f>
        <v>0</v>
      </c>
      <c r="H25" s="74">
        <f>SUM(H26)</f>
        <v>0</v>
      </c>
      <c r="I25" s="74">
        <f>SUM(I26)</f>
        <v>0</v>
      </c>
    </row>
    <row r="26" ht="20.1" customHeight="1" spans="1:9">
      <c r="A26" s="76">
        <v>2060101</v>
      </c>
      <c r="B26" s="81" t="s">
        <v>67</v>
      </c>
      <c r="C26" s="78">
        <f>SUM(C25:C25)</f>
        <v>14.83</v>
      </c>
      <c r="D26" s="78">
        <v>12.42</v>
      </c>
      <c r="E26" s="81"/>
      <c r="F26" s="81"/>
      <c r="G26" s="81"/>
      <c r="H26" s="81"/>
      <c r="I26" s="81"/>
    </row>
    <row r="27" ht="20.1" customHeight="1" spans="1:9">
      <c r="A27" s="84">
        <v>207</v>
      </c>
      <c r="B27" s="85" t="s">
        <v>78</v>
      </c>
      <c r="C27" s="71">
        <f>SUM(D27:I27)</f>
        <v>47.74</v>
      </c>
      <c r="D27" s="71">
        <f t="shared" ref="D27:I27" si="10">D28+D30</f>
        <v>47.74</v>
      </c>
      <c r="E27" s="71">
        <f t="shared" si="10"/>
        <v>0</v>
      </c>
      <c r="F27" s="71">
        <f t="shared" si="10"/>
        <v>0</v>
      </c>
      <c r="G27" s="71">
        <f t="shared" si="10"/>
        <v>0</v>
      </c>
      <c r="H27" s="71">
        <f t="shared" si="10"/>
        <v>0</v>
      </c>
      <c r="I27" s="71">
        <f t="shared" si="10"/>
        <v>0</v>
      </c>
    </row>
    <row r="28" ht="20.1" customHeight="1" spans="1:9">
      <c r="A28" s="72">
        <v>20701</v>
      </c>
      <c r="B28" s="73" t="s">
        <v>79</v>
      </c>
      <c r="C28" s="74">
        <f>SUM(D28:I28)</f>
        <v>38.76</v>
      </c>
      <c r="D28" s="74">
        <f t="shared" ref="D28:I28" si="11">SUM(D29)</f>
        <v>38.76</v>
      </c>
      <c r="E28" s="74">
        <f t="shared" si="11"/>
        <v>0</v>
      </c>
      <c r="F28" s="74">
        <f t="shared" si="11"/>
        <v>0</v>
      </c>
      <c r="G28" s="74">
        <f t="shared" si="11"/>
        <v>0</v>
      </c>
      <c r="H28" s="74">
        <f t="shared" si="11"/>
        <v>0</v>
      </c>
      <c r="I28" s="74">
        <f t="shared" si="11"/>
        <v>0</v>
      </c>
    </row>
    <row r="29" ht="20.1" customHeight="1" spans="1:9">
      <c r="A29" s="76">
        <v>2070101</v>
      </c>
      <c r="B29" s="77" t="s">
        <v>67</v>
      </c>
      <c r="C29" s="97">
        <f>SUM(D29:I29)</f>
        <v>38.76</v>
      </c>
      <c r="D29" s="78">
        <v>38.76</v>
      </c>
      <c r="E29" s="77"/>
      <c r="F29" s="77"/>
      <c r="G29" s="77"/>
      <c r="H29" s="77"/>
      <c r="I29" s="77"/>
    </row>
    <row r="30" ht="20.1" customHeight="1" spans="1:9">
      <c r="A30" s="72">
        <v>20704</v>
      </c>
      <c r="B30" s="73" t="s">
        <v>80</v>
      </c>
      <c r="C30" s="74">
        <f>SUM(D30:I30)</f>
        <v>8.98</v>
      </c>
      <c r="D30" s="74">
        <f t="shared" ref="D30:I30" si="12">SUM(D31)</f>
        <v>8.98</v>
      </c>
      <c r="E30" s="74">
        <f t="shared" si="12"/>
        <v>0</v>
      </c>
      <c r="F30" s="74">
        <f t="shared" si="12"/>
        <v>0</v>
      </c>
      <c r="G30" s="74">
        <f t="shared" si="12"/>
        <v>0</v>
      </c>
      <c r="H30" s="74">
        <f t="shared" si="12"/>
        <v>0</v>
      </c>
      <c r="I30" s="74">
        <f t="shared" si="12"/>
        <v>0</v>
      </c>
    </row>
    <row r="31" ht="20.1" customHeight="1" spans="1:9">
      <c r="A31" s="76">
        <v>2070401</v>
      </c>
      <c r="B31" s="77" t="s">
        <v>67</v>
      </c>
      <c r="C31" s="97">
        <f>SUM(D31:I31)</f>
        <v>8.98</v>
      </c>
      <c r="D31" s="78">
        <v>8.98</v>
      </c>
      <c r="E31" s="77"/>
      <c r="F31" s="77"/>
      <c r="G31" s="77"/>
      <c r="H31" s="77"/>
      <c r="I31" s="77"/>
    </row>
    <row r="32" ht="20.1" customHeight="1" spans="1:9">
      <c r="A32" s="69">
        <v>208</v>
      </c>
      <c r="B32" s="70" t="s">
        <v>81</v>
      </c>
      <c r="C32" s="71">
        <f>SUM(D32:I32)</f>
        <v>209.53</v>
      </c>
      <c r="D32" s="71">
        <f>D33+D35+D37</f>
        <v>209.53</v>
      </c>
      <c r="E32" s="71">
        <f t="shared" ref="D32:I32" si="13">E33+E37</f>
        <v>0</v>
      </c>
      <c r="F32" s="71">
        <f t="shared" si="13"/>
        <v>0</v>
      </c>
      <c r="G32" s="71">
        <f t="shared" si="13"/>
        <v>0</v>
      </c>
      <c r="H32" s="71">
        <f t="shared" si="13"/>
        <v>0</v>
      </c>
      <c r="I32" s="71">
        <f t="shared" si="13"/>
        <v>0</v>
      </c>
    </row>
    <row r="33" ht="20.1" customHeight="1" spans="1:9">
      <c r="A33" s="72">
        <v>20801</v>
      </c>
      <c r="B33" s="73" t="s">
        <v>82</v>
      </c>
      <c r="C33" s="74">
        <f>SUM(D33:I33)</f>
        <v>70.65</v>
      </c>
      <c r="D33" s="74">
        <f t="shared" ref="D33:I33" si="14">SUM(D34)</f>
        <v>70.65</v>
      </c>
      <c r="E33" s="74">
        <f t="shared" si="14"/>
        <v>0</v>
      </c>
      <c r="F33" s="74">
        <f t="shared" si="14"/>
        <v>0</v>
      </c>
      <c r="G33" s="74">
        <f t="shared" si="14"/>
        <v>0</v>
      </c>
      <c r="H33" s="74">
        <f t="shared" si="14"/>
        <v>0</v>
      </c>
      <c r="I33" s="74">
        <f t="shared" si="14"/>
        <v>0</v>
      </c>
    </row>
    <row r="34" ht="20.1" customHeight="1" spans="1:9">
      <c r="A34" s="76">
        <v>2080101</v>
      </c>
      <c r="B34" s="77" t="s">
        <v>67</v>
      </c>
      <c r="C34" s="97">
        <f>SUM(D34:I34)</f>
        <v>70.65</v>
      </c>
      <c r="D34" s="78">
        <v>70.65</v>
      </c>
      <c r="E34" s="77"/>
      <c r="F34" s="77"/>
      <c r="G34" s="77"/>
      <c r="H34" s="77"/>
      <c r="I34" s="77"/>
    </row>
    <row r="35" ht="20.1" customHeight="1" spans="1:9">
      <c r="A35" s="72">
        <v>20802</v>
      </c>
      <c r="B35" s="73" t="s">
        <v>261</v>
      </c>
      <c r="C35" s="74">
        <f>SUM(D35:I35)</f>
        <v>9.39</v>
      </c>
      <c r="D35" s="74">
        <f>SUM(D36)</f>
        <v>9.39</v>
      </c>
      <c r="E35" s="74">
        <f>SUM(E36)</f>
        <v>0</v>
      </c>
      <c r="F35" s="74">
        <f>SUM(F36)</f>
        <v>0</v>
      </c>
      <c r="G35" s="74">
        <f>SUM(G36)</f>
        <v>0</v>
      </c>
      <c r="H35" s="74">
        <f>SUM(H36)</f>
        <v>0</v>
      </c>
      <c r="I35" s="74">
        <f>SUM(I36)</f>
        <v>0</v>
      </c>
    </row>
    <row r="36" ht="20.1" customHeight="1" spans="1:9">
      <c r="A36" s="76">
        <v>2080201</v>
      </c>
      <c r="B36" s="77" t="s">
        <v>84</v>
      </c>
      <c r="C36" s="97">
        <f>SUM(D36:I36)</f>
        <v>9.39</v>
      </c>
      <c r="D36" s="78">
        <v>9.39</v>
      </c>
      <c r="E36" s="77"/>
      <c r="F36" s="77"/>
      <c r="G36" s="77"/>
      <c r="H36" s="77"/>
      <c r="I36" s="77"/>
    </row>
    <row r="37" ht="20.1" customHeight="1" spans="1:9">
      <c r="A37" s="72">
        <v>20805</v>
      </c>
      <c r="B37" s="73" t="s">
        <v>85</v>
      </c>
      <c r="C37" s="73">
        <f>SUM(D37:I37)</f>
        <v>129.49</v>
      </c>
      <c r="D37" s="74">
        <f t="shared" ref="D37:I37" si="15">SUM(D38:D39)</f>
        <v>129.49</v>
      </c>
      <c r="E37" s="74">
        <f t="shared" si="15"/>
        <v>0</v>
      </c>
      <c r="F37" s="74">
        <f t="shared" si="15"/>
        <v>0</v>
      </c>
      <c r="G37" s="74">
        <f t="shared" si="15"/>
        <v>0</v>
      </c>
      <c r="H37" s="74">
        <f t="shared" si="15"/>
        <v>0</v>
      </c>
      <c r="I37" s="74">
        <f t="shared" si="15"/>
        <v>0</v>
      </c>
    </row>
    <row r="38" ht="20.1" customHeight="1" spans="1:9">
      <c r="A38" s="76">
        <v>2080501</v>
      </c>
      <c r="B38" s="77" t="s">
        <v>86</v>
      </c>
      <c r="C38" s="97">
        <f>SUM(D38:I38)</f>
        <v>0.12</v>
      </c>
      <c r="D38" s="78">
        <v>0.12</v>
      </c>
      <c r="E38" s="77"/>
      <c r="F38" s="77"/>
      <c r="G38" s="77"/>
      <c r="H38" s="77"/>
      <c r="I38" s="77"/>
    </row>
    <row r="39" ht="20.1" customHeight="1" spans="1:9">
      <c r="A39" s="76">
        <v>2050505</v>
      </c>
      <c r="B39" s="77" t="s">
        <v>87</v>
      </c>
      <c r="C39" s="97">
        <f>SUM(D39:I39)</f>
        <v>129.37</v>
      </c>
      <c r="D39" s="78">
        <v>129.37</v>
      </c>
      <c r="E39" s="77"/>
      <c r="F39" s="77"/>
      <c r="G39" s="77"/>
      <c r="H39" s="77"/>
      <c r="I39" s="77"/>
    </row>
    <row r="40" ht="20.1" customHeight="1" spans="1:9">
      <c r="A40" s="69">
        <v>210</v>
      </c>
      <c r="B40" s="70" t="s">
        <v>88</v>
      </c>
      <c r="C40" s="71">
        <f>SUM(D40:I40)</f>
        <v>36.45</v>
      </c>
      <c r="D40" s="71">
        <f t="shared" ref="D40:I40" si="16">D41</f>
        <v>36.45</v>
      </c>
      <c r="E40" s="71">
        <f t="shared" si="16"/>
        <v>0</v>
      </c>
      <c r="F40" s="71">
        <f t="shared" si="16"/>
        <v>0</v>
      </c>
      <c r="G40" s="71">
        <f t="shared" si="16"/>
        <v>0</v>
      </c>
      <c r="H40" s="71">
        <f t="shared" si="16"/>
        <v>0</v>
      </c>
      <c r="I40" s="71">
        <f t="shared" si="16"/>
        <v>0</v>
      </c>
    </row>
    <row r="41" ht="20.1" customHeight="1" spans="1:9">
      <c r="A41" s="72">
        <v>21011</v>
      </c>
      <c r="B41" s="73" t="s">
        <v>89</v>
      </c>
      <c r="C41" s="74">
        <f>SUM(D41:I41)</f>
        <v>36.45</v>
      </c>
      <c r="D41" s="74">
        <f t="shared" ref="D41:I41" si="17">SUM(D42:D43)</f>
        <v>36.45</v>
      </c>
      <c r="E41" s="74">
        <f t="shared" si="17"/>
        <v>0</v>
      </c>
      <c r="F41" s="74">
        <f t="shared" si="17"/>
        <v>0</v>
      </c>
      <c r="G41" s="74">
        <f t="shared" si="17"/>
        <v>0</v>
      </c>
      <c r="H41" s="74">
        <f t="shared" si="17"/>
        <v>0</v>
      </c>
      <c r="I41" s="74">
        <f t="shared" si="17"/>
        <v>0</v>
      </c>
    </row>
    <row r="42" ht="20.1" customHeight="1" spans="1:9">
      <c r="A42" s="76">
        <v>2101101</v>
      </c>
      <c r="B42" s="77" t="s">
        <v>90</v>
      </c>
      <c r="C42" s="97">
        <f>SUM(D42:I42)</f>
        <v>12.56</v>
      </c>
      <c r="D42" s="78">
        <v>12.56</v>
      </c>
      <c r="E42" s="77"/>
      <c r="F42" s="77"/>
      <c r="G42" s="77"/>
      <c r="H42" s="77"/>
      <c r="I42" s="77"/>
    </row>
    <row r="43" ht="20.1" customHeight="1" spans="1:9">
      <c r="A43" s="76">
        <v>2101102</v>
      </c>
      <c r="B43" s="77" t="s">
        <v>91</v>
      </c>
      <c r="C43" s="97">
        <f>SUM(D43:I43)</f>
        <v>23.89</v>
      </c>
      <c r="D43" s="78">
        <v>23.89</v>
      </c>
      <c r="E43" s="77"/>
      <c r="F43" s="77"/>
      <c r="G43" s="77"/>
      <c r="H43" s="77"/>
      <c r="I43" s="77"/>
    </row>
    <row r="44" ht="20.1" customHeight="1" spans="1:9">
      <c r="A44" s="69">
        <v>212</v>
      </c>
      <c r="B44" s="70" t="s">
        <v>92</v>
      </c>
      <c r="C44" s="71">
        <f>SUM(D44:I44)</f>
        <v>52.76</v>
      </c>
      <c r="D44" s="71">
        <f t="shared" ref="D44:I44" si="18">D45</f>
        <v>52.76</v>
      </c>
      <c r="E44" s="71">
        <f t="shared" si="18"/>
        <v>0</v>
      </c>
      <c r="F44" s="71">
        <f t="shared" si="18"/>
        <v>0</v>
      </c>
      <c r="G44" s="71">
        <f t="shared" si="18"/>
        <v>0</v>
      </c>
      <c r="H44" s="71">
        <f t="shared" si="18"/>
        <v>0</v>
      </c>
      <c r="I44" s="71">
        <f t="shared" si="18"/>
        <v>0</v>
      </c>
    </row>
    <row r="45" ht="20.1" customHeight="1" spans="1:9">
      <c r="A45" s="72">
        <v>21201</v>
      </c>
      <c r="B45" s="73" t="s">
        <v>93</v>
      </c>
      <c r="C45" s="74">
        <f>SUM(D45:I45)</f>
        <v>52.76</v>
      </c>
      <c r="D45" s="74">
        <f t="shared" ref="D45:I45" si="19">SUM(D46)</f>
        <v>52.76</v>
      </c>
      <c r="E45" s="74">
        <f t="shared" si="19"/>
        <v>0</v>
      </c>
      <c r="F45" s="74">
        <f t="shared" si="19"/>
        <v>0</v>
      </c>
      <c r="G45" s="74">
        <f t="shared" si="19"/>
        <v>0</v>
      </c>
      <c r="H45" s="74">
        <f t="shared" si="19"/>
        <v>0</v>
      </c>
      <c r="I45" s="74">
        <f t="shared" si="19"/>
        <v>0</v>
      </c>
    </row>
    <row r="46" ht="20.1" customHeight="1" spans="1:9">
      <c r="A46" s="76">
        <v>2120101</v>
      </c>
      <c r="B46" s="77" t="s">
        <v>67</v>
      </c>
      <c r="C46" s="97">
        <f>SUM(D46:I46)</f>
        <v>52.76</v>
      </c>
      <c r="D46" s="78">
        <v>52.76</v>
      </c>
      <c r="E46" s="77"/>
      <c r="F46" s="77"/>
      <c r="G46" s="77"/>
      <c r="H46" s="77"/>
      <c r="I46" s="77"/>
    </row>
    <row r="47" ht="20.1" customHeight="1" spans="1:9">
      <c r="A47" s="69">
        <v>213</v>
      </c>
      <c r="B47" s="70" t="s">
        <v>94</v>
      </c>
      <c r="C47" s="71">
        <f>SUM(D47:I47)</f>
        <v>585.71</v>
      </c>
      <c r="D47" s="71">
        <f t="shared" ref="D47:I47" si="20">D48+D50+D52+D54</f>
        <v>585.71</v>
      </c>
      <c r="E47" s="71">
        <f t="shared" si="20"/>
        <v>0</v>
      </c>
      <c r="F47" s="71">
        <f t="shared" si="20"/>
        <v>0</v>
      </c>
      <c r="G47" s="71">
        <f t="shared" si="20"/>
        <v>0</v>
      </c>
      <c r="H47" s="71">
        <f t="shared" si="20"/>
        <v>0</v>
      </c>
      <c r="I47" s="71">
        <f t="shared" si="20"/>
        <v>0</v>
      </c>
    </row>
    <row r="48" ht="20.1" customHeight="1" spans="1:9">
      <c r="A48" s="72">
        <v>21301</v>
      </c>
      <c r="B48" s="73" t="s">
        <v>262</v>
      </c>
      <c r="C48" s="74">
        <f>SUM(D48:I48)</f>
        <v>200.44</v>
      </c>
      <c r="D48" s="74">
        <f t="shared" ref="D48:I48" si="21">SUM(D49:D49)</f>
        <v>200.44</v>
      </c>
      <c r="E48" s="74">
        <f t="shared" si="21"/>
        <v>0</v>
      </c>
      <c r="F48" s="74">
        <f t="shared" si="21"/>
        <v>0</v>
      </c>
      <c r="G48" s="74">
        <f t="shared" si="21"/>
        <v>0</v>
      </c>
      <c r="H48" s="74">
        <f t="shared" si="21"/>
        <v>0</v>
      </c>
      <c r="I48" s="74">
        <f t="shared" si="21"/>
        <v>0</v>
      </c>
    </row>
    <row r="49" ht="20.1" customHeight="1" spans="1:9">
      <c r="A49" s="76">
        <v>2130101</v>
      </c>
      <c r="B49" s="77" t="s">
        <v>67</v>
      </c>
      <c r="C49" s="97">
        <f>SUM(D49:I49)</f>
        <v>200.44</v>
      </c>
      <c r="D49" s="78">
        <v>200.44</v>
      </c>
      <c r="E49" s="77"/>
      <c r="F49" s="77"/>
      <c r="G49" s="77"/>
      <c r="H49" s="77"/>
      <c r="I49" s="77"/>
    </row>
    <row r="50" ht="20.1" customHeight="1" spans="1:9">
      <c r="A50" s="72">
        <v>21302</v>
      </c>
      <c r="B50" s="73" t="s">
        <v>96</v>
      </c>
      <c r="C50" s="74">
        <f>SUM(D50:I50)</f>
        <v>84.38</v>
      </c>
      <c r="D50" s="74">
        <f t="shared" ref="D50:I50" si="22">SUM(D51:D51)</f>
        <v>84.38</v>
      </c>
      <c r="E50" s="74">
        <f t="shared" si="22"/>
        <v>0</v>
      </c>
      <c r="F50" s="74">
        <f t="shared" si="22"/>
        <v>0</v>
      </c>
      <c r="G50" s="74">
        <f t="shared" si="22"/>
        <v>0</v>
      </c>
      <c r="H50" s="74">
        <f t="shared" si="22"/>
        <v>0</v>
      </c>
      <c r="I50" s="74">
        <f t="shared" si="22"/>
        <v>0</v>
      </c>
    </row>
    <row r="51" ht="20.1" customHeight="1" spans="1:9">
      <c r="A51" s="76">
        <v>2130201</v>
      </c>
      <c r="B51" s="77" t="s">
        <v>67</v>
      </c>
      <c r="C51" s="97">
        <f>SUM(D51:I51)</f>
        <v>84.38</v>
      </c>
      <c r="D51" s="78">
        <v>84.38</v>
      </c>
      <c r="E51" s="77"/>
      <c r="F51" s="77"/>
      <c r="G51" s="77"/>
      <c r="H51" s="77"/>
      <c r="I51" s="77"/>
    </row>
    <row r="52" ht="20.1" customHeight="1" spans="1:9">
      <c r="A52" s="72">
        <v>21303</v>
      </c>
      <c r="B52" s="73" t="s">
        <v>97</v>
      </c>
      <c r="C52" s="74">
        <f>SUM(D52:I52)</f>
        <v>48.5</v>
      </c>
      <c r="D52" s="74">
        <f t="shared" ref="D52:I52" si="23">SUM(D53:D53)</f>
        <v>48.5</v>
      </c>
      <c r="E52" s="74">
        <f t="shared" si="23"/>
        <v>0</v>
      </c>
      <c r="F52" s="74">
        <f t="shared" si="23"/>
        <v>0</v>
      </c>
      <c r="G52" s="74">
        <f t="shared" si="23"/>
        <v>0</v>
      </c>
      <c r="H52" s="74">
        <f t="shared" si="23"/>
        <v>0</v>
      </c>
      <c r="I52" s="74">
        <f t="shared" si="23"/>
        <v>0</v>
      </c>
    </row>
    <row r="53" ht="20.1" customHeight="1" spans="1:9">
      <c r="A53" s="76">
        <v>2130301</v>
      </c>
      <c r="B53" s="77" t="s">
        <v>67</v>
      </c>
      <c r="C53" s="97">
        <f>SUM(D53:I53)</f>
        <v>48.5</v>
      </c>
      <c r="D53" s="78">
        <v>48.5</v>
      </c>
      <c r="E53" s="77"/>
      <c r="F53" s="77"/>
      <c r="G53" s="77"/>
      <c r="H53" s="77"/>
      <c r="I53" s="77"/>
    </row>
    <row r="54" ht="20.1" customHeight="1" spans="1:9">
      <c r="A54" s="72">
        <v>21307</v>
      </c>
      <c r="B54" s="73" t="s">
        <v>98</v>
      </c>
      <c r="C54" s="74">
        <f t="shared" ref="C54:C66" si="24">SUM(D54:I54)</f>
        <v>252.39</v>
      </c>
      <c r="D54" s="74">
        <f t="shared" ref="D54:I54" si="25">SUM(D55)</f>
        <v>252.39</v>
      </c>
      <c r="E54" s="74">
        <f t="shared" si="25"/>
        <v>0</v>
      </c>
      <c r="F54" s="74">
        <f t="shared" si="25"/>
        <v>0</v>
      </c>
      <c r="G54" s="74">
        <f t="shared" si="25"/>
        <v>0</v>
      </c>
      <c r="H54" s="74">
        <f t="shared" si="25"/>
        <v>0</v>
      </c>
      <c r="I54" s="74">
        <f t="shared" si="25"/>
        <v>0</v>
      </c>
    </row>
    <row r="55" ht="20.1" customHeight="1" spans="1:9">
      <c r="A55" s="76">
        <v>2130705</v>
      </c>
      <c r="B55" s="77" t="s">
        <v>99</v>
      </c>
      <c r="C55" s="97">
        <f t="shared" si="24"/>
        <v>252.39</v>
      </c>
      <c r="D55" s="78">
        <v>252.39</v>
      </c>
      <c r="E55" s="77"/>
      <c r="F55" s="77"/>
      <c r="G55" s="77"/>
      <c r="H55" s="77"/>
      <c r="I55" s="77"/>
    </row>
    <row r="56" ht="20.1" customHeight="1" spans="1:9">
      <c r="A56" s="69">
        <v>214</v>
      </c>
      <c r="B56" s="70" t="s">
        <v>100</v>
      </c>
      <c r="C56" s="71">
        <f t="shared" si="24"/>
        <v>8.98</v>
      </c>
      <c r="D56" s="71">
        <f t="shared" ref="D56:I56" si="26">D57</f>
        <v>8.98</v>
      </c>
      <c r="E56" s="71">
        <f t="shared" si="26"/>
        <v>0</v>
      </c>
      <c r="F56" s="71">
        <f t="shared" si="26"/>
        <v>0</v>
      </c>
      <c r="G56" s="71">
        <f t="shared" si="26"/>
        <v>0</v>
      </c>
      <c r="H56" s="71">
        <f t="shared" si="26"/>
        <v>0</v>
      </c>
      <c r="I56" s="71">
        <f t="shared" si="26"/>
        <v>0</v>
      </c>
    </row>
    <row r="57" ht="20.1" customHeight="1" spans="1:9">
      <c r="A57" s="72">
        <v>21401</v>
      </c>
      <c r="B57" s="73" t="s">
        <v>101</v>
      </c>
      <c r="C57" s="74">
        <f t="shared" si="24"/>
        <v>8.98</v>
      </c>
      <c r="D57" s="74">
        <f t="shared" ref="D57:I57" si="27">SUM(D58)</f>
        <v>8.98</v>
      </c>
      <c r="E57" s="74">
        <f t="shared" si="27"/>
        <v>0</v>
      </c>
      <c r="F57" s="74">
        <f t="shared" si="27"/>
        <v>0</v>
      </c>
      <c r="G57" s="74">
        <f t="shared" si="27"/>
        <v>0</v>
      </c>
      <c r="H57" s="74">
        <f t="shared" si="27"/>
        <v>0</v>
      </c>
      <c r="I57" s="74">
        <f t="shared" si="27"/>
        <v>0</v>
      </c>
    </row>
    <row r="58" ht="20.1" customHeight="1" spans="1:9">
      <c r="A58" s="76">
        <v>2140101</v>
      </c>
      <c r="B58" s="77" t="s">
        <v>67</v>
      </c>
      <c r="C58" s="97">
        <f t="shared" si="24"/>
        <v>8.98</v>
      </c>
      <c r="D58" s="78">
        <v>8.98</v>
      </c>
      <c r="E58" s="77"/>
      <c r="F58" s="77"/>
      <c r="G58" s="77"/>
      <c r="H58" s="77"/>
      <c r="I58" s="77"/>
    </row>
    <row r="59" ht="20.1" customHeight="1" spans="1:9">
      <c r="A59" s="69">
        <v>215</v>
      </c>
      <c r="B59" s="70" t="s">
        <v>102</v>
      </c>
      <c r="C59" s="71">
        <f t="shared" si="24"/>
        <v>9.83</v>
      </c>
      <c r="D59" s="71">
        <f t="shared" ref="D59:I59" si="28">D60</f>
        <v>9.83</v>
      </c>
      <c r="E59" s="71">
        <f t="shared" si="28"/>
        <v>0</v>
      </c>
      <c r="F59" s="71">
        <f t="shared" si="28"/>
        <v>0</v>
      </c>
      <c r="G59" s="71">
        <f t="shared" si="28"/>
        <v>0</v>
      </c>
      <c r="H59" s="71">
        <f t="shared" si="28"/>
        <v>0</v>
      </c>
      <c r="I59" s="71">
        <f t="shared" si="28"/>
        <v>0</v>
      </c>
    </row>
    <row r="60" ht="20.1" customHeight="1" spans="1:9">
      <c r="A60" s="72">
        <v>21506</v>
      </c>
      <c r="B60" s="73" t="s">
        <v>103</v>
      </c>
      <c r="C60" s="74">
        <f t="shared" si="24"/>
        <v>9.83</v>
      </c>
      <c r="D60" s="74">
        <f t="shared" ref="D60:I60" si="29">SUM(D61:D61)</f>
        <v>9.83</v>
      </c>
      <c r="E60" s="74">
        <f t="shared" si="29"/>
        <v>0</v>
      </c>
      <c r="F60" s="74">
        <f t="shared" si="29"/>
        <v>0</v>
      </c>
      <c r="G60" s="74">
        <f t="shared" si="29"/>
        <v>0</v>
      </c>
      <c r="H60" s="74">
        <f t="shared" si="29"/>
        <v>0</v>
      </c>
      <c r="I60" s="74">
        <f t="shared" si="29"/>
        <v>0</v>
      </c>
    </row>
    <row r="61" ht="20.1" customHeight="1" spans="1:9">
      <c r="A61" s="76">
        <v>2150601</v>
      </c>
      <c r="B61" s="77" t="s">
        <v>67</v>
      </c>
      <c r="C61" s="97">
        <f t="shared" si="24"/>
        <v>9.83</v>
      </c>
      <c r="D61" s="78">
        <v>9.83</v>
      </c>
      <c r="E61" s="77"/>
      <c r="F61" s="77"/>
      <c r="G61" s="77"/>
      <c r="H61" s="77"/>
      <c r="I61" s="77"/>
    </row>
    <row r="62" ht="20.1" customHeight="1" spans="1:9">
      <c r="A62" s="69">
        <v>221</v>
      </c>
      <c r="B62" s="70" t="s">
        <v>104</v>
      </c>
      <c r="C62" s="71">
        <f>SUM(D62:I62)</f>
        <v>76.66</v>
      </c>
      <c r="D62" s="71">
        <f t="shared" ref="D62:I62" si="30">D63</f>
        <v>76.66</v>
      </c>
      <c r="E62" s="71">
        <f t="shared" si="30"/>
        <v>0</v>
      </c>
      <c r="F62" s="71">
        <f t="shared" si="30"/>
        <v>0</v>
      </c>
      <c r="G62" s="71">
        <f t="shared" si="30"/>
        <v>0</v>
      </c>
      <c r="H62" s="71">
        <f t="shared" si="30"/>
        <v>0</v>
      </c>
      <c r="I62" s="71">
        <f t="shared" si="30"/>
        <v>0</v>
      </c>
    </row>
    <row r="63" ht="20.1" customHeight="1" spans="1:9">
      <c r="A63" s="72">
        <v>22102</v>
      </c>
      <c r="B63" s="73" t="s">
        <v>105</v>
      </c>
      <c r="C63" s="74">
        <f>SUM(D63:I63)</f>
        <v>76.66</v>
      </c>
      <c r="D63" s="74">
        <f t="shared" ref="D63:I63" si="31">SUM(D64)</f>
        <v>76.66</v>
      </c>
      <c r="E63" s="74">
        <f t="shared" si="31"/>
        <v>0</v>
      </c>
      <c r="F63" s="74">
        <f t="shared" si="31"/>
        <v>0</v>
      </c>
      <c r="G63" s="74">
        <f t="shared" si="31"/>
        <v>0</v>
      </c>
      <c r="H63" s="74">
        <f t="shared" si="31"/>
        <v>0</v>
      </c>
      <c r="I63" s="74">
        <f t="shared" si="31"/>
        <v>0</v>
      </c>
    </row>
    <row r="64" ht="20.1" customHeight="1" spans="1:9">
      <c r="A64" s="76">
        <v>2210201</v>
      </c>
      <c r="B64" s="77" t="s">
        <v>106</v>
      </c>
      <c r="C64" s="97">
        <f>SUM(D64:I64)</f>
        <v>76.66</v>
      </c>
      <c r="D64" s="78">
        <v>76.66</v>
      </c>
      <c r="E64" s="77"/>
      <c r="F64" s="77"/>
      <c r="G64" s="77"/>
      <c r="H64" s="77"/>
      <c r="I64" s="77"/>
    </row>
    <row r="65" ht="20.1" customHeight="1" spans="1:9">
      <c r="A65" s="86"/>
      <c r="B65" s="87" t="s">
        <v>107</v>
      </c>
      <c r="C65" s="87">
        <f>SUM(D65:I65)</f>
        <v>1549.72</v>
      </c>
      <c r="D65" s="88">
        <f>D6+D21+D24+D27+D32+D40+D44+D47+D56+D59+D62</f>
        <v>1549.72</v>
      </c>
      <c r="E65" s="88">
        <f t="shared" ref="D65:I65" si="32">E6+E27+E32+E40+E44+E47+E56+E59+E62</f>
        <v>0</v>
      </c>
      <c r="F65" s="88">
        <f t="shared" si="32"/>
        <v>0</v>
      </c>
      <c r="G65" s="88">
        <f t="shared" si="32"/>
        <v>0</v>
      </c>
      <c r="H65" s="88">
        <f t="shared" si="32"/>
        <v>0</v>
      </c>
      <c r="I65" s="88">
        <f t="shared" si="32"/>
        <v>0</v>
      </c>
    </row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opLeftCell="A49" workbookViewId="0">
      <selection activeCell="H9" sqref="H9"/>
    </sheetView>
  </sheetViews>
  <sheetFormatPr defaultColWidth="9" defaultRowHeight="13.5" outlineLevelCol="4"/>
  <cols>
    <col min="1" max="1" width="8.625" customWidth="1"/>
    <col min="2" max="2" width="36.875" customWidth="1"/>
    <col min="3" max="3" width="9.5" customWidth="1"/>
    <col min="4" max="4" width="15" style="65" customWidth="1"/>
    <col min="5" max="5" width="8" style="65" customWidth="1"/>
  </cols>
  <sheetData>
    <row r="1" ht="20.1" customHeight="1" spans="1:5">
      <c r="A1" s="66"/>
      <c r="B1" s="66"/>
      <c r="C1" s="66"/>
      <c r="D1" s="66"/>
      <c r="E1" s="66"/>
    </row>
    <row r="2" ht="39.95" customHeight="1" spans="1:5">
      <c r="A2" s="3" t="s">
        <v>263</v>
      </c>
      <c r="B2" s="3"/>
      <c r="C2" s="3"/>
      <c r="D2" s="3"/>
      <c r="E2" s="3"/>
    </row>
    <row r="3" s="64" customFormat="1" ht="15" customHeight="1" spans="1:5">
      <c r="A3" s="67" t="s">
        <v>264</v>
      </c>
      <c r="B3" s="67"/>
      <c r="C3" s="67"/>
      <c r="D3" s="67"/>
      <c r="E3" s="67"/>
    </row>
    <row r="4" ht="30" customHeight="1" spans="1:5">
      <c r="A4" s="68" t="s">
        <v>59</v>
      </c>
      <c r="B4" s="68" t="s">
        <v>219</v>
      </c>
      <c r="C4" s="68" t="s">
        <v>119</v>
      </c>
      <c r="D4" s="68" t="s">
        <v>63</v>
      </c>
      <c r="E4" s="68" t="s">
        <v>64</v>
      </c>
    </row>
    <row r="5" ht="20.1" customHeight="1" spans="1:5">
      <c r="A5" s="69">
        <v>201</v>
      </c>
      <c r="B5" s="70" t="s">
        <v>65</v>
      </c>
      <c r="C5" s="71">
        <f>D5+E5</f>
        <v>494.81</v>
      </c>
      <c r="D5" s="71">
        <f>D6+D8+D10+D12+D14+D16+D18</f>
        <v>494.81</v>
      </c>
      <c r="E5" s="71">
        <f>E6+E8+E10+E12+E14+E16+E18</f>
        <v>0</v>
      </c>
    </row>
    <row r="6" ht="20.1" customHeight="1" spans="1:5">
      <c r="A6" s="72">
        <v>20101</v>
      </c>
      <c r="B6" s="73" t="s">
        <v>66</v>
      </c>
      <c r="C6" s="74">
        <f>D6+E6</f>
        <v>62.68</v>
      </c>
      <c r="D6" s="74">
        <f>SUM(D7)</f>
        <v>62.68</v>
      </c>
      <c r="E6" s="75"/>
    </row>
    <row r="7" ht="20.1" customHeight="1" spans="1:5">
      <c r="A7" s="76">
        <v>2010101</v>
      </c>
      <c r="B7" s="77" t="s">
        <v>67</v>
      </c>
      <c r="C7" s="78">
        <f>D7+E7</f>
        <v>62.68</v>
      </c>
      <c r="D7">
        <v>62.68</v>
      </c>
      <c r="E7" s="79"/>
    </row>
    <row r="8" ht="20.1" customHeight="1" spans="1:5">
      <c r="A8" s="72">
        <v>20103</v>
      </c>
      <c r="B8" s="73" t="s">
        <v>68</v>
      </c>
      <c r="C8" s="74">
        <f>D8+E8</f>
        <v>214.06</v>
      </c>
      <c r="D8" s="74">
        <f t="shared" ref="D8:D12" si="0">SUM(D9:D9)</f>
        <v>214.06</v>
      </c>
      <c r="E8" s="74">
        <f>SUM(E9:E9)</f>
        <v>0</v>
      </c>
    </row>
    <row r="9" ht="20.1" customHeight="1" spans="1:5">
      <c r="A9" s="76">
        <v>2010301</v>
      </c>
      <c r="B9" s="77" t="s">
        <v>67</v>
      </c>
      <c r="C9" s="78">
        <f>D9+E9</f>
        <v>214.06</v>
      </c>
      <c r="D9">
        <v>214.06</v>
      </c>
      <c r="E9" s="79"/>
    </row>
    <row r="10" ht="20.1" customHeight="1" spans="1:5">
      <c r="A10" s="72">
        <v>20106</v>
      </c>
      <c r="B10" s="73" t="s">
        <v>69</v>
      </c>
      <c r="C10" s="74">
        <f>D10+E10</f>
        <v>32.43</v>
      </c>
      <c r="D10" s="74">
        <f t="shared" si="0"/>
        <v>32.43</v>
      </c>
      <c r="E10" s="74">
        <f>SUM(E11:E11)</f>
        <v>0</v>
      </c>
    </row>
    <row r="11" ht="20.1" customHeight="1" spans="1:5">
      <c r="A11" s="76">
        <v>2010601</v>
      </c>
      <c r="B11" s="77" t="s">
        <v>67</v>
      </c>
      <c r="C11" s="78">
        <f>D11+E11</f>
        <v>32.43</v>
      </c>
      <c r="D11" s="78">
        <v>32.43</v>
      </c>
      <c r="E11" s="79"/>
    </row>
    <row r="12" ht="20.1" customHeight="1" spans="1:5">
      <c r="A12" s="72">
        <v>20111</v>
      </c>
      <c r="B12" s="73" t="s">
        <v>70</v>
      </c>
      <c r="C12" s="74">
        <f>D12+E12</f>
        <v>15.23</v>
      </c>
      <c r="D12" s="74">
        <f t="shared" si="0"/>
        <v>15.23</v>
      </c>
      <c r="E12" s="74">
        <f>SUM(E13:E13)</f>
        <v>0</v>
      </c>
    </row>
    <row r="13" ht="20.1" customHeight="1" spans="1:5">
      <c r="A13" s="76">
        <v>2011101</v>
      </c>
      <c r="B13" s="77" t="s">
        <v>67</v>
      </c>
      <c r="C13" s="78">
        <f>D13+E13</f>
        <v>15.23</v>
      </c>
      <c r="D13" s="78">
        <v>15.23</v>
      </c>
      <c r="E13" s="79"/>
    </row>
    <row r="14" ht="20.1" customHeight="1" spans="1:5">
      <c r="A14" s="72">
        <v>20129</v>
      </c>
      <c r="B14" s="73" t="s">
        <v>71</v>
      </c>
      <c r="C14" s="74">
        <f>D14+E14</f>
        <v>10.53</v>
      </c>
      <c r="D14" s="74">
        <f>SUM(D15)</f>
        <v>10.53</v>
      </c>
      <c r="E14" s="74">
        <f>SUM(E15)</f>
        <v>0</v>
      </c>
    </row>
    <row r="15" ht="20.1" customHeight="1" spans="1:5">
      <c r="A15" s="76">
        <v>2012901</v>
      </c>
      <c r="B15" s="77" t="s">
        <v>67</v>
      </c>
      <c r="C15" s="78">
        <f>D15+E15</f>
        <v>10.53</v>
      </c>
      <c r="D15" s="78">
        <v>10.53</v>
      </c>
      <c r="E15" s="79"/>
    </row>
    <row r="16" ht="20.1" customHeight="1" spans="1:5">
      <c r="A16" s="72">
        <v>20131</v>
      </c>
      <c r="B16" s="73" t="s">
        <v>72</v>
      </c>
      <c r="C16" s="74">
        <f>D16+E16</f>
        <v>27.88</v>
      </c>
      <c r="D16" s="74">
        <f>SUM(D17:D17)</f>
        <v>27.88</v>
      </c>
      <c r="E16" s="74">
        <f>SUM(E17:E17)</f>
        <v>0</v>
      </c>
    </row>
    <row r="17" ht="20.1" customHeight="1" spans="1:5">
      <c r="A17" s="80">
        <v>2013101</v>
      </c>
      <c r="B17" s="81" t="s">
        <v>67</v>
      </c>
      <c r="C17" s="78">
        <f>D17+E17</f>
        <v>27.88</v>
      </c>
      <c r="D17" s="78">
        <v>27.88</v>
      </c>
      <c r="E17" s="79"/>
    </row>
    <row r="18" ht="20.1" customHeight="1" spans="1:5">
      <c r="A18" s="82">
        <v>20199</v>
      </c>
      <c r="B18" s="83" t="s">
        <v>73</v>
      </c>
      <c r="C18" s="74">
        <f>D18+E18</f>
        <v>132</v>
      </c>
      <c r="D18" s="74">
        <f t="shared" ref="D18:D21" si="1">SUM(D19)</f>
        <v>132</v>
      </c>
      <c r="E18" s="74">
        <f>SUM(E19)</f>
        <v>0</v>
      </c>
    </row>
    <row r="19" ht="20.1" customHeight="1" spans="1:5">
      <c r="A19" s="80">
        <v>2019999</v>
      </c>
      <c r="B19" s="81" t="s">
        <v>74</v>
      </c>
      <c r="C19" s="78">
        <f>D19+E19</f>
        <v>132</v>
      </c>
      <c r="D19" s="78">
        <v>132</v>
      </c>
      <c r="E19" s="79"/>
    </row>
    <row r="20" ht="20.1" customHeight="1" spans="1:5">
      <c r="A20" s="84">
        <v>205</v>
      </c>
      <c r="B20" s="85" t="s">
        <v>75</v>
      </c>
      <c r="C20" s="71">
        <f t="shared" ref="C20:C25" si="2">D20+E20</f>
        <v>14.83</v>
      </c>
      <c r="D20" s="71">
        <f t="shared" si="1"/>
        <v>14.83</v>
      </c>
      <c r="E20" s="85"/>
    </row>
    <row r="21" ht="20.1" customHeight="1" spans="1:5">
      <c r="A21" s="72">
        <v>20508</v>
      </c>
      <c r="B21" s="73" t="s">
        <v>76</v>
      </c>
      <c r="C21" s="74">
        <f t="shared" si="2"/>
        <v>14.83</v>
      </c>
      <c r="D21" s="74">
        <f t="shared" si="1"/>
        <v>14.83</v>
      </c>
      <c r="E21" s="73"/>
    </row>
    <row r="22" ht="20.1" customHeight="1" spans="1:5">
      <c r="A22" s="76">
        <v>2050802</v>
      </c>
      <c r="B22" s="77" t="s">
        <v>67</v>
      </c>
      <c r="C22" s="78">
        <f t="shared" si="2"/>
        <v>14.83</v>
      </c>
      <c r="D22" s="78">
        <v>14.83</v>
      </c>
      <c r="E22" s="77"/>
    </row>
    <row r="23" ht="20.1" customHeight="1" spans="1:5">
      <c r="A23" s="84">
        <v>206</v>
      </c>
      <c r="B23" s="85" t="s">
        <v>77</v>
      </c>
      <c r="C23" s="71">
        <f t="shared" si="2"/>
        <v>12.42</v>
      </c>
      <c r="D23" s="71">
        <f t="shared" ref="D23:D27" si="3">SUM(D24)</f>
        <v>12.42</v>
      </c>
      <c r="E23" s="85"/>
    </row>
    <row r="24" ht="20.1" customHeight="1" spans="1:5">
      <c r="A24" s="72">
        <v>20601</v>
      </c>
      <c r="B24" s="73" t="s">
        <v>17</v>
      </c>
      <c r="C24" s="74">
        <f t="shared" si="2"/>
        <v>12.42</v>
      </c>
      <c r="D24" s="74">
        <f t="shared" si="3"/>
        <v>12.42</v>
      </c>
      <c r="E24" s="73"/>
    </row>
    <row r="25" ht="20.1" customHeight="1" spans="1:5">
      <c r="A25" s="76">
        <v>2060101</v>
      </c>
      <c r="B25" s="77" t="s">
        <v>67</v>
      </c>
      <c r="C25" s="78">
        <f t="shared" si="2"/>
        <v>12.42</v>
      </c>
      <c r="D25" s="78">
        <v>12.42</v>
      </c>
      <c r="E25" s="77"/>
    </row>
    <row r="26" ht="20.1" customHeight="1" spans="1:5">
      <c r="A26" s="84">
        <v>207</v>
      </c>
      <c r="B26" s="85" t="s">
        <v>78</v>
      </c>
      <c r="C26" s="71">
        <f>D26+E26</f>
        <v>47.74</v>
      </c>
      <c r="D26" s="71">
        <f>D27+D29</f>
        <v>47.74</v>
      </c>
      <c r="E26" s="71">
        <f>E27+E29</f>
        <v>0</v>
      </c>
    </row>
    <row r="27" ht="20.1" customHeight="1" spans="1:5">
      <c r="A27" s="72">
        <v>20701</v>
      </c>
      <c r="B27" s="73" t="s">
        <v>79</v>
      </c>
      <c r="C27" s="74">
        <f>D27+E27</f>
        <v>38.76</v>
      </c>
      <c r="D27" s="74">
        <f t="shared" si="3"/>
        <v>38.76</v>
      </c>
      <c r="E27" s="74"/>
    </row>
    <row r="28" ht="20.1" customHeight="1" spans="1:5">
      <c r="A28" s="76">
        <v>2070101</v>
      </c>
      <c r="B28" s="77" t="s">
        <v>67</v>
      </c>
      <c r="C28" s="78">
        <f>D28+E28</f>
        <v>38.76</v>
      </c>
      <c r="D28" s="78">
        <v>38.76</v>
      </c>
      <c r="E28" s="79"/>
    </row>
    <row r="29" ht="20.1" customHeight="1" spans="1:5">
      <c r="A29" s="72">
        <v>20704</v>
      </c>
      <c r="B29" s="73" t="s">
        <v>80</v>
      </c>
      <c r="C29" s="74">
        <f>D29+E29</f>
        <v>8.98</v>
      </c>
      <c r="D29" s="74">
        <f t="shared" ref="D29:D34" si="4">SUM(D30)</f>
        <v>8.98</v>
      </c>
      <c r="E29" s="74">
        <f>SUM(E30)</f>
        <v>0</v>
      </c>
    </row>
    <row r="30" ht="20.1" customHeight="1" spans="1:5">
      <c r="A30" s="76">
        <v>2070401</v>
      </c>
      <c r="B30" s="77" t="s">
        <v>67</v>
      </c>
      <c r="C30" s="78">
        <f>D30+E30</f>
        <v>8.98</v>
      </c>
      <c r="D30" s="78">
        <v>8.98</v>
      </c>
      <c r="E30" s="79"/>
    </row>
    <row r="31" ht="20.1" customHeight="1" spans="1:5">
      <c r="A31" s="69">
        <v>208</v>
      </c>
      <c r="B31" s="70" t="s">
        <v>81</v>
      </c>
      <c r="C31" s="71">
        <f>D31+E31</f>
        <v>209.53</v>
      </c>
      <c r="D31" s="71">
        <f>D32+D34+D36</f>
        <v>209.53</v>
      </c>
      <c r="E31" s="71">
        <f>E32+E36</f>
        <v>0</v>
      </c>
    </row>
    <row r="32" ht="20.1" customHeight="1" spans="1:5">
      <c r="A32" s="72">
        <v>20801</v>
      </c>
      <c r="B32" s="73" t="s">
        <v>82</v>
      </c>
      <c r="C32" s="74">
        <f>D32+E32</f>
        <v>70.65</v>
      </c>
      <c r="D32" s="74">
        <f t="shared" si="4"/>
        <v>70.65</v>
      </c>
      <c r="E32" s="74">
        <f>SUM(E33)</f>
        <v>0</v>
      </c>
    </row>
    <row r="33" ht="20.1" customHeight="1" spans="1:5">
      <c r="A33" s="76">
        <v>2080101</v>
      </c>
      <c r="B33" s="77" t="s">
        <v>67</v>
      </c>
      <c r="C33" s="78">
        <f>D33+E33</f>
        <v>70.65</v>
      </c>
      <c r="D33" s="78">
        <v>70.65</v>
      </c>
      <c r="E33" s="79"/>
    </row>
    <row r="34" ht="20.1" customHeight="1" spans="1:5">
      <c r="A34" s="72">
        <v>20802</v>
      </c>
      <c r="B34" s="73" t="s">
        <v>265</v>
      </c>
      <c r="C34" s="74">
        <f>D34+E34</f>
        <v>9.39</v>
      </c>
      <c r="D34" s="74">
        <f t="shared" si="4"/>
        <v>9.39</v>
      </c>
      <c r="E34" s="74"/>
    </row>
    <row r="35" ht="20.1" customHeight="1" spans="1:5">
      <c r="A35" s="76">
        <v>2080201</v>
      </c>
      <c r="B35" s="77" t="s">
        <v>84</v>
      </c>
      <c r="C35" s="78">
        <f>D35+E35</f>
        <v>9.39</v>
      </c>
      <c r="D35" s="78">
        <v>9.39</v>
      </c>
      <c r="E35" s="79"/>
    </row>
    <row r="36" ht="20.1" customHeight="1" spans="1:5">
      <c r="A36" s="72">
        <v>20805</v>
      </c>
      <c r="B36" s="73" t="s">
        <v>85</v>
      </c>
      <c r="C36" s="74">
        <f>D36+E36</f>
        <v>129.49</v>
      </c>
      <c r="D36" s="74">
        <f>SUM(D37:D38)</f>
        <v>129.49</v>
      </c>
      <c r="E36" s="74">
        <f>SUM(E37:E38)</f>
        <v>0</v>
      </c>
    </row>
    <row r="37" ht="20.1" customHeight="1" spans="1:5">
      <c r="A37" s="76">
        <v>2080501</v>
      </c>
      <c r="B37" s="77" t="s">
        <v>86</v>
      </c>
      <c r="C37" s="78">
        <f>D37+E37</f>
        <v>0.12</v>
      </c>
      <c r="D37" s="78">
        <v>0.12</v>
      </c>
      <c r="E37" s="79"/>
    </row>
    <row r="38" ht="20.1" customHeight="1" spans="1:5">
      <c r="A38" s="76">
        <v>2050505</v>
      </c>
      <c r="B38" s="77" t="s">
        <v>87</v>
      </c>
      <c r="C38" s="78">
        <f>D38+E38</f>
        <v>129.37</v>
      </c>
      <c r="D38" s="78">
        <v>129.37</v>
      </c>
      <c r="E38" s="79"/>
    </row>
    <row r="39" ht="20.1" customHeight="1" spans="1:5">
      <c r="A39" s="69">
        <v>210</v>
      </c>
      <c r="B39" s="70" t="s">
        <v>88</v>
      </c>
      <c r="C39" s="71">
        <f>D39+E39</f>
        <v>36.45</v>
      </c>
      <c r="D39" s="71">
        <f>D40</f>
        <v>36.45</v>
      </c>
      <c r="E39" s="71">
        <f>E40</f>
        <v>0</v>
      </c>
    </row>
    <row r="40" ht="20.1" customHeight="1" spans="1:5">
      <c r="A40" s="72">
        <v>21011</v>
      </c>
      <c r="B40" s="73" t="s">
        <v>89</v>
      </c>
      <c r="C40" s="74">
        <f>D40+E40</f>
        <v>36.45</v>
      </c>
      <c r="D40" s="74">
        <f>SUM(D41:D42)</f>
        <v>36.45</v>
      </c>
      <c r="E40" s="74">
        <f>SUM(E41:E43)</f>
        <v>0</v>
      </c>
    </row>
    <row r="41" ht="20.1" customHeight="1" spans="1:5">
      <c r="A41" s="76">
        <v>2101101</v>
      </c>
      <c r="B41" s="77" t="s">
        <v>90</v>
      </c>
      <c r="C41" s="78">
        <f>D41+E41</f>
        <v>12.56</v>
      </c>
      <c r="D41" s="78">
        <v>12.56</v>
      </c>
      <c r="E41" s="79"/>
    </row>
    <row r="42" ht="20.1" customHeight="1" spans="1:5">
      <c r="A42" s="76">
        <v>2101102</v>
      </c>
      <c r="B42" s="77" t="s">
        <v>91</v>
      </c>
      <c r="C42" s="78">
        <f>D42+E42</f>
        <v>23.89</v>
      </c>
      <c r="D42" s="78">
        <v>23.89</v>
      </c>
      <c r="E42" s="79"/>
    </row>
    <row r="43" ht="20.1" customHeight="1" spans="1:5">
      <c r="A43" s="69">
        <v>212</v>
      </c>
      <c r="B43" s="70" t="s">
        <v>92</v>
      </c>
      <c r="C43" s="71">
        <f>D43+E43</f>
        <v>52.76</v>
      </c>
      <c r="D43" s="71">
        <f>D44</f>
        <v>52.76</v>
      </c>
      <c r="E43" s="71">
        <f>E44</f>
        <v>0</v>
      </c>
    </row>
    <row r="44" ht="20.1" customHeight="1" spans="1:5">
      <c r="A44" s="72">
        <v>21201</v>
      </c>
      <c r="B44" s="73" t="s">
        <v>93</v>
      </c>
      <c r="C44" s="74">
        <f>D44+E44</f>
        <v>52.76</v>
      </c>
      <c r="D44" s="74">
        <f>SUM(D45)</f>
        <v>52.76</v>
      </c>
      <c r="E44" s="74">
        <f>SUM(E45)</f>
        <v>0</v>
      </c>
    </row>
    <row r="45" ht="20.1" customHeight="1" spans="1:5">
      <c r="A45" s="76">
        <v>2120101</v>
      </c>
      <c r="B45" s="77" t="s">
        <v>67</v>
      </c>
      <c r="C45" s="78">
        <f>D45+E45</f>
        <v>52.76</v>
      </c>
      <c r="D45" s="78">
        <v>52.76</v>
      </c>
      <c r="E45" s="79"/>
    </row>
    <row r="46" ht="20.1" customHeight="1" spans="1:5">
      <c r="A46" s="69">
        <v>213</v>
      </c>
      <c r="B46" s="70" t="s">
        <v>94</v>
      </c>
      <c r="C46" s="71">
        <f>D46+E46</f>
        <v>585.71</v>
      </c>
      <c r="D46" s="71">
        <f>D47+D49+D51+D53</f>
        <v>585.71</v>
      </c>
      <c r="E46" s="71">
        <f>E47+E49+E51+E53</f>
        <v>0</v>
      </c>
    </row>
    <row r="47" ht="20.1" customHeight="1" spans="1:5">
      <c r="A47" s="72">
        <v>21301</v>
      </c>
      <c r="B47" s="73" t="s">
        <v>262</v>
      </c>
      <c r="C47" s="74">
        <f>D47+E47</f>
        <v>200.44</v>
      </c>
      <c r="D47" s="74">
        <f t="shared" ref="D47:D51" si="5">SUM(D48:D48)</f>
        <v>200.44</v>
      </c>
      <c r="E47" s="74">
        <f>SUM(E48:E48)</f>
        <v>0</v>
      </c>
    </row>
    <row r="48" ht="20.1" customHeight="1" spans="1:5">
      <c r="A48" s="76">
        <v>2130101</v>
      </c>
      <c r="B48" s="77" t="s">
        <v>67</v>
      </c>
      <c r="C48" s="78">
        <f>D48+E48</f>
        <v>200.44</v>
      </c>
      <c r="D48" s="78">
        <v>200.44</v>
      </c>
      <c r="E48" s="79"/>
    </row>
    <row r="49" ht="20.1" customHeight="1" spans="1:5">
      <c r="A49" s="72">
        <v>21302</v>
      </c>
      <c r="B49" s="73" t="s">
        <v>96</v>
      </c>
      <c r="C49" s="74">
        <f t="shared" ref="C49:C67" si="6">D49+E49</f>
        <v>84.38</v>
      </c>
      <c r="D49" s="74">
        <f t="shared" si="5"/>
        <v>84.38</v>
      </c>
      <c r="E49" s="74">
        <f>SUM(E50:E50)</f>
        <v>0</v>
      </c>
    </row>
    <row r="50" ht="20.1" customHeight="1" spans="1:5">
      <c r="A50" s="76">
        <v>2130201</v>
      </c>
      <c r="B50" s="77" t="s">
        <v>67</v>
      </c>
      <c r="C50" s="78">
        <f t="shared" si="6"/>
        <v>84.38</v>
      </c>
      <c r="D50" s="78">
        <v>84.38</v>
      </c>
      <c r="E50" s="79"/>
    </row>
    <row r="51" ht="20.1" customHeight="1" spans="1:5">
      <c r="A51" s="72">
        <v>21303</v>
      </c>
      <c r="B51" s="73" t="s">
        <v>97</v>
      </c>
      <c r="C51" s="74">
        <f>D51+E51</f>
        <v>48.5</v>
      </c>
      <c r="D51" s="74">
        <f t="shared" si="5"/>
        <v>48.5</v>
      </c>
      <c r="E51" s="74">
        <f>SUM(E52:E52)</f>
        <v>0</v>
      </c>
    </row>
    <row r="52" ht="20.1" customHeight="1" spans="1:5">
      <c r="A52" s="76">
        <v>2130301</v>
      </c>
      <c r="B52" s="77" t="s">
        <v>67</v>
      </c>
      <c r="C52" s="78">
        <f>D52+E52</f>
        <v>48.5</v>
      </c>
      <c r="D52" s="78">
        <v>48.5</v>
      </c>
      <c r="E52" s="79"/>
    </row>
    <row r="53" ht="20.1" customHeight="1" spans="1:5">
      <c r="A53" s="72">
        <v>21307</v>
      </c>
      <c r="B53" s="73" t="s">
        <v>98</v>
      </c>
      <c r="C53" s="74">
        <f>D53+E53</f>
        <v>252.39</v>
      </c>
      <c r="D53" s="74">
        <f>SUM(D54)</f>
        <v>252.39</v>
      </c>
      <c r="E53" s="74">
        <f>SUM(E54)</f>
        <v>0</v>
      </c>
    </row>
    <row r="54" ht="20.1" customHeight="1" spans="1:5">
      <c r="A54" s="76">
        <v>2130705</v>
      </c>
      <c r="B54" s="77" t="s">
        <v>99</v>
      </c>
      <c r="C54" s="78">
        <f>D54+E54</f>
        <v>252.39</v>
      </c>
      <c r="D54" s="78">
        <v>252.39</v>
      </c>
      <c r="E54" s="79"/>
    </row>
    <row r="55" ht="20.1" customHeight="1" spans="1:5">
      <c r="A55" s="69">
        <v>214</v>
      </c>
      <c r="B55" s="70" t="s">
        <v>100</v>
      </c>
      <c r="C55" s="71">
        <f>D55+E55</f>
        <v>8.98</v>
      </c>
      <c r="D55" s="71">
        <f>D56</f>
        <v>8.98</v>
      </c>
      <c r="E55" s="71">
        <f>E56</f>
        <v>0</v>
      </c>
    </row>
    <row r="56" ht="20.1" customHeight="1" spans="1:5">
      <c r="A56" s="72">
        <v>21401</v>
      </c>
      <c r="B56" s="73" t="s">
        <v>101</v>
      </c>
      <c r="C56" s="74">
        <f>D56+E56</f>
        <v>8.98</v>
      </c>
      <c r="D56" s="74">
        <f>SUM(D57)</f>
        <v>8.98</v>
      </c>
      <c r="E56" s="74">
        <f>SUM(E57)</f>
        <v>0</v>
      </c>
    </row>
    <row r="57" ht="20.1" customHeight="1" spans="1:5">
      <c r="A57" s="76">
        <v>2140101</v>
      </c>
      <c r="B57" s="77" t="s">
        <v>67</v>
      </c>
      <c r="C57" s="78">
        <f>D57+E57</f>
        <v>8.98</v>
      </c>
      <c r="D57" s="78">
        <v>8.98</v>
      </c>
      <c r="E57" s="79"/>
    </row>
    <row r="58" ht="20.1" customHeight="1" spans="1:5">
      <c r="A58" s="69">
        <v>215</v>
      </c>
      <c r="B58" s="70" t="s">
        <v>102</v>
      </c>
      <c r="C58" s="71">
        <f>D58+E58</f>
        <v>9.83</v>
      </c>
      <c r="D58" s="71">
        <f>D59</f>
        <v>9.83</v>
      </c>
      <c r="E58" s="71">
        <f>E59</f>
        <v>0</v>
      </c>
    </row>
    <row r="59" ht="20.1" customHeight="1" spans="1:5">
      <c r="A59" s="72">
        <v>21506</v>
      </c>
      <c r="B59" s="73" t="s">
        <v>103</v>
      </c>
      <c r="C59" s="74">
        <f>D59+E59</f>
        <v>9.83</v>
      </c>
      <c r="D59" s="74">
        <f>SUM(D60:D60)</f>
        <v>9.83</v>
      </c>
      <c r="E59" s="74">
        <f>SUM(E60:E60)</f>
        <v>0</v>
      </c>
    </row>
    <row r="60" ht="20.1" customHeight="1" spans="1:5">
      <c r="A60" s="76">
        <v>2150601</v>
      </c>
      <c r="B60" s="77" t="s">
        <v>67</v>
      </c>
      <c r="C60" s="78">
        <f>D60+E60</f>
        <v>9.83</v>
      </c>
      <c r="D60" s="78">
        <v>9.83</v>
      </c>
      <c r="E60" s="79"/>
    </row>
    <row r="61" ht="20.1" customHeight="1" spans="1:5">
      <c r="A61" s="69">
        <v>221</v>
      </c>
      <c r="B61" s="70" t="s">
        <v>104</v>
      </c>
      <c r="C61" s="71">
        <f>D61+E61</f>
        <v>76.66</v>
      </c>
      <c r="D61" s="71">
        <f>D62</f>
        <v>76.66</v>
      </c>
      <c r="E61" s="71">
        <f>E62</f>
        <v>0</v>
      </c>
    </row>
    <row r="62" ht="20.1" customHeight="1" spans="1:5">
      <c r="A62" s="72">
        <v>22102</v>
      </c>
      <c r="B62" s="73" t="s">
        <v>105</v>
      </c>
      <c r="C62" s="74">
        <f>D62+E62</f>
        <v>76.66</v>
      </c>
      <c r="D62" s="74">
        <f>SUM(D63)</f>
        <v>76.66</v>
      </c>
      <c r="E62" s="74">
        <f>SUM(E63)</f>
        <v>0</v>
      </c>
    </row>
    <row r="63" ht="20.1" customHeight="1" spans="1:5">
      <c r="A63" s="76">
        <v>2210201</v>
      </c>
      <c r="B63" s="77" t="s">
        <v>106</v>
      </c>
      <c r="C63" s="78">
        <f>D63+E63</f>
        <v>76.66</v>
      </c>
      <c r="D63" s="78">
        <v>76.66</v>
      </c>
      <c r="E63" s="79"/>
    </row>
    <row r="64" ht="20.1" customHeight="1" spans="1:5">
      <c r="A64" s="86"/>
      <c r="B64" s="87" t="s">
        <v>107</v>
      </c>
      <c r="C64" s="88">
        <f>D64+E64</f>
        <v>1549.72</v>
      </c>
      <c r="D64" s="88">
        <f>D5+D20+D23+D26+D31+D39+D43+D46+D55+D58+D61</f>
        <v>1549.72</v>
      </c>
      <c r="E64" s="89"/>
    </row>
  </sheetData>
  <mergeCells count="3">
    <mergeCell ref="A1:E1"/>
    <mergeCell ref="A2:E2"/>
    <mergeCell ref="A3:E3"/>
  </mergeCells>
  <printOptions horizontalCentered="1"/>
  <pageMargins left="0.707638888888889" right="0.369444444444444" top="0.369444444444444" bottom="0.369444444444444" header="0.313888888888889" footer="0.159722222222222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F19" sqref="F19"/>
    </sheetView>
  </sheetViews>
  <sheetFormatPr defaultColWidth="8" defaultRowHeight="14.25" customHeight="1"/>
  <cols>
    <col min="1" max="1" width="8" style="49"/>
    <col min="2" max="2" width="6.25" style="49" customWidth="1"/>
    <col min="3" max="3" width="36.375" style="49" customWidth="1"/>
    <col min="4" max="5" width="8" style="1"/>
    <col min="6" max="6" width="13.75" style="1" customWidth="1"/>
    <col min="7" max="9" width="8" style="1"/>
    <col min="10" max="11" width="8" style="49"/>
    <col min="12" max="12" width="38" style="49" customWidth="1"/>
    <col min="13" max="18" width="8" style="1"/>
    <col min="19" max="16384" width="8" style="31"/>
  </cols>
  <sheetData>
    <row r="1" ht="13.5" spans="18:18">
      <c r="R1" s="26"/>
    </row>
    <row r="2" ht="39" customHeight="1" spans="1:18">
      <c r="A2" s="3" t="s">
        <v>266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9.5" customHeight="1" spans="1:18">
      <c r="A3" s="4" t="s">
        <v>267</v>
      </c>
      <c r="R3" s="27" t="s">
        <v>2</v>
      </c>
    </row>
    <row r="4" ht="19.5" customHeight="1" spans="1:18">
      <c r="A4" s="50" t="s">
        <v>4</v>
      </c>
      <c r="B4" s="51"/>
      <c r="C4" s="51"/>
      <c r="D4" s="51"/>
      <c r="E4" s="51"/>
      <c r="F4" s="51"/>
      <c r="G4" s="51"/>
      <c r="H4" s="51"/>
      <c r="I4" s="53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21.75" customHeight="1" spans="1:18">
      <c r="A5" s="52" t="s">
        <v>268</v>
      </c>
      <c r="B5" s="52"/>
      <c r="C5" s="52"/>
      <c r="D5" s="50" t="s">
        <v>120</v>
      </c>
      <c r="E5" s="51"/>
      <c r="F5" s="53"/>
      <c r="G5" s="50" t="s">
        <v>269</v>
      </c>
      <c r="H5" s="51"/>
      <c r="I5" s="53"/>
      <c r="J5" s="52" t="s">
        <v>270</v>
      </c>
      <c r="K5" s="52"/>
      <c r="L5" s="52"/>
      <c r="M5" s="50" t="s">
        <v>120</v>
      </c>
      <c r="N5" s="51"/>
      <c r="O5" s="53"/>
      <c r="P5" s="50" t="s">
        <v>269</v>
      </c>
      <c r="Q5" s="51"/>
      <c r="R5" s="53"/>
    </row>
    <row r="6" ht="17.25" customHeight="1" spans="1:18">
      <c r="A6" s="54" t="s">
        <v>117</v>
      </c>
      <c r="B6" s="54" t="s">
        <v>118</v>
      </c>
      <c r="C6" s="54" t="s">
        <v>219</v>
      </c>
      <c r="D6" s="8" t="s">
        <v>62</v>
      </c>
      <c r="E6" s="8" t="s">
        <v>63</v>
      </c>
      <c r="F6" s="8" t="s">
        <v>64</v>
      </c>
      <c r="G6" s="8" t="s">
        <v>62</v>
      </c>
      <c r="H6" s="8" t="s">
        <v>63</v>
      </c>
      <c r="I6" s="8" t="s">
        <v>64</v>
      </c>
      <c r="J6" s="54" t="s">
        <v>117</v>
      </c>
      <c r="K6" s="54" t="s">
        <v>118</v>
      </c>
      <c r="L6" s="54" t="s">
        <v>219</v>
      </c>
      <c r="M6" s="8" t="s">
        <v>62</v>
      </c>
      <c r="N6" s="8" t="s">
        <v>63</v>
      </c>
      <c r="O6" s="8" t="s">
        <v>64</v>
      </c>
      <c r="P6" s="8" t="s">
        <v>62</v>
      </c>
      <c r="Q6" s="8" t="s">
        <v>63</v>
      </c>
      <c r="R6" s="8" t="s">
        <v>64</v>
      </c>
    </row>
    <row r="7" ht="13.5" spans="1:18">
      <c r="A7" s="54" t="s">
        <v>271</v>
      </c>
      <c r="B7" s="54" t="s">
        <v>272</v>
      </c>
      <c r="C7" s="54" t="s">
        <v>273</v>
      </c>
      <c r="D7" s="54" t="s">
        <v>274</v>
      </c>
      <c r="E7" s="54" t="s">
        <v>275</v>
      </c>
      <c r="F7" s="54" t="s">
        <v>276</v>
      </c>
      <c r="G7" s="54" t="s">
        <v>277</v>
      </c>
      <c r="H7" s="54" t="s">
        <v>278</v>
      </c>
      <c r="I7" s="54" t="s">
        <v>279</v>
      </c>
      <c r="J7" s="54" t="s">
        <v>280</v>
      </c>
      <c r="K7" s="54" t="s">
        <v>281</v>
      </c>
      <c r="L7" s="54" t="s">
        <v>282</v>
      </c>
      <c r="M7" s="54" t="s">
        <v>283</v>
      </c>
      <c r="N7" s="54" t="s">
        <v>284</v>
      </c>
      <c r="O7" s="54" t="s">
        <v>285</v>
      </c>
      <c r="P7" s="54" t="s">
        <v>286</v>
      </c>
      <c r="Q7" s="54" t="s">
        <v>287</v>
      </c>
      <c r="R7" s="54" t="s">
        <v>288</v>
      </c>
    </row>
    <row r="8" ht="13.5" spans="1:18">
      <c r="A8" s="55" t="s">
        <v>289</v>
      </c>
      <c r="B8" s="56" t="s">
        <v>290</v>
      </c>
      <c r="C8" s="57" t="s">
        <v>291</v>
      </c>
      <c r="D8" s="58">
        <f>SUM(E8:F8)</f>
        <v>429.97</v>
      </c>
      <c r="E8" s="58">
        <f>SUM(E9:E12)</f>
        <v>429.97</v>
      </c>
      <c r="F8" s="58"/>
      <c r="G8" s="58"/>
      <c r="H8" s="58"/>
      <c r="I8" s="58"/>
      <c r="J8" s="55" t="s">
        <v>292</v>
      </c>
      <c r="K8" s="55" t="s">
        <v>290</v>
      </c>
      <c r="L8" s="57" t="s">
        <v>135</v>
      </c>
      <c r="M8" s="58">
        <f>SUM(N8:O8)</f>
        <v>1414.93</v>
      </c>
      <c r="N8" s="58">
        <f>SUM(N9:N21)</f>
        <v>1414.93</v>
      </c>
      <c r="O8" s="58"/>
      <c r="P8" s="58"/>
      <c r="Q8" s="58"/>
      <c r="R8" s="58"/>
    </row>
    <row r="9" ht="13.5" spans="1:18">
      <c r="A9" s="56"/>
      <c r="B9" s="56" t="s">
        <v>136</v>
      </c>
      <c r="C9" s="59" t="s">
        <v>293</v>
      </c>
      <c r="D9" s="58">
        <f t="shared" ref="D9:D72" si="0">SUM(E9:F9)</f>
        <v>300.01</v>
      </c>
      <c r="E9" s="58">
        <v>300.01</v>
      </c>
      <c r="F9" s="58"/>
      <c r="G9" s="58"/>
      <c r="H9" s="58"/>
      <c r="I9" s="58"/>
      <c r="J9" s="56"/>
      <c r="K9" s="56" t="s">
        <v>136</v>
      </c>
      <c r="L9" s="59" t="s">
        <v>294</v>
      </c>
      <c r="M9" s="58">
        <f t="shared" ref="M9:M72" si="1">SUM(N9:O9)</f>
        <v>266.88</v>
      </c>
      <c r="N9" s="58">
        <v>266.88</v>
      </c>
      <c r="O9" s="58"/>
      <c r="P9" s="58"/>
      <c r="Q9" s="58"/>
      <c r="R9" s="58"/>
    </row>
    <row r="10" ht="13.5" spans="1:18">
      <c r="A10" s="56"/>
      <c r="B10" s="56" t="s">
        <v>138</v>
      </c>
      <c r="C10" s="59" t="s">
        <v>295</v>
      </c>
      <c r="D10" s="58">
        <f t="shared" si="0"/>
        <v>64.81</v>
      </c>
      <c r="E10" s="58">
        <v>64.81</v>
      </c>
      <c r="F10" s="58"/>
      <c r="G10" s="58"/>
      <c r="H10" s="58"/>
      <c r="I10" s="58"/>
      <c r="J10" s="56"/>
      <c r="K10" s="56" t="s">
        <v>138</v>
      </c>
      <c r="L10" s="59" t="s">
        <v>296</v>
      </c>
      <c r="M10" s="58">
        <f t="shared" si="1"/>
        <v>450.62</v>
      </c>
      <c r="N10" s="58">
        <v>450.62</v>
      </c>
      <c r="O10" s="58"/>
      <c r="P10" s="58"/>
      <c r="Q10" s="58"/>
      <c r="R10" s="58"/>
    </row>
    <row r="11" ht="13.5" spans="1:18">
      <c r="A11" s="56"/>
      <c r="B11" s="56" t="s">
        <v>140</v>
      </c>
      <c r="C11" s="59" t="s">
        <v>297</v>
      </c>
      <c r="D11" s="58">
        <f t="shared" si="0"/>
        <v>32.99</v>
      </c>
      <c r="E11" s="58">
        <v>32.99</v>
      </c>
      <c r="F11" s="58"/>
      <c r="G11" s="58"/>
      <c r="H11" s="58"/>
      <c r="I11" s="58"/>
      <c r="J11" s="56"/>
      <c r="K11" s="56" t="s">
        <v>140</v>
      </c>
      <c r="L11" s="59" t="s">
        <v>298</v>
      </c>
      <c r="M11" s="58">
        <f t="shared" si="1"/>
        <v>22.24</v>
      </c>
      <c r="N11" s="58">
        <v>22.24</v>
      </c>
      <c r="O11" s="58"/>
      <c r="P11" s="58"/>
      <c r="Q11" s="58"/>
      <c r="R11" s="58"/>
    </row>
    <row r="12" ht="13.5" spans="1:18">
      <c r="A12" s="56"/>
      <c r="B12" s="56" t="s">
        <v>160</v>
      </c>
      <c r="C12" s="59" t="s">
        <v>299</v>
      </c>
      <c r="D12" s="58">
        <f t="shared" si="0"/>
        <v>32.16</v>
      </c>
      <c r="E12" s="58">
        <v>32.16</v>
      </c>
      <c r="F12" s="58"/>
      <c r="G12" s="58"/>
      <c r="H12" s="58"/>
      <c r="I12" s="58"/>
      <c r="J12" s="56"/>
      <c r="K12" s="56" t="s">
        <v>142</v>
      </c>
      <c r="L12" s="59" t="s">
        <v>300</v>
      </c>
      <c r="M12" s="58">
        <f t="shared" si="1"/>
        <v>0</v>
      </c>
      <c r="N12" s="58"/>
      <c r="O12" s="58"/>
      <c r="P12" s="58"/>
      <c r="Q12" s="58"/>
      <c r="R12" s="58"/>
    </row>
    <row r="13" ht="13.5" spans="1:18">
      <c r="A13" s="55" t="s">
        <v>301</v>
      </c>
      <c r="B13" s="55" t="s">
        <v>290</v>
      </c>
      <c r="C13" s="57" t="s">
        <v>302</v>
      </c>
      <c r="D13" s="58">
        <f t="shared" si="0"/>
        <v>175.83</v>
      </c>
      <c r="E13" s="58">
        <f>SUM(E14:E23)</f>
        <v>175.83</v>
      </c>
      <c r="F13" s="58"/>
      <c r="G13" s="58"/>
      <c r="H13" s="58"/>
      <c r="I13" s="58"/>
      <c r="J13" s="56"/>
      <c r="K13" s="56" t="s">
        <v>144</v>
      </c>
      <c r="L13" s="59" t="s">
        <v>303</v>
      </c>
      <c r="M13" s="58">
        <f t="shared" si="1"/>
        <v>51.58</v>
      </c>
      <c r="N13" s="58">
        <v>51.58</v>
      </c>
      <c r="O13" s="58"/>
      <c r="P13" s="58"/>
      <c r="Q13" s="58"/>
      <c r="R13" s="58"/>
    </row>
    <row r="14" ht="13.5" spans="1:18">
      <c r="A14" s="56"/>
      <c r="B14" s="56" t="s">
        <v>136</v>
      </c>
      <c r="C14" s="59" t="s">
        <v>304</v>
      </c>
      <c r="D14" s="58">
        <f t="shared" si="0"/>
        <v>105.73</v>
      </c>
      <c r="E14" s="58">
        <f>85.2+17+3.53</f>
        <v>105.73</v>
      </c>
      <c r="F14" s="58"/>
      <c r="G14" s="58"/>
      <c r="H14" s="58"/>
      <c r="I14" s="58"/>
      <c r="J14" s="56"/>
      <c r="K14" s="56" t="s">
        <v>146</v>
      </c>
      <c r="L14" s="59" t="s">
        <v>305</v>
      </c>
      <c r="M14" s="58">
        <f t="shared" si="1"/>
        <v>141.99</v>
      </c>
      <c r="N14" s="58">
        <v>141.99</v>
      </c>
      <c r="O14" s="58"/>
      <c r="P14" s="58"/>
      <c r="Q14" s="58"/>
      <c r="R14" s="58"/>
    </row>
    <row r="15" ht="13.5" spans="1:18">
      <c r="A15" s="56"/>
      <c r="B15" s="56" t="s">
        <v>138</v>
      </c>
      <c r="C15" s="59" t="s">
        <v>306</v>
      </c>
      <c r="D15" s="58">
        <f t="shared" si="0"/>
        <v>18</v>
      </c>
      <c r="E15" s="58">
        <v>18</v>
      </c>
      <c r="F15" s="58"/>
      <c r="G15" s="58"/>
      <c r="H15" s="58"/>
      <c r="I15" s="58"/>
      <c r="J15" s="56"/>
      <c r="K15" s="56" t="s">
        <v>148</v>
      </c>
      <c r="L15" s="59" t="s">
        <v>307</v>
      </c>
      <c r="M15" s="58">
        <f t="shared" si="1"/>
        <v>0</v>
      </c>
      <c r="N15" s="58"/>
      <c r="O15" s="58"/>
      <c r="P15" s="58"/>
      <c r="Q15" s="58"/>
      <c r="R15" s="58"/>
    </row>
    <row r="16" ht="13.5" spans="1:18">
      <c r="A16" s="56"/>
      <c r="B16" s="56" t="s">
        <v>140</v>
      </c>
      <c r="C16" s="59" t="s">
        <v>308</v>
      </c>
      <c r="D16" s="58">
        <f t="shared" si="0"/>
        <v>12</v>
      </c>
      <c r="E16" s="58">
        <v>12</v>
      </c>
      <c r="F16" s="58"/>
      <c r="G16" s="58"/>
      <c r="H16" s="58"/>
      <c r="I16" s="58"/>
      <c r="J16" s="56"/>
      <c r="K16" s="56" t="s">
        <v>150</v>
      </c>
      <c r="L16" s="59" t="s">
        <v>309</v>
      </c>
      <c r="M16" s="58">
        <f t="shared" si="1"/>
        <v>41.58</v>
      </c>
      <c r="N16" s="58">
        <v>41.58</v>
      </c>
      <c r="O16" s="58"/>
      <c r="P16" s="58"/>
      <c r="Q16" s="58"/>
      <c r="R16" s="58"/>
    </row>
    <row r="17" ht="13.5" spans="1:18">
      <c r="A17" s="56"/>
      <c r="B17" s="56" t="s">
        <v>166</v>
      </c>
      <c r="C17" s="59" t="s">
        <v>310</v>
      </c>
      <c r="D17" s="58">
        <f t="shared" si="0"/>
        <v>0</v>
      </c>
      <c r="E17" s="58"/>
      <c r="F17" s="58"/>
      <c r="G17" s="58"/>
      <c r="H17" s="58"/>
      <c r="I17" s="58"/>
      <c r="J17" s="56"/>
      <c r="K17" s="56" t="s">
        <v>152</v>
      </c>
      <c r="L17" s="59" t="s">
        <v>311</v>
      </c>
      <c r="M17" s="58">
        <f t="shared" si="1"/>
        <v>0</v>
      </c>
      <c r="N17" s="58"/>
      <c r="O17" s="58"/>
      <c r="P17" s="58"/>
      <c r="Q17" s="58"/>
      <c r="R17" s="58"/>
    </row>
    <row r="18" ht="13.5" spans="1:18">
      <c r="A18" s="56"/>
      <c r="B18" s="56" t="s">
        <v>168</v>
      </c>
      <c r="C18" s="59" t="s">
        <v>312</v>
      </c>
      <c r="D18" s="58">
        <f t="shared" si="0"/>
        <v>0</v>
      </c>
      <c r="E18" s="58"/>
      <c r="F18" s="58"/>
      <c r="G18" s="58"/>
      <c r="H18" s="58"/>
      <c r="I18" s="58"/>
      <c r="J18" s="56"/>
      <c r="K18" s="56" t="s">
        <v>154</v>
      </c>
      <c r="L18" s="59" t="s">
        <v>313</v>
      </c>
      <c r="M18" s="58">
        <f t="shared" si="1"/>
        <v>2.91</v>
      </c>
      <c r="N18" s="58">
        <v>2.91</v>
      </c>
      <c r="O18" s="58"/>
      <c r="P18" s="58"/>
      <c r="Q18" s="58"/>
      <c r="R18" s="58"/>
    </row>
    <row r="19" ht="13.5" spans="1:18">
      <c r="A19" s="56"/>
      <c r="B19" s="56" t="s">
        <v>142</v>
      </c>
      <c r="C19" s="59" t="s">
        <v>314</v>
      </c>
      <c r="D19" s="58">
        <f t="shared" si="0"/>
        <v>18</v>
      </c>
      <c r="E19" s="58">
        <v>18</v>
      </c>
      <c r="F19" s="58"/>
      <c r="G19" s="58"/>
      <c r="H19" s="58"/>
      <c r="I19" s="58"/>
      <c r="J19" s="56"/>
      <c r="K19" s="56" t="s">
        <v>156</v>
      </c>
      <c r="L19" s="59" t="s">
        <v>297</v>
      </c>
      <c r="M19" s="58">
        <f t="shared" si="1"/>
        <v>86.68</v>
      </c>
      <c r="N19" s="58">
        <v>86.68</v>
      </c>
      <c r="O19" s="58"/>
      <c r="P19" s="58"/>
      <c r="Q19" s="58"/>
      <c r="R19" s="58"/>
    </row>
    <row r="20" ht="13.5" spans="1:18">
      <c r="A20" s="56"/>
      <c r="B20" s="56" t="s">
        <v>144</v>
      </c>
      <c r="C20" s="59" t="s">
        <v>315</v>
      </c>
      <c r="D20" s="58">
        <f t="shared" si="0"/>
        <v>0</v>
      </c>
      <c r="E20" s="58"/>
      <c r="F20" s="58"/>
      <c r="G20" s="58"/>
      <c r="H20" s="58"/>
      <c r="I20" s="58"/>
      <c r="J20" s="56"/>
      <c r="K20" s="56" t="s">
        <v>158</v>
      </c>
      <c r="L20" s="59" t="s">
        <v>316</v>
      </c>
      <c r="M20" s="58">
        <f t="shared" si="1"/>
        <v>0</v>
      </c>
      <c r="N20" s="58"/>
      <c r="O20" s="58"/>
      <c r="P20" s="58"/>
      <c r="Q20" s="58"/>
      <c r="R20" s="58"/>
    </row>
    <row r="21" ht="13.5" spans="1:18">
      <c r="A21" s="56"/>
      <c r="B21" s="56" t="s">
        <v>146</v>
      </c>
      <c r="C21" s="59" t="s">
        <v>317</v>
      </c>
      <c r="D21" s="58">
        <f t="shared" si="0"/>
        <v>12</v>
      </c>
      <c r="E21" s="58">
        <v>12</v>
      </c>
      <c r="F21" s="58"/>
      <c r="G21" s="58"/>
      <c r="H21" s="58"/>
      <c r="I21" s="58"/>
      <c r="J21" s="56"/>
      <c r="K21" s="56" t="s">
        <v>160</v>
      </c>
      <c r="L21" s="59" t="s">
        <v>299</v>
      </c>
      <c r="M21" s="58">
        <f t="shared" si="1"/>
        <v>350.45</v>
      </c>
      <c r="N21" s="58">
        <v>350.45</v>
      </c>
      <c r="O21" s="58"/>
      <c r="P21" s="58"/>
      <c r="Q21" s="58"/>
      <c r="R21" s="58"/>
    </row>
    <row r="22" ht="13.5" spans="1:18">
      <c r="A22" s="56"/>
      <c r="B22" s="56" t="s">
        <v>148</v>
      </c>
      <c r="C22" s="59" t="s">
        <v>318</v>
      </c>
      <c r="D22" s="58">
        <f t="shared" si="0"/>
        <v>10</v>
      </c>
      <c r="E22" s="58">
        <v>10</v>
      </c>
      <c r="F22" s="58"/>
      <c r="G22" s="58"/>
      <c r="H22" s="58"/>
      <c r="I22" s="58"/>
      <c r="J22" s="55" t="s">
        <v>319</v>
      </c>
      <c r="K22" s="55" t="s">
        <v>290</v>
      </c>
      <c r="L22" s="57" t="s">
        <v>162</v>
      </c>
      <c r="M22" s="58">
        <f t="shared" si="1"/>
        <v>284.18</v>
      </c>
      <c r="N22" s="58">
        <f>SUM(N23:N49)</f>
        <v>284.18</v>
      </c>
      <c r="O22" s="58"/>
      <c r="P22" s="58"/>
      <c r="Q22" s="58"/>
      <c r="R22" s="58"/>
    </row>
    <row r="23" ht="13.5" spans="1:18">
      <c r="A23" s="56"/>
      <c r="B23" s="56" t="s">
        <v>160</v>
      </c>
      <c r="C23" s="59" t="s">
        <v>320</v>
      </c>
      <c r="D23" s="58">
        <f t="shared" si="0"/>
        <v>0.1</v>
      </c>
      <c r="E23" s="58">
        <v>0.1</v>
      </c>
      <c r="F23" s="58"/>
      <c r="G23" s="58"/>
      <c r="H23" s="58"/>
      <c r="I23" s="58"/>
      <c r="J23" s="56"/>
      <c r="K23" s="56" t="s">
        <v>136</v>
      </c>
      <c r="L23" s="59" t="s">
        <v>321</v>
      </c>
      <c r="M23" s="58">
        <f t="shared" si="1"/>
        <v>149.24</v>
      </c>
      <c r="N23" s="58">
        <v>149.24</v>
      </c>
      <c r="O23" s="58"/>
      <c r="P23" s="58"/>
      <c r="Q23" s="58"/>
      <c r="R23" s="58"/>
    </row>
    <row r="24" ht="13.5" spans="1:18">
      <c r="A24" s="55" t="s">
        <v>322</v>
      </c>
      <c r="B24" s="55" t="s">
        <v>290</v>
      </c>
      <c r="C24" s="57" t="s">
        <v>323</v>
      </c>
      <c r="D24" s="58">
        <f t="shared" si="0"/>
        <v>0</v>
      </c>
      <c r="E24" s="58"/>
      <c r="F24" s="58"/>
      <c r="G24" s="58"/>
      <c r="H24" s="58"/>
      <c r="I24" s="58"/>
      <c r="J24" s="56"/>
      <c r="K24" s="56" t="s">
        <v>138</v>
      </c>
      <c r="L24" s="59" t="s">
        <v>324</v>
      </c>
      <c r="M24" s="58">
        <f t="shared" si="1"/>
        <v>2.05</v>
      </c>
      <c r="N24" s="58">
        <v>2.05</v>
      </c>
      <c r="O24" s="58"/>
      <c r="P24" s="58"/>
      <c r="Q24" s="58"/>
      <c r="R24" s="58"/>
    </row>
    <row r="25" ht="13.5" spans="1:18">
      <c r="A25" s="56"/>
      <c r="B25" s="56" t="s">
        <v>136</v>
      </c>
      <c r="C25" s="59" t="s">
        <v>325</v>
      </c>
      <c r="D25" s="58">
        <f t="shared" si="0"/>
        <v>0</v>
      </c>
      <c r="E25" s="58"/>
      <c r="F25" s="58"/>
      <c r="G25" s="58"/>
      <c r="H25" s="58"/>
      <c r="I25" s="58"/>
      <c r="J25" s="56"/>
      <c r="K25" s="56" t="s">
        <v>140</v>
      </c>
      <c r="L25" s="59" t="s">
        <v>326</v>
      </c>
      <c r="M25" s="58">
        <f t="shared" si="1"/>
        <v>0</v>
      </c>
      <c r="N25" s="58"/>
      <c r="O25" s="58"/>
      <c r="P25" s="58"/>
      <c r="Q25" s="58"/>
      <c r="R25" s="58"/>
    </row>
    <row r="26" ht="13.5" spans="1:18">
      <c r="A26" s="56"/>
      <c r="B26" s="56" t="s">
        <v>138</v>
      </c>
      <c r="C26" s="59" t="s">
        <v>327</v>
      </c>
      <c r="D26" s="58">
        <f t="shared" si="0"/>
        <v>0</v>
      </c>
      <c r="E26" s="58"/>
      <c r="F26" s="58"/>
      <c r="G26" s="58"/>
      <c r="H26" s="58"/>
      <c r="I26" s="58"/>
      <c r="J26" s="56"/>
      <c r="K26" s="56" t="s">
        <v>166</v>
      </c>
      <c r="L26" s="59" t="s">
        <v>328</v>
      </c>
      <c r="M26" s="58">
        <f t="shared" si="1"/>
        <v>0</v>
      </c>
      <c r="N26" s="58"/>
      <c r="O26" s="58"/>
      <c r="P26" s="58"/>
      <c r="Q26" s="58"/>
      <c r="R26" s="58"/>
    </row>
    <row r="27" ht="13.5" spans="1:18">
      <c r="A27" s="56"/>
      <c r="B27" s="56" t="s">
        <v>140</v>
      </c>
      <c r="C27" s="59" t="s">
        <v>329</v>
      </c>
      <c r="D27" s="58">
        <f t="shared" si="0"/>
        <v>0</v>
      </c>
      <c r="E27" s="58"/>
      <c r="F27" s="58"/>
      <c r="G27" s="58"/>
      <c r="H27" s="58"/>
      <c r="I27" s="58"/>
      <c r="J27" s="56"/>
      <c r="K27" s="56" t="s">
        <v>168</v>
      </c>
      <c r="L27" s="59" t="s">
        <v>330</v>
      </c>
      <c r="M27" s="58">
        <f t="shared" si="1"/>
        <v>2.73</v>
      </c>
      <c r="N27" s="58">
        <v>2.73</v>
      </c>
      <c r="O27" s="58"/>
      <c r="P27" s="58"/>
      <c r="Q27" s="58"/>
      <c r="R27" s="58"/>
    </row>
    <row r="28" ht="13.5" spans="1:18">
      <c r="A28" s="56"/>
      <c r="B28" s="56" t="s">
        <v>168</v>
      </c>
      <c r="C28" s="59" t="s">
        <v>331</v>
      </c>
      <c r="D28" s="58">
        <f t="shared" si="0"/>
        <v>0</v>
      </c>
      <c r="E28" s="58"/>
      <c r="F28" s="58"/>
      <c r="G28" s="58"/>
      <c r="H28" s="58"/>
      <c r="I28" s="58"/>
      <c r="J28" s="56"/>
      <c r="K28" s="56" t="s">
        <v>142</v>
      </c>
      <c r="L28" s="59" t="s">
        <v>332</v>
      </c>
      <c r="M28" s="58">
        <f t="shared" si="1"/>
        <v>3.6</v>
      </c>
      <c r="N28" s="58">
        <v>3.6</v>
      </c>
      <c r="O28" s="58"/>
      <c r="P28" s="58"/>
      <c r="Q28" s="58"/>
      <c r="R28" s="58"/>
    </row>
    <row r="29" ht="13.5" spans="1:18">
      <c r="A29" s="56"/>
      <c r="B29" s="56" t="s">
        <v>142</v>
      </c>
      <c r="C29" s="59" t="s">
        <v>333</v>
      </c>
      <c r="D29" s="58">
        <f t="shared" si="0"/>
        <v>0</v>
      </c>
      <c r="E29" s="58"/>
      <c r="F29" s="58"/>
      <c r="G29" s="58"/>
      <c r="H29" s="58"/>
      <c r="I29" s="58"/>
      <c r="J29" s="56"/>
      <c r="K29" s="56" t="s">
        <v>144</v>
      </c>
      <c r="L29" s="59" t="s">
        <v>334</v>
      </c>
      <c r="M29" s="58">
        <f t="shared" si="1"/>
        <v>4.8</v>
      </c>
      <c r="N29" s="58">
        <v>4.8</v>
      </c>
      <c r="O29" s="58"/>
      <c r="P29" s="58"/>
      <c r="Q29" s="58"/>
      <c r="R29" s="58"/>
    </row>
    <row r="30" ht="13.5" spans="1:18">
      <c r="A30" s="56"/>
      <c r="B30" s="56" t="s">
        <v>144</v>
      </c>
      <c r="C30" s="59" t="s">
        <v>335</v>
      </c>
      <c r="D30" s="58">
        <f t="shared" si="0"/>
        <v>0</v>
      </c>
      <c r="E30" s="58"/>
      <c r="F30" s="58"/>
      <c r="G30" s="58"/>
      <c r="H30" s="58"/>
      <c r="I30" s="58"/>
      <c r="J30" s="56"/>
      <c r="K30" s="56" t="s">
        <v>146</v>
      </c>
      <c r="L30" s="59" t="s">
        <v>336</v>
      </c>
      <c r="M30" s="58">
        <f t="shared" si="1"/>
        <v>0</v>
      </c>
      <c r="N30" s="58"/>
      <c r="O30" s="58"/>
      <c r="P30" s="58"/>
      <c r="Q30" s="58"/>
      <c r="R30" s="58"/>
    </row>
    <row r="31" ht="13.5" spans="1:18">
      <c r="A31" s="56"/>
      <c r="B31" s="56" t="s">
        <v>160</v>
      </c>
      <c r="C31" s="59" t="s">
        <v>337</v>
      </c>
      <c r="D31" s="58">
        <f t="shared" si="0"/>
        <v>0</v>
      </c>
      <c r="E31" s="58"/>
      <c r="F31" s="58"/>
      <c r="G31" s="58"/>
      <c r="H31" s="58"/>
      <c r="I31" s="58"/>
      <c r="J31" s="56"/>
      <c r="K31" s="56" t="s">
        <v>148</v>
      </c>
      <c r="L31" s="59" t="s">
        <v>338</v>
      </c>
      <c r="M31" s="58">
        <f t="shared" si="1"/>
        <v>0</v>
      </c>
      <c r="N31" s="58"/>
      <c r="O31" s="58"/>
      <c r="P31" s="58"/>
      <c r="Q31" s="58"/>
      <c r="R31" s="58"/>
    </row>
    <row r="32" ht="13.5" spans="1:18">
      <c r="A32" s="55" t="s">
        <v>339</v>
      </c>
      <c r="B32" s="55" t="s">
        <v>290</v>
      </c>
      <c r="C32" s="57" t="s">
        <v>340</v>
      </c>
      <c r="D32" s="58">
        <f t="shared" si="0"/>
        <v>0</v>
      </c>
      <c r="E32" s="58"/>
      <c r="F32" s="58"/>
      <c r="G32" s="58"/>
      <c r="H32" s="58"/>
      <c r="I32" s="58"/>
      <c r="J32" s="56"/>
      <c r="K32" s="56" t="s">
        <v>152</v>
      </c>
      <c r="L32" s="59" t="s">
        <v>341</v>
      </c>
      <c r="M32" s="58">
        <f t="shared" si="1"/>
        <v>10.25</v>
      </c>
      <c r="N32" s="58">
        <v>10.25</v>
      </c>
      <c r="O32" s="58"/>
      <c r="P32" s="58"/>
      <c r="Q32" s="58"/>
      <c r="R32" s="58"/>
    </row>
    <row r="33" ht="13.5" spans="1:18">
      <c r="A33" s="56"/>
      <c r="B33" s="56" t="s">
        <v>136</v>
      </c>
      <c r="C33" s="59" t="s">
        <v>325</v>
      </c>
      <c r="D33" s="58">
        <f t="shared" si="0"/>
        <v>0</v>
      </c>
      <c r="E33" s="58"/>
      <c r="F33" s="58"/>
      <c r="G33" s="58"/>
      <c r="H33" s="58"/>
      <c r="I33" s="58"/>
      <c r="J33" s="56"/>
      <c r="K33" s="56" t="s">
        <v>154</v>
      </c>
      <c r="L33" s="59" t="s">
        <v>315</v>
      </c>
      <c r="M33" s="58">
        <f t="shared" si="1"/>
        <v>0</v>
      </c>
      <c r="N33" s="58"/>
      <c r="O33" s="58"/>
      <c r="P33" s="58"/>
      <c r="Q33" s="58"/>
      <c r="R33" s="58"/>
    </row>
    <row r="34" ht="13.5" spans="1:18">
      <c r="A34" s="56"/>
      <c r="B34" s="56" t="s">
        <v>138</v>
      </c>
      <c r="C34" s="59" t="s">
        <v>327</v>
      </c>
      <c r="D34" s="58">
        <f t="shared" si="0"/>
        <v>0</v>
      </c>
      <c r="E34" s="58"/>
      <c r="F34" s="58"/>
      <c r="G34" s="58"/>
      <c r="H34" s="58"/>
      <c r="I34" s="58"/>
      <c r="J34" s="56"/>
      <c r="K34" s="56" t="s">
        <v>156</v>
      </c>
      <c r="L34" s="59" t="s">
        <v>318</v>
      </c>
      <c r="M34" s="58">
        <f t="shared" si="1"/>
        <v>20</v>
      </c>
      <c r="N34" s="58">
        <v>20</v>
      </c>
      <c r="O34" s="58"/>
      <c r="P34" s="58"/>
      <c r="Q34" s="58"/>
      <c r="R34" s="58"/>
    </row>
    <row r="35" ht="13.5" spans="1:18">
      <c r="A35" s="56"/>
      <c r="B35" s="56" t="s">
        <v>140</v>
      </c>
      <c r="C35" s="59" t="s">
        <v>329</v>
      </c>
      <c r="D35" s="58">
        <f t="shared" si="0"/>
        <v>0</v>
      </c>
      <c r="E35" s="58"/>
      <c r="F35" s="58"/>
      <c r="G35" s="58"/>
      <c r="H35" s="58"/>
      <c r="I35" s="58"/>
      <c r="J35" s="56"/>
      <c r="K35" s="56" t="s">
        <v>158</v>
      </c>
      <c r="L35" s="59" t="s">
        <v>342</v>
      </c>
      <c r="M35" s="58">
        <f t="shared" si="1"/>
        <v>0</v>
      </c>
      <c r="N35" s="58"/>
      <c r="O35" s="58"/>
      <c r="P35" s="58"/>
      <c r="Q35" s="58"/>
      <c r="R35" s="58"/>
    </row>
    <row r="36" ht="13.5" spans="1:18">
      <c r="A36" s="56"/>
      <c r="B36" s="56" t="s">
        <v>166</v>
      </c>
      <c r="C36" s="59" t="s">
        <v>333</v>
      </c>
      <c r="D36" s="58">
        <f t="shared" si="0"/>
        <v>0</v>
      </c>
      <c r="E36" s="58"/>
      <c r="F36" s="58"/>
      <c r="G36" s="58"/>
      <c r="H36" s="58"/>
      <c r="I36" s="58"/>
      <c r="J36" s="56"/>
      <c r="K36" s="56" t="s">
        <v>178</v>
      </c>
      <c r="L36" s="59" t="s">
        <v>306</v>
      </c>
      <c r="M36" s="58">
        <f t="shared" si="1"/>
        <v>18</v>
      </c>
      <c r="N36" s="58">
        <v>18</v>
      </c>
      <c r="O36" s="58"/>
      <c r="P36" s="58"/>
      <c r="Q36" s="58"/>
      <c r="R36" s="58"/>
    </row>
    <row r="37" ht="13.5" spans="1:18">
      <c r="A37" s="56"/>
      <c r="B37" s="56" t="s">
        <v>168</v>
      </c>
      <c r="C37" s="59" t="s">
        <v>335</v>
      </c>
      <c r="D37" s="58">
        <f t="shared" si="0"/>
        <v>0</v>
      </c>
      <c r="E37" s="58"/>
      <c r="F37" s="58"/>
      <c r="G37" s="58"/>
      <c r="H37" s="58"/>
      <c r="I37" s="58"/>
      <c r="J37" s="56"/>
      <c r="K37" s="56" t="s">
        <v>180</v>
      </c>
      <c r="L37" s="59" t="s">
        <v>308</v>
      </c>
      <c r="M37" s="58">
        <f t="shared" si="1"/>
        <v>12</v>
      </c>
      <c r="N37" s="58">
        <v>12</v>
      </c>
      <c r="O37" s="58"/>
      <c r="P37" s="58"/>
      <c r="Q37" s="58"/>
      <c r="R37" s="58"/>
    </row>
    <row r="38" ht="13.5" spans="1:18">
      <c r="A38" s="56"/>
      <c r="B38" s="56" t="s">
        <v>160</v>
      </c>
      <c r="C38" s="59" t="s">
        <v>337</v>
      </c>
      <c r="D38" s="58">
        <f t="shared" si="0"/>
        <v>0</v>
      </c>
      <c r="E38" s="58"/>
      <c r="F38" s="58"/>
      <c r="G38" s="58"/>
      <c r="H38" s="58"/>
      <c r="I38" s="58"/>
      <c r="J38" s="56"/>
      <c r="K38" s="56" t="s">
        <v>182</v>
      </c>
      <c r="L38" s="59" t="s">
        <v>314</v>
      </c>
      <c r="M38" s="58">
        <f t="shared" si="1"/>
        <v>18</v>
      </c>
      <c r="N38" s="58">
        <v>18</v>
      </c>
      <c r="O38" s="58"/>
      <c r="P38" s="58"/>
      <c r="Q38" s="58"/>
      <c r="R38" s="58"/>
    </row>
    <row r="39" ht="13.5" spans="1:18">
      <c r="A39" s="55" t="s">
        <v>343</v>
      </c>
      <c r="B39" s="55" t="s">
        <v>290</v>
      </c>
      <c r="C39" s="57" t="s">
        <v>344</v>
      </c>
      <c r="D39" s="58">
        <f t="shared" si="0"/>
        <v>1093.31</v>
      </c>
      <c r="E39" s="58">
        <f>SUM(E40:E42)</f>
        <v>1093.31</v>
      </c>
      <c r="F39" s="58"/>
      <c r="G39" s="58"/>
      <c r="H39" s="58"/>
      <c r="I39" s="58"/>
      <c r="J39" s="56"/>
      <c r="K39" s="56" t="s">
        <v>184</v>
      </c>
      <c r="L39" s="59" t="s">
        <v>345</v>
      </c>
      <c r="M39" s="58">
        <f t="shared" si="1"/>
        <v>0</v>
      </c>
      <c r="N39" s="58"/>
      <c r="O39" s="58"/>
      <c r="P39" s="58"/>
      <c r="Q39" s="58"/>
      <c r="R39" s="58"/>
    </row>
    <row r="40" ht="13.5" spans="1:18">
      <c r="A40" s="56"/>
      <c r="B40" s="56" t="s">
        <v>136</v>
      </c>
      <c r="C40" s="59" t="s">
        <v>135</v>
      </c>
      <c r="D40" s="58">
        <f t="shared" si="0"/>
        <v>809.6</v>
      </c>
      <c r="E40" s="58">
        <v>809.6</v>
      </c>
      <c r="F40" s="60"/>
      <c r="G40" s="58"/>
      <c r="H40" s="58"/>
      <c r="I40" s="58"/>
      <c r="J40" s="56"/>
      <c r="K40" s="56" t="s">
        <v>186</v>
      </c>
      <c r="L40" s="59" t="s">
        <v>346</v>
      </c>
      <c r="M40" s="58">
        <f t="shared" si="1"/>
        <v>0</v>
      </c>
      <c r="N40" s="58"/>
      <c r="O40" s="58"/>
      <c r="P40" s="58"/>
      <c r="Q40" s="58"/>
      <c r="R40" s="58"/>
    </row>
    <row r="41" ht="13.5" spans="1:18">
      <c r="A41" s="56"/>
      <c r="B41" s="56" t="s">
        <v>138</v>
      </c>
      <c r="C41" s="59" t="s">
        <v>162</v>
      </c>
      <c r="D41" s="58">
        <f t="shared" si="0"/>
        <v>108.35</v>
      </c>
      <c r="E41" s="58">
        <v>108.35</v>
      </c>
      <c r="F41" s="58"/>
      <c r="G41" s="58"/>
      <c r="H41" s="58"/>
      <c r="I41" s="58"/>
      <c r="J41" s="56"/>
      <c r="K41" s="56" t="s">
        <v>188</v>
      </c>
      <c r="L41" s="59" t="s">
        <v>347</v>
      </c>
      <c r="M41" s="58">
        <f t="shared" si="1"/>
        <v>0</v>
      </c>
      <c r="N41" s="58"/>
      <c r="O41" s="58"/>
      <c r="P41" s="58"/>
      <c r="Q41" s="58"/>
      <c r="R41" s="58"/>
    </row>
    <row r="42" ht="13.5" spans="1:18">
      <c r="A42" s="56"/>
      <c r="B42" s="56" t="s">
        <v>160</v>
      </c>
      <c r="C42" s="59" t="s">
        <v>348</v>
      </c>
      <c r="D42" s="58">
        <f t="shared" si="0"/>
        <v>175.36</v>
      </c>
      <c r="E42" s="58">
        <v>175.36</v>
      </c>
      <c r="F42" s="58"/>
      <c r="G42" s="58"/>
      <c r="H42" s="58"/>
      <c r="I42" s="58"/>
      <c r="J42" s="56"/>
      <c r="K42" s="56" t="s">
        <v>190</v>
      </c>
      <c r="L42" s="59" t="s">
        <v>349</v>
      </c>
      <c r="M42" s="58">
        <f t="shared" si="1"/>
        <v>17</v>
      </c>
      <c r="N42" s="58">
        <v>17</v>
      </c>
      <c r="O42" s="58"/>
      <c r="P42" s="58"/>
      <c r="Q42" s="58"/>
      <c r="R42" s="58"/>
    </row>
    <row r="43" ht="13.5" spans="1:18">
      <c r="A43" s="55" t="s">
        <v>350</v>
      </c>
      <c r="B43" s="55" t="s">
        <v>290</v>
      </c>
      <c r="C43" s="57" t="s">
        <v>351</v>
      </c>
      <c r="D43" s="58">
        <f t="shared" si="0"/>
        <v>0</v>
      </c>
      <c r="E43" s="58"/>
      <c r="F43" s="58"/>
      <c r="G43" s="58"/>
      <c r="H43" s="58"/>
      <c r="I43" s="58"/>
      <c r="J43" s="56"/>
      <c r="K43" s="56" t="s">
        <v>192</v>
      </c>
      <c r="L43" s="59" t="s">
        <v>312</v>
      </c>
      <c r="M43" s="58">
        <f t="shared" si="1"/>
        <v>0</v>
      </c>
      <c r="N43" s="58"/>
      <c r="O43" s="58"/>
      <c r="P43" s="58"/>
      <c r="Q43" s="58"/>
      <c r="R43" s="58"/>
    </row>
    <row r="44" ht="13.5" spans="1:18">
      <c r="A44" s="56"/>
      <c r="B44" s="56" t="s">
        <v>136</v>
      </c>
      <c r="C44" s="59" t="s">
        <v>352</v>
      </c>
      <c r="D44" s="58">
        <f t="shared" si="0"/>
        <v>0</v>
      </c>
      <c r="E44" s="58"/>
      <c r="F44" s="58"/>
      <c r="G44" s="58"/>
      <c r="H44" s="58"/>
      <c r="I44" s="58"/>
      <c r="J44" s="56"/>
      <c r="K44" s="56" t="s">
        <v>194</v>
      </c>
      <c r="L44" s="59" t="s">
        <v>353</v>
      </c>
      <c r="M44" s="58">
        <f t="shared" si="1"/>
        <v>7.18</v>
      </c>
      <c r="N44" s="58">
        <v>7.18</v>
      </c>
      <c r="O44" s="58"/>
      <c r="P44" s="58"/>
      <c r="Q44" s="58"/>
      <c r="R44" s="58"/>
    </row>
    <row r="45" ht="13.5" spans="1:18">
      <c r="A45" s="56"/>
      <c r="B45" s="56" t="s">
        <v>138</v>
      </c>
      <c r="C45" s="59" t="s">
        <v>354</v>
      </c>
      <c r="D45" s="58">
        <f t="shared" si="0"/>
        <v>0</v>
      </c>
      <c r="E45" s="58"/>
      <c r="F45" s="58"/>
      <c r="G45" s="58"/>
      <c r="H45" s="58"/>
      <c r="I45" s="58"/>
      <c r="J45" s="56"/>
      <c r="K45" s="56" t="s">
        <v>196</v>
      </c>
      <c r="L45" s="59" t="s">
        <v>355</v>
      </c>
      <c r="M45" s="58">
        <f t="shared" si="1"/>
        <v>6.67</v>
      </c>
      <c r="N45" s="58">
        <v>6.67</v>
      </c>
      <c r="O45" s="58"/>
      <c r="P45" s="58"/>
      <c r="Q45" s="58"/>
      <c r="R45" s="58"/>
    </row>
    <row r="46" ht="13.5" spans="1:18">
      <c r="A46" s="55" t="s">
        <v>356</v>
      </c>
      <c r="B46" s="55" t="s">
        <v>290</v>
      </c>
      <c r="C46" s="57" t="s">
        <v>357</v>
      </c>
      <c r="D46" s="58">
        <f t="shared" si="0"/>
        <v>0</v>
      </c>
      <c r="E46" s="58"/>
      <c r="F46" s="58"/>
      <c r="G46" s="58"/>
      <c r="H46" s="58"/>
      <c r="I46" s="58"/>
      <c r="J46" s="56"/>
      <c r="K46" s="56" t="s">
        <v>198</v>
      </c>
      <c r="L46" s="59" t="s">
        <v>317</v>
      </c>
      <c r="M46" s="58">
        <f t="shared" si="1"/>
        <v>12</v>
      </c>
      <c r="N46" s="58">
        <v>12</v>
      </c>
      <c r="O46" s="58"/>
      <c r="P46" s="58"/>
      <c r="Q46" s="58"/>
      <c r="R46" s="58"/>
    </row>
    <row r="47" ht="13.5" spans="1:18">
      <c r="A47" s="56"/>
      <c r="B47" s="56" t="s">
        <v>136</v>
      </c>
      <c r="C47" s="59" t="s">
        <v>358</v>
      </c>
      <c r="D47" s="58">
        <f t="shared" si="0"/>
        <v>0</v>
      </c>
      <c r="E47" s="58"/>
      <c r="F47" s="58"/>
      <c r="G47" s="58"/>
      <c r="H47" s="58"/>
      <c r="I47" s="58"/>
      <c r="J47" s="56"/>
      <c r="K47" s="56" t="s">
        <v>200</v>
      </c>
      <c r="L47" s="59" t="s">
        <v>359</v>
      </c>
      <c r="M47" s="58">
        <f t="shared" si="1"/>
        <v>0</v>
      </c>
      <c r="N47" s="58"/>
      <c r="O47" s="58"/>
      <c r="P47" s="58"/>
      <c r="Q47" s="58"/>
      <c r="R47" s="58"/>
    </row>
    <row r="48" ht="13.5" spans="1:18">
      <c r="A48" s="56"/>
      <c r="B48" s="56" t="s">
        <v>138</v>
      </c>
      <c r="C48" s="59" t="s">
        <v>360</v>
      </c>
      <c r="D48" s="58">
        <f t="shared" si="0"/>
        <v>0</v>
      </c>
      <c r="E48" s="58"/>
      <c r="F48" s="58"/>
      <c r="G48" s="58"/>
      <c r="H48" s="58"/>
      <c r="I48" s="58"/>
      <c r="J48" s="56"/>
      <c r="K48" s="56" t="s">
        <v>202</v>
      </c>
      <c r="L48" s="59" t="s">
        <v>361</v>
      </c>
      <c r="M48" s="58">
        <f t="shared" si="1"/>
        <v>0</v>
      </c>
      <c r="N48" s="58"/>
      <c r="O48" s="58"/>
      <c r="P48" s="58"/>
      <c r="Q48" s="58"/>
      <c r="R48" s="58"/>
    </row>
    <row r="49" ht="13.5" spans="1:18">
      <c r="A49" s="56"/>
      <c r="B49" s="56" t="s">
        <v>160</v>
      </c>
      <c r="C49" s="59" t="s">
        <v>362</v>
      </c>
      <c r="D49" s="58">
        <f t="shared" si="0"/>
        <v>0</v>
      </c>
      <c r="E49" s="58"/>
      <c r="F49" s="58"/>
      <c r="G49" s="58"/>
      <c r="H49" s="58"/>
      <c r="I49" s="58"/>
      <c r="J49" s="56"/>
      <c r="K49" s="56" t="s">
        <v>160</v>
      </c>
      <c r="L49" s="59" t="s">
        <v>320</v>
      </c>
      <c r="M49" s="58">
        <f t="shared" si="1"/>
        <v>0.66</v>
      </c>
      <c r="N49" s="58">
        <v>0.66</v>
      </c>
      <c r="O49" s="58"/>
      <c r="P49" s="58"/>
      <c r="Q49" s="58"/>
      <c r="R49" s="58"/>
    </row>
    <row r="50" ht="13.5" spans="1:18">
      <c r="A50" s="55" t="s">
        <v>363</v>
      </c>
      <c r="B50" s="56" t="s">
        <v>290</v>
      </c>
      <c r="C50" s="57" t="s">
        <v>364</v>
      </c>
      <c r="D50" s="58">
        <f t="shared" si="0"/>
        <v>0</v>
      </c>
      <c r="E50" s="58"/>
      <c r="F50" s="58"/>
      <c r="G50" s="58"/>
      <c r="H50" s="58"/>
      <c r="I50" s="58"/>
      <c r="J50" s="55" t="s">
        <v>365</v>
      </c>
      <c r="K50" s="55" t="s">
        <v>290</v>
      </c>
      <c r="L50" s="57" t="s">
        <v>205</v>
      </c>
      <c r="M50" s="58">
        <f t="shared" si="1"/>
        <v>21.34</v>
      </c>
      <c r="N50" s="58">
        <f>SUM(N51:N61)</f>
        <v>21.34</v>
      </c>
      <c r="O50" s="58"/>
      <c r="P50" s="58"/>
      <c r="Q50" s="58"/>
      <c r="R50" s="58"/>
    </row>
    <row r="51" ht="13.5" spans="1:18">
      <c r="A51" s="56"/>
      <c r="B51" s="56" t="s">
        <v>136</v>
      </c>
      <c r="C51" s="59" t="s">
        <v>366</v>
      </c>
      <c r="D51" s="58">
        <f t="shared" si="0"/>
        <v>0</v>
      </c>
      <c r="E51" s="58"/>
      <c r="F51" s="58"/>
      <c r="G51" s="58"/>
      <c r="H51" s="58"/>
      <c r="I51" s="58"/>
      <c r="J51" s="56"/>
      <c r="K51" s="56" t="s">
        <v>136</v>
      </c>
      <c r="L51" s="59" t="s">
        <v>367</v>
      </c>
      <c r="M51" s="58">
        <f t="shared" si="1"/>
        <v>9.12</v>
      </c>
      <c r="N51" s="58">
        <v>9.12</v>
      </c>
      <c r="O51" s="58"/>
      <c r="P51" s="58"/>
      <c r="Q51" s="58"/>
      <c r="R51" s="58"/>
    </row>
    <row r="52" ht="13.5" spans="1:18">
      <c r="A52" s="56"/>
      <c r="B52" s="56" t="s">
        <v>138</v>
      </c>
      <c r="C52" s="59" t="s">
        <v>368</v>
      </c>
      <c r="D52" s="58">
        <f t="shared" si="0"/>
        <v>0</v>
      </c>
      <c r="E52" s="58"/>
      <c r="F52" s="58"/>
      <c r="G52" s="58"/>
      <c r="H52" s="58"/>
      <c r="I52" s="58"/>
      <c r="J52" s="56"/>
      <c r="K52" s="56" t="s">
        <v>138</v>
      </c>
      <c r="L52" s="59" t="s">
        <v>369</v>
      </c>
      <c r="M52" s="58">
        <f t="shared" si="1"/>
        <v>0</v>
      </c>
      <c r="N52" s="58"/>
      <c r="O52" s="58"/>
      <c r="P52" s="58"/>
      <c r="Q52" s="58"/>
      <c r="R52" s="58"/>
    </row>
    <row r="53" ht="13.5" spans="1:18">
      <c r="A53" s="55" t="s">
        <v>370</v>
      </c>
      <c r="B53" s="55" t="s">
        <v>290</v>
      </c>
      <c r="C53" s="57" t="s">
        <v>205</v>
      </c>
      <c r="D53" s="58">
        <f t="shared" si="0"/>
        <v>21.34</v>
      </c>
      <c r="E53" s="58">
        <f>SUM(E54:E58)</f>
        <v>21.34</v>
      </c>
      <c r="F53" s="58"/>
      <c r="G53" s="58"/>
      <c r="H53" s="58"/>
      <c r="I53" s="58"/>
      <c r="J53" s="56"/>
      <c r="K53" s="56" t="s">
        <v>140</v>
      </c>
      <c r="L53" s="59" t="s">
        <v>371</v>
      </c>
      <c r="M53" s="58">
        <f t="shared" si="1"/>
        <v>0</v>
      </c>
      <c r="N53" s="58"/>
      <c r="O53" s="58"/>
      <c r="P53" s="58"/>
      <c r="Q53" s="58"/>
      <c r="R53" s="58"/>
    </row>
    <row r="54" ht="13.5" spans="1:18">
      <c r="A54" s="56"/>
      <c r="B54" s="56" t="s">
        <v>136</v>
      </c>
      <c r="C54" s="59" t="s">
        <v>372</v>
      </c>
      <c r="D54" s="58">
        <f t="shared" si="0"/>
        <v>0</v>
      </c>
      <c r="E54" s="58"/>
      <c r="F54" s="58"/>
      <c r="G54" s="58"/>
      <c r="H54" s="58"/>
      <c r="I54" s="58"/>
      <c r="J54" s="56"/>
      <c r="K54" s="56" t="s">
        <v>166</v>
      </c>
      <c r="L54" s="59" t="s">
        <v>373</v>
      </c>
      <c r="M54" s="58">
        <f t="shared" si="1"/>
        <v>0</v>
      </c>
      <c r="N54" s="58"/>
      <c r="O54" s="58"/>
      <c r="P54" s="58"/>
      <c r="Q54" s="58"/>
      <c r="R54" s="58"/>
    </row>
    <row r="55" ht="13.5" spans="1:18">
      <c r="A55" s="56"/>
      <c r="B55" s="56" t="s">
        <v>138</v>
      </c>
      <c r="C55" s="59" t="s">
        <v>374</v>
      </c>
      <c r="D55" s="58">
        <f t="shared" si="0"/>
        <v>0</v>
      </c>
      <c r="E55" s="58"/>
      <c r="F55" s="58"/>
      <c r="G55" s="58"/>
      <c r="H55" s="58"/>
      <c r="I55" s="58"/>
      <c r="J55" s="56"/>
      <c r="K55" s="56" t="s">
        <v>168</v>
      </c>
      <c r="L55" s="59" t="s">
        <v>375</v>
      </c>
      <c r="M55" s="58">
        <f t="shared" si="1"/>
        <v>12.22</v>
      </c>
      <c r="N55" s="58">
        <v>12.22</v>
      </c>
      <c r="O55" s="58"/>
      <c r="P55" s="58"/>
      <c r="Q55" s="58"/>
      <c r="R55" s="58"/>
    </row>
    <row r="56" ht="13.5" spans="1:18">
      <c r="A56" s="56"/>
      <c r="B56" s="56" t="s">
        <v>140</v>
      </c>
      <c r="C56" s="59" t="s">
        <v>376</v>
      </c>
      <c r="D56" s="58">
        <f t="shared" si="0"/>
        <v>0</v>
      </c>
      <c r="E56" s="58"/>
      <c r="F56" s="58"/>
      <c r="G56" s="58"/>
      <c r="H56" s="58"/>
      <c r="I56" s="58"/>
      <c r="J56" s="56"/>
      <c r="K56" s="56" t="s">
        <v>142</v>
      </c>
      <c r="L56" s="59" t="s">
        <v>377</v>
      </c>
      <c r="M56" s="58">
        <f t="shared" si="1"/>
        <v>0</v>
      </c>
      <c r="N56" s="58"/>
      <c r="O56" s="58"/>
      <c r="P56" s="58"/>
      <c r="Q56" s="58"/>
      <c r="R56" s="58"/>
    </row>
    <row r="57" ht="13.5" spans="1:18">
      <c r="A57" s="56"/>
      <c r="B57" s="56" t="s">
        <v>168</v>
      </c>
      <c r="C57" s="59" t="s">
        <v>378</v>
      </c>
      <c r="D57" s="58">
        <f t="shared" si="0"/>
        <v>9.12</v>
      </c>
      <c r="E57" s="58">
        <v>9.12</v>
      </c>
      <c r="F57" s="58"/>
      <c r="G57" s="58"/>
      <c r="H57" s="58"/>
      <c r="I57" s="58"/>
      <c r="J57" s="56"/>
      <c r="K57" s="56" t="s">
        <v>144</v>
      </c>
      <c r="L57" s="59" t="s">
        <v>379</v>
      </c>
      <c r="M57" s="58">
        <f t="shared" si="1"/>
        <v>0</v>
      </c>
      <c r="N57" s="58"/>
      <c r="O57" s="58"/>
      <c r="P57" s="58"/>
      <c r="Q57" s="58"/>
      <c r="R57" s="58"/>
    </row>
    <row r="58" ht="13.5" spans="1:18">
      <c r="A58" s="56"/>
      <c r="B58" s="56" t="s">
        <v>160</v>
      </c>
      <c r="C58" s="59" t="s">
        <v>380</v>
      </c>
      <c r="D58" s="58">
        <f t="shared" si="0"/>
        <v>12.22</v>
      </c>
      <c r="E58" s="58">
        <v>12.22</v>
      </c>
      <c r="F58" s="58"/>
      <c r="G58" s="58"/>
      <c r="H58" s="58"/>
      <c r="I58" s="58"/>
      <c r="J58" s="56"/>
      <c r="K58" s="56" t="s">
        <v>146</v>
      </c>
      <c r="L58" s="59" t="s">
        <v>374</v>
      </c>
      <c r="M58" s="58">
        <f t="shared" si="1"/>
        <v>0</v>
      </c>
      <c r="N58" s="58"/>
      <c r="O58" s="58"/>
      <c r="P58" s="58"/>
      <c r="Q58" s="58"/>
      <c r="R58" s="58"/>
    </row>
    <row r="59" ht="13.5" spans="1:18">
      <c r="A59" s="55" t="s">
        <v>381</v>
      </c>
      <c r="B59" s="55" t="s">
        <v>290</v>
      </c>
      <c r="C59" s="57" t="s">
        <v>382</v>
      </c>
      <c r="D59" s="58">
        <f t="shared" si="0"/>
        <v>0</v>
      </c>
      <c r="E59" s="58"/>
      <c r="F59" s="58"/>
      <c r="G59" s="58"/>
      <c r="H59" s="58"/>
      <c r="I59" s="58"/>
      <c r="J59" s="56"/>
      <c r="K59" s="56" t="s">
        <v>148</v>
      </c>
      <c r="L59" s="59" t="s">
        <v>383</v>
      </c>
      <c r="M59" s="58">
        <f t="shared" si="1"/>
        <v>0</v>
      </c>
      <c r="N59" s="58"/>
      <c r="O59" s="58"/>
      <c r="P59" s="58"/>
      <c r="Q59" s="58"/>
      <c r="R59" s="58"/>
    </row>
    <row r="60" ht="13.5" spans="1:18">
      <c r="A60" s="56"/>
      <c r="B60" s="56" t="s">
        <v>138</v>
      </c>
      <c r="C60" s="59" t="s">
        <v>384</v>
      </c>
      <c r="D60" s="58">
        <f t="shared" si="0"/>
        <v>0</v>
      </c>
      <c r="E60" s="58"/>
      <c r="F60" s="58"/>
      <c r="G60" s="58"/>
      <c r="H60" s="58"/>
      <c r="I60" s="58"/>
      <c r="J60" s="56"/>
      <c r="K60" s="56" t="s">
        <v>150</v>
      </c>
      <c r="L60" s="59" t="s">
        <v>376</v>
      </c>
      <c r="M60" s="58">
        <f t="shared" si="1"/>
        <v>0</v>
      </c>
      <c r="N60" s="58"/>
      <c r="O60" s="58"/>
      <c r="P60" s="58"/>
      <c r="Q60" s="58"/>
      <c r="R60" s="58"/>
    </row>
    <row r="61" ht="13.5" spans="1:18">
      <c r="A61" s="56"/>
      <c r="B61" s="56" t="s">
        <v>140</v>
      </c>
      <c r="C61" s="59" t="s">
        <v>385</v>
      </c>
      <c r="D61" s="58">
        <f t="shared" si="0"/>
        <v>0</v>
      </c>
      <c r="E61" s="58"/>
      <c r="F61" s="58"/>
      <c r="G61" s="58"/>
      <c r="H61" s="58"/>
      <c r="I61" s="58"/>
      <c r="J61" s="56"/>
      <c r="K61" s="56" t="s">
        <v>160</v>
      </c>
      <c r="L61" s="59" t="s">
        <v>386</v>
      </c>
      <c r="M61" s="58">
        <f t="shared" si="1"/>
        <v>0</v>
      </c>
      <c r="N61" s="58"/>
      <c r="O61" s="58"/>
      <c r="P61" s="58"/>
      <c r="Q61" s="58"/>
      <c r="R61" s="58"/>
    </row>
    <row r="62" ht="13.5" spans="1:18">
      <c r="A62" s="55" t="s">
        <v>387</v>
      </c>
      <c r="B62" s="55" t="s">
        <v>290</v>
      </c>
      <c r="C62" s="57" t="s">
        <v>388</v>
      </c>
      <c r="D62" s="58">
        <f t="shared" si="0"/>
        <v>0</v>
      </c>
      <c r="E62" s="58"/>
      <c r="F62" s="58"/>
      <c r="G62" s="58"/>
      <c r="H62" s="58"/>
      <c r="I62" s="58"/>
      <c r="J62" s="55" t="s">
        <v>389</v>
      </c>
      <c r="K62" s="55" t="s">
        <v>290</v>
      </c>
      <c r="L62" s="57" t="s">
        <v>388</v>
      </c>
      <c r="M62" s="58">
        <f t="shared" si="1"/>
        <v>0</v>
      </c>
      <c r="N62" s="58"/>
      <c r="O62" s="58"/>
      <c r="P62" s="58"/>
      <c r="Q62" s="58"/>
      <c r="R62" s="58"/>
    </row>
    <row r="63" ht="13.5" spans="1:18">
      <c r="A63" s="56"/>
      <c r="B63" s="56" t="s">
        <v>136</v>
      </c>
      <c r="C63" s="59" t="s">
        <v>390</v>
      </c>
      <c r="D63" s="58">
        <f t="shared" si="0"/>
        <v>0</v>
      </c>
      <c r="E63" s="58"/>
      <c r="F63" s="58"/>
      <c r="G63" s="58"/>
      <c r="H63" s="58"/>
      <c r="I63" s="58"/>
      <c r="J63" s="56"/>
      <c r="K63" s="56" t="s">
        <v>136</v>
      </c>
      <c r="L63" s="59" t="s">
        <v>390</v>
      </c>
      <c r="M63" s="58">
        <f t="shared" si="1"/>
        <v>0</v>
      </c>
      <c r="N63" s="58"/>
      <c r="O63" s="58"/>
      <c r="P63" s="58"/>
      <c r="Q63" s="58"/>
      <c r="R63" s="58"/>
    </row>
    <row r="64" ht="13.5" spans="1:18">
      <c r="A64" s="56"/>
      <c r="B64" s="56" t="s">
        <v>138</v>
      </c>
      <c r="C64" s="59" t="s">
        <v>391</v>
      </c>
      <c r="D64" s="58">
        <f t="shared" si="0"/>
        <v>0</v>
      </c>
      <c r="E64" s="58"/>
      <c r="F64" s="58"/>
      <c r="G64" s="58"/>
      <c r="H64" s="58"/>
      <c r="I64" s="58"/>
      <c r="J64" s="56"/>
      <c r="K64" s="56" t="s">
        <v>138</v>
      </c>
      <c r="L64" s="59" t="s">
        <v>391</v>
      </c>
      <c r="M64" s="58">
        <f t="shared" si="1"/>
        <v>0</v>
      </c>
      <c r="N64" s="58"/>
      <c r="O64" s="58"/>
      <c r="P64" s="58"/>
      <c r="Q64" s="58"/>
      <c r="R64" s="58"/>
    </row>
    <row r="65" ht="13.5" spans="1:18">
      <c r="A65" s="56"/>
      <c r="B65" s="56" t="s">
        <v>140</v>
      </c>
      <c r="C65" s="59" t="s">
        <v>392</v>
      </c>
      <c r="D65" s="58">
        <f t="shared" si="0"/>
        <v>0</v>
      </c>
      <c r="E65" s="58"/>
      <c r="F65" s="58"/>
      <c r="G65" s="58"/>
      <c r="H65" s="58"/>
      <c r="I65" s="58"/>
      <c r="J65" s="56"/>
      <c r="K65" s="56" t="s">
        <v>140</v>
      </c>
      <c r="L65" s="59" t="s">
        <v>392</v>
      </c>
      <c r="M65" s="58">
        <f t="shared" si="1"/>
        <v>0</v>
      </c>
      <c r="N65" s="58"/>
      <c r="O65" s="58"/>
      <c r="P65" s="58"/>
      <c r="Q65" s="58"/>
      <c r="R65" s="58"/>
    </row>
    <row r="66" ht="13.5" spans="1:18">
      <c r="A66" s="56"/>
      <c r="B66" s="56" t="s">
        <v>166</v>
      </c>
      <c r="C66" s="59" t="s">
        <v>393</v>
      </c>
      <c r="D66" s="58">
        <f t="shared" si="0"/>
        <v>0</v>
      </c>
      <c r="E66" s="58"/>
      <c r="F66" s="58"/>
      <c r="G66" s="58"/>
      <c r="H66" s="58"/>
      <c r="I66" s="58"/>
      <c r="J66" s="56"/>
      <c r="K66" s="56" t="s">
        <v>166</v>
      </c>
      <c r="L66" s="59" t="s">
        <v>393</v>
      </c>
      <c r="M66" s="58">
        <f t="shared" si="1"/>
        <v>0</v>
      </c>
      <c r="N66" s="58"/>
      <c r="O66" s="58"/>
      <c r="P66" s="58"/>
      <c r="Q66" s="58"/>
      <c r="R66" s="58"/>
    </row>
    <row r="67" ht="13.5" spans="1:18">
      <c r="A67" s="55" t="s">
        <v>394</v>
      </c>
      <c r="B67" s="55" t="s">
        <v>290</v>
      </c>
      <c r="C67" s="57" t="s">
        <v>395</v>
      </c>
      <c r="D67" s="58">
        <f t="shared" si="0"/>
        <v>0</v>
      </c>
      <c r="E67" s="58"/>
      <c r="F67" s="58"/>
      <c r="G67" s="58"/>
      <c r="H67" s="58"/>
      <c r="I67" s="58"/>
      <c r="J67" s="55" t="s">
        <v>396</v>
      </c>
      <c r="K67" s="55" t="s">
        <v>290</v>
      </c>
      <c r="L67" s="57" t="s">
        <v>397</v>
      </c>
      <c r="M67" s="58">
        <f t="shared" si="1"/>
        <v>0</v>
      </c>
      <c r="N67" s="58"/>
      <c r="O67" s="58"/>
      <c r="P67" s="58"/>
      <c r="Q67" s="58"/>
      <c r="R67" s="58"/>
    </row>
    <row r="68" ht="13.5" spans="1:18">
      <c r="A68" s="56"/>
      <c r="B68" s="56" t="s">
        <v>136</v>
      </c>
      <c r="C68" s="59" t="s">
        <v>398</v>
      </c>
      <c r="D68" s="58">
        <f t="shared" si="0"/>
        <v>0</v>
      </c>
      <c r="E68" s="58"/>
      <c r="F68" s="58"/>
      <c r="G68" s="58"/>
      <c r="H68" s="58"/>
      <c r="I68" s="58"/>
      <c r="J68" s="56"/>
      <c r="K68" s="56" t="s">
        <v>136</v>
      </c>
      <c r="L68" s="59" t="s">
        <v>399</v>
      </c>
      <c r="M68" s="58">
        <f t="shared" si="1"/>
        <v>0</v>
      </c>
      <c r="N68" s="58"/>
      <c r="O68" s="58"/>
      <c r="P68" s="58"/>
      <c r="Q68" s="58"/>
      <c r="R68" s="58"/>
    </row>
    <row r="69" ht="13.5" spans="1:18">
      <c r="A69" s="56"/>
      <c r="B69" s="56" t="s">
        <v>138</v>
      </c>
      <c r="C69" s="59" t="s">
        <v>400</v>
      </c>
      <c r="D69" s="58">
        <f t="shared" si="0"/>
        <v>0</v>
      </c>
      <c r="E69" s="58"/>
      <c r="F69" s="58"/>
      <c r="G69" s="58"/>
      <c r="H69" s="58"/>
      <c r="I69" s="58"/>
      <c r="J69" s="56"/>
      <c r="K69" s="56" t="s">
        <v>138</v>
      </c>
      <c r="L69" s="59" t="s">
        <v>401</v>
      </c>
      <c r="M69" s="58">
        <f t="shared" si="1"/>
        <v>0</v>
      </c>
      <c r="N69" s="58"/>
      <c r="O69" s="58"/>
      <c r="P69" s="58"/>
      <c r="Q69" s="58"/>
      <c r="R69" s="58"/>
    </row>
    <row r="70" ht="13.5" spans="1:18">
      <c r="A70" s="55" t="s">
        <v>402</v>
      </c>
      <c r="B70" s="55" t="s">
        <v>290</v>
      </c>
      <c r="C70" s="57" t="s">
        <v>403</v>
      </c>
      <c r="D70" s="58">
        <f t="shared" si="0"/>
        <v>0</v>
      </c>
      <c r="E70" s="58"/>
      <c r="F70" s="58"/>
      <c r="G70" s="58"/>
      <c r="H70" s="58"/>
      <c r="I70" s="58"/>
      <c r="J70" s="56"/>
      <c r="K70" s="56" t="s">
        <v>140</v>
      </c>
      <c r="L70" s="59" t="s">
        <v>404</v>
      </c>
      <c r="M70" s="58">
        <f t="shared" si="1"/>
        <v>0</v>
      </c>
      <c r="N70" s="58"/>
      <c r="O70" s="58"/>
      <c r="P70" s="58"/>
      <c r="Q70" s="58"/>
      <c r="R70" s="58"/>
    </row>
    <row r="71" ht="13.5" spans="1:18">
      <c r="A71" s="56"/>
      <c r="B71" s="56" t="s">
        <v>136</v>
      </c>
      <c r="C71" s="59" t="s">
        <v>405</v>
      </c>
      <c r="D71" s="58">
        <f t="shared" si="0"/>
        <v>0</v>
      </c>
      <c r="E71" s="58"/>
      <c r="F71" s="58"/>
      <c r="G71" s="58"/>
      <c r="H71" s="58"/>
      <c r="I71" s="58"/>
      <c r="J71" s="56"/>
      <c r="K71" s="56" t="s">
        <v>168</v>
      </c>
      <c r="L71" s="59" t="s">
        <v>327</v>
      </c>
      <c r="M71" s="58">
        <f t="shared" si="1"/>
        <v>0</v>
      </c>
      <c r="N71" s="58"/>
      <c r="O71" s="58"/>
      <c r="P71" s="58"/>
      <c r="Q71" s="58"/>
      <c r="R71" s="58"/>
    </row>
    <row r="72" ht="13.5" spans="1:18">
      <c r="A72" s="56"/>
      <c r="B72" s="56" t="s">
        <v>138</v>
      </c>
      <c r="C72" s="59" t="s">
        <v>406</v>
      </c>
      <c r="D72" s="58">
        <f t="shared" si="0"/>
        <v>0</v>
      </c>
      <c r="E72" s="58"/>
      <c r="F72" s="58"/>
      <c r="G72" s="58"/>
      <c r="H72" s="58"/>
      <c r="I72" s="58"/>
      <c r="J72" s="56"/>
      <c r="K72" s="56" t="s">
        <v>142</v>
      </c>
      <c r="L72" s="59" t="s">
        <v>335</v>
      </c>
      <c r="M72" s="58">
        <f t="shared" si="1"/>
        <v>0</v>
      </c>
      <c r="N72" s="58"/>
      <c r="O72" s="58"/>
      <c r="P72" s="58"/>
      <c r="Q72" s="58"/>
      <c r="R72" s="58"/>
    </row>
    <row r="73" ht="13.5" spans="1:18">
      <c r="A73" s="56"/>
      <c r="B73" s="56" t="s">
        <v>140</v>
      </c>
      <c r="C73" s="59" t="s">
        <v>407</v>
      </c>
      <c r="D73" s="58">
        <f t="shared" ref="D73:D113" si="2">SUM(E73:F73)</f>
        <v>0</v>
      </c>
      <c r="E73" s="58"/>
      <c r="F73" s="58"/>
      <c r="G73" s="58"/>
      <c r="H73" s="58"/>
      <c r="I73" s="58"/>
      <c r="J73" s="56"/>
      <c r="K73" s="56" t="s">
        <v>144</v>
      </c>
      <c r="L73" s="59" t="s">
        <v>408</v>
      </c>
      <c r="M73" s="58">
        <f t="shared" ref="M73:M113" si="3">SUM(N73:O73)</f>
        <v>0</v>
      </c>
      <c r="N73" s="58"/>
      <c r="O73" s="58"/>
      <c r="P73" s="58"/>
      <c r="Q73" s="58"/>
      <c r="R73" s="58"/>
    </row>
    <row r="74" ht="13.5" spans="1:18">
      <c r="A74" s="56"/>
      <c r="B74" s="56" t="s">
        <v>166</v>
      </c>
      <c r="C74" s="59" t="s">
        <v>409</v>
      </c>
      <c r="D74" s="58">
        <f t="shared" si="2"/>
        <v>0</v>
      </c>
      <c r="E74" s="58"/>
      <c r="F74" s="58"/>
      <c r="G74" s="58"/>
      <c r="H74" s="58"/>
      <c r="I74" s="58"/>
      <c r="J74" s="56"/>
      <c r="K74" s="56" t="s">
        <v>146</v>
      </c>
      <c r="L74" s="59" t="s">
        <v>410</v>
      </c>
      <c r="M74" s="58">
        <f t="shared" si="3"/>
        <v>0</v>
      </c>
      <c r="N74" s="58"/>
      <c r="O74" s="58"/>
      <c r="P74" s="58"/>
      <c r="Q74" s="58"/>
      <c r="R74" s="58"/>
    </row>
    <row r="75" ht="13.5" spans="1:18">
      <c r="A75" s="55" t="s">
        <v>411</v>
      </c>
      <c r="B75" s="55" t="s">
        <v>290</v>
      </c>
      <c r="C75" s="57" t="s">
        <v>412</v>
      </c>
      <c r="D75" s="58">
        <f t="shared" si="2"/>
        <v>0</v>
      </c>
      <c r="E75" s="58"/>
      <c r="F75" s="58"/>
      <c r="G75" s="58"/>
      <c r="H75" s="58"/>
      <c r="I75" s="58"/>
      <c r="J75" s="56"/>
      <c r="K75" s="56" t="s">
        <v>156</v>
      </c>
      <c r="L75" s="59" t="s">
        <v>329</v>
      </c>
      <c r="M75" s="58">
        <f t="shared" si="3"/>
        <v>0</v>
      </c>
      <c r="N75" s="58"/>
      <c r="O75" s="58"/>
      <c r="P75" s="58"/>
      <c r="Q75" s="58"/>
      <c r="R75" s="58"/>
    </row>
    <row r="76" ht="13.5" spans="1:18">
      <c r="A76" s="56"/>
      <c r="B76" s="56" t="s">
        <v>136</v>
      </c>
      <c r="C76" s="59" t="s">
        <v>413</v>
      </c>
      <c r="D76" s="58">
        <f t="shared" si="2"/>
        <v>0</v>
      </c>
      <c r="E76" s="58"/>
      <c r="F76" s="58"/>
      <c r="G76" s="58"/>
      <c r="H76" s="58"/>
      <c r="I76" s="58"/>
      <c r="J76" s="56"/>
      <c r="K76" s="56" t="s">
        <v>414</v>
      </c>
      <c r="L76" s="59" t="s">
        <v>415</v>
      </c>
      <c r="M76" s="58">
        <f t="shared" si="3"/>
        <v>0</v>
      </c>
      <c r="N76" s="58"/>
      <c r="O76" s="58"/>
      <c r="P76" s="58"/>
      <c r="Q76" s="58"/>
      <c r="R76" s="58"/>
    </row>
    <row r="77" ht="13.5" spans="1:18">
      <c r="A77" s="56"/>
      <c r="B77" s="56" t="s">
        <v>138</v>
      </c>
      <c r="C77" s="59" t="s">
        <v>416</v>
      </c>
      <c r="D77" s="58">
        <f t="shared" si="2"/>
        <v>0</v>
      </c>
      <c r="E77" s="58"/>
      <c r="F77" s="58"/>
      <c r="G77" s="58"/>
      <c r="H77" s="58"/>
      <c r="I77" s="58"/>
      <c r="J77" s="56"/>
      <c r="K77" s="56" t="s">
        <v>417</v>
      </c>
      <c r="L77" s="59" t="s">
        <v>418</v>
      </c>
      <c r="M77" s="58">
        <f t="shared" si="3"/>
        <v>0</v>
      </c>
      <c r="N77" s="58"/>
      <c r="O77" s="58"/>
      <c r="P77" s="58"/>
      <c r="Q77" s="58"/>
      <c r="R77" s="58"/>
    </row>
    <row r="78" ht="13.5" spans="1:18">
      <c r="A78" s="55" t="s">
        <v>419</v>
      </c>
      <c r="B78" s="55" t="s">
        <v>290</v>
      </c>
      <c r="C78" s="57" t="s">
        <v>420</v>
      </c>
      <c r="D78" s="58">
        <f t="shared" si="2"/>
        <v>0</v>
      </c>
      <c r="E78" s="58"/>
      <c r="F78" s="58"/>
      <c r="G78" s="58"/>
      <c r="H78" s="58"/>
      <c r="I78" s="58"/>
      <c r="J78" s="56"/>
      <c r="K78" s="56" t="s">
        <v>421</v>
      </c>
      <c r="L78" s="59" t="s">
        <v>422</v>
      </c>
      <c r="M78" s="58">
        <f t="shared" si="3"/>
        <v>0</v>
      </c>
      <c r="N78" s="58"/>
      <c r="O78" s="58"/>
      <c r="P78" s="58"/>
      <c r="Q78" s="58"/>
      <c r="R78" s="58"/>
    </row>
    <row r="79" ht="13.5" spans="1:18">
      <c r="A79" s="56"/>
      <c r="B79" s="56" t="s">
        <v>142</v>
      </c>
      <c r="C79" s="59" t="s">
        <v>423</v>
      </c>
      <c r="D79" s="58">
        <f t="shared" si="2"/>
        <v>0</v>
      </c>
      <c r="E79" s="58"/>
      <c r="F79" s="58"/>
      <c r="G79" s="58"/>
      <c r="H79" s="58"/>
      <c r="I79" s="58"/>
      <c r="J79" s="56"/>
      <c r="K79" s="56" t="s">
        <v>160</v>
      </c>
      <c r="L79" s="59" t="s">
        <v>424</v>
      </c>
      <c r="M79" s="58">
        <f t="shared" si="3"/>
        <v>0</v>
      </c>
      <c r="N79" s="58"/>
      <c r="O79" s="58"/>
      <c r="P79" s="58"/>
      <c r="Q79" s="58"/>
      <c r="R79" s="58"/>
    </row>
    <row r="80" ht="13.5" spans="1:18">
      <c r="A80" s="56"/>
      <c r="B80" s="56" t="s">
        <v>144</v>
      </c>
      <c r="C80" s="59" t="s">
        <v>425</v>
      </c>
      <c r="D80" s="58">
        <f t="shared" si="2"/>
        <v>0</v>
      </c>
      <c r="E80" s="58"/>
      <c r="F80" s="58"/>
      <c r="G80" s="58"/>
      <c r="H80" s="58"/>
      <c r="I80" s="58"/>
      <c r="J80" s="55" t="s">
        <v>426</v>
      </c>
      <c r="K80" s="55" t="s">
        <v>290</v>
      </c>
      <c r="L80" s="57" t="s">
        <v>427</v>
      </c>
      <c r="M80" s="58">
        <f t="shared" si="3"/>
        <v>0</v>
      </c>
      <c r="N80" s="58"/>
      <c r="O80" s="58"/>
      <c r="P80" s="58"/>
      <c r="Q80" s="58"/>
      <c r="R80" s="58"/>
    </row>
    <row r="81" ht="13.5" spans="1:18">
      <c r="A81" s="56"/>
      <c r="B81" s="56" t="s">
        <v>146</v>
      </c>
      <c r="C81" s="59" t="s">
        <v>428</v>
      </c>
      <c r="D81" s="58">
        <f t="shared" si="2"/>
        <v>0</v>
      </c>
      <c r="E81" s="58"/>
      <c r="F81" s="58"/>
      <c r="G81" s="58"/>
      <c r="H81" s="58"/>
      <c r="I81" s="58"/>
      <c r="J81" s="56"/>
      <c r="K81" s="56" t="s">
        <v>136</v>
      </c>
      <c r="L81" s="59" t="s">
        <v>399</v>
      </c>
      <c r="M81" s="58">
        <f t="shared" si="3"/>
        <v>0</v>
      </c>
      <c r="N81" s="58"/>
      <c r="O81" s="58"/>
      <c r="P81" s="58"/>
      <c r="Q81" s="58"/>
      <c r="R81" s="58"/>
    </row>
    <row r="82" ht="13.5" spans="1:18">
      <c r="A82" s="56"/>
      <c r="B82" s="56" t="s">
        <v>160</v>
      </c>
      <c r="C82" s="59" t="s">
        <v>420</v>
      </c>
      <c r="D82" s="58">
        <f t="shared" si="2"/>
        <v>0</v>
      </c>
      <c r="E82" s="58"/>
      <c r="F82" s="58"/>
      <c r="G82" s="58"/>
      <c r="H82" s="58"/>
      <c r="I82" s="58"/>
      <c r="J82" s="56"/>
      <c r="K82" s="56" t="s">
        <v>138</v>
      </c>
      <c r="L82" s="59" t="s">
        <v>401</v>
      </c>
      <c r="M82" s="58">
        <f t="shared" si="3"/>
        <v>0</v>
      </c>
      <c r="N82" s="58"/>
      <c r="O82" s="58"/>
      <c r="P82" s="58"/>
      <c r="Q82" s="58"/>
      <c r="R82" s="58"/>
    </row>
    <row r="83" ht="13.5" spans="1:18">
      <c r="A83" s="61"/>
      <c r="B83" s="61"/>
      <c r="C83" s="61"/>
      <c r="D83" s="58">
        <f t="shared" si="2"/>
        <v>0</v>
      </c>
      <c r="E83" s="58"/>
      <c r="F83" s="58"/>
      <c r="G83" s="58"/>
      <c r="H83" s="58"/>
      <c r="I83" s="58"/>
      <c r="J83" s="61"/>
      <c r="K83" s="61" t="s">
        <v>140</v>
      </c>
      <c r="L83" s="61" t="s">
        <v>404</v>
      </c>
      <c r="M83" s="58">
        <f t="shared" si="3"/>
        <v>0</v>
      </c>
      <c r="N83" s="58"/>
      <c r="O83" s="58"/>
      <c r="P83" s="58"/>
      <c r="Q83" s="58"/>
      <c r="R83" s="58"/>
    </row>
    <row r="84" ht="13.5" spans="1:18">
      <c r="A84" s="61"/>
      <c r="B84" s="61"/>
      <c r="C84" s="61"/>
      <c r="D84" s="58">
        <f t="shared" si="2"/>
        <v>0</v>
      </c>
      <c r="E84" s="58"/>
      <c r="F84" s="58"/>
      <c r="G84" s="58"/>
      <c r="H84" s="58"/>
      <c r="I84" s="58"/>
      <c r="J84" s="61"/>
      <c r="K84" s="61" t="s">
        <v>168</v>
      </c>
      <c r="L84" s="61" t="s">
        <v>327</v>
      </c>
      <c r="M84" s="58">
        <f t="shared" si="3"/>
        <v>0</v>
      </c>
      <c r="N84" s="58"/>
      <c r="O84" s="58"/>
      <c r="P84" s="58"/>
      <c r="Q84" s="58"/>
      <c r="R84" s="58"/>
    </row>
    <row r="85" ht="13.5" spans="1:18">
      <c r="A85" s="61"/>
      <c r="B85" s="61"/>
      <c r="C85" s="61"/>
      <c r="D85" s="58">
        <f t="shared" si="2"/>
        <v>0</v>
      </c>
      <c r="E85" s="58"/>
      <c r="F85" s="58"/>
      <c r="G85" s="58"/>
      <c r="H85" s="58"/>
      <c r="I85" s="58"/>
      <c r="J85" s="61"/>
      <c r="K85" s="61" t="s">
        <v>142</v>
      </c>
      <c r="L85" s="61" t="s">
        <v>335</v>
      </c>
      <c r="M85" s="58">
        <f t="shared" si="3"/>
        <v>0</v>
      </c>
      <c r="N85" s="58"/>
      <c r="O85" s="58"/>
      <c r="P85" s="58"/>
      <c r="Q85" s="58"/>
      <c r="R85" s="58"/>
    </row>
    <row r="86" ht="13.5" spans="1:18">
      <c r="A86" s="61"/>
      <c r="B86" s="61"/>
      <c r="C86" s="61"/>
      <c r="D86" s="58">
        <f t="shared" si="2"/>
        <v>0</v>
      </c>
      <c r="E86" s="58"/>
      <c r="F86" s="58"/>
      <c r="G86" s="58"/>
      <c r="H86" s="58"/>
      <c r="I86" s="58"/>
      <c r="J86" s="61"/>
      <c r="K86" s="61" t="s">
        <v>144</v>
      </c>
      <c r="L86" s="61" t="s">
        <v>408</v>
      </c>
      <c r="M86" s="58">
        <f t="shared" si="3"/>
        <v>0</v>
      </c>
      <c r="N86" s="58"/>
      <c r="O86" s="58"/>
      <c r="P86" s="58"/>
      <c r="Q86" s="58"/>
      <c r="R86" s="58"/>
    </row>
    <row r="87" ht="13.5" spans="1:18">
      <c r="A87" s="61"/>
      <c r="B87" s="61"/>
      <c r="C87" s="61"/>
      <c r="D87" s="58">
        <f t="shared" si="2"/>
        <v>0</v>
      </c>
      <c r="E87" s="58"/>
      <c r="F87" s="58"/>
      <c r="G87" s="58"/>
      <c r="H87" s="58"/>
      <c r="I87" s="58"/>
      <c r="J87" s="61"/>
      <c r="K87" s="61" t="s">
        <v>146</v>
      </c>
      <c r="L87" s="61" t="s">
        <v>410</v>
      </c>
      <c r="M87" s="58">
        <f t="shared" si="3"/>
        <v>0</v>
      </c>
      <c r="N87" s="58"/>
      <c r="O87" s="58"/>
      <c r="P87" s="58"/>
      <c r="Q87" s="58"/>
      <c r="R87" s="58"/>
    </row>
    <row r="88" ht="13.5" spans="1:18">
      <c r="A88" s="61"/>
      <c r="B88" s="61"/>
      <c r="C88" s="61"/>
      <c r="D88" s="58">
        <f t="shared" si="2"/>
        <v>0</v>
      </c>
      <c r="E88" s="58"/>
      <c r="F88" s="58"/>
      <c r="G88" s="58"/>
      <c r="H88" s="58"/>
      <c r="I88" s="58"/>
      <c r="J88" s="61"/>
      <c r="K88" s="61" t="s">
        <v>148</v>
      </c>
      <c r="L88" s="61" t="s">
        <v>429</v>
      </c>
      <c r="M88" s="58">
        <f t="shared" si="3"/>
        <v>0</v>
      </c>
      <c r="N88" s="58"/>
      <c r="O88" s="58"/>
      <c r="P88" s="58"/>
      <c r="Q88" s="58"/>
      <c r="R88" s="58"/>
    </row>
    <row r="89" ht="13.5" spans="1:18">
      <c r="A89" s="61"/>
      <c r="B89" s="61"/>
      <c r="C89" s="61"/>
      <c r="D89" s="58">
        <f t="shared" si="2"/>
        <v>0</v>
      </c>
      <c r="E89" s="58"/>
      <c r="F89" s="58"/>
      <c r="G89" s="58"/>
      <c r="H89" s="58"/>
      <c r="I89" s="58"/>
      <c r="J89" s="61"/>
      <c r="K89" s="61" t="s">
        <v>150</v>
      </c>
      <c r="L89" s="61" t="s">
        <v>430</v>
      </c>
      <c r="M89" s="58">
        <f t="shared" si="3"/>
        <v>0</v>
      </c>
      <c r="N89" s="58"/>
      <c r="O89" s="58"/>
      <c r="P89" s="58"/>
      <c r="Q89" s="58"/>
      <c r="R89" s="58"/>
    </row>
    <row r="90" ht="13.5" spans="1:18">
      <c r="A90" s="61"/>
      <c r="B90" s="61"/>
      <c r="C90" s="61"/>
      <c r="D90" s="58">
        <f t="shared" si="2"/>
        <v>0</v>
      </c>
      <c r="E90" s="58"/>
      <c r="F90" s="58"/>
      <c r="G90" s="58"/>
      <c r="H90" s="58"/>
      <c r="I90" s="58"/>
      <c r="J90" s="61"/>
      <c r="K90" s="61" t="s">
        <v>152</v>
      </c>
      <c r="L90" s="61" t="s">
        <v>431</v>
      </c>
      <c r="M90" s="58">
        <f t="shared" si="3"/>
        <v>0</v>
      </c>
      <c r="N90" s="58"/>
      <c r="O90" s="58"/>
      <c r="P90" s="58"/>
      <c r="Q90" s="58"/>
      <c r="R90" s="58"/>
    </row>
    <row r="91" ht="13.5" spans="1:18">
      <c r="A91" s="61"/>
      <c r="B91" s="61"/>
      <c r="C91" s="61"/>
      <c r="D91" s="58">
        <f t="shared" si="2"/>
        <v>0</v>
      </c>
      <c r="E91" s="58"/>
      <c r="F91" s="58"/>
      <c r="G91" s="58"/>
      <c r="H91" s="58"/>
      <c r="I91" s="58"/>
      <c r="J91" s="61"/>
      <c r="K91" s="61" t="s">
        <v>154</v>
      </c>
      <c r="L91" s="61" t="s">
        <v>432</v>
      </c>
      <c r="M91" s="58">
        <f t="shared" si="3"/>
        <v>0</v>
      </c>
      <c r="N91" s="58"/>
      <c r="O91" s="58"/>
      <c r="P91" s="58"/>
      <c r="Q91" s="58"/>
      <c r="R91" s="58"/>
    </row>
    <row r="92" ht="13.5" spans="1:18">
      <c r="A92" s="61"/>
      <c r="B92" s="61"/>
      <c r="C92" s="61"/>
      <c r="D92" s="58">
        <f t="shared" si="2"/>
        <v>0</v>
      </c>
      <c r="E92" s="58"/>
      <c r="F92" s="58"/>
      <c r="G92" s="58"/>
      <c r="H92" s="58"/>
      <c r="I92" s="58"/>
      <c r="J92" s="61"/>
      <c r="K92" s="61" t="s">
        <v>156</v>
      </c>
      <c r="L92" s="61" t="s">
        <v>329</v>
      </c>
      <c r="M92" s="58">
        <f t="shared" si="3"/>
        <v>0</v>
      </c>
      <c r="N92" s="58"/>
      <c r="O92" s="58"/>
      <c r="P92" s="58"/>
      <c r="Q92" s="58"/>
      <c r="R92" s="58"/>
    </row>
    <row r="93" ht="13.5" spans="1:18">
      <c r="A93" s="61"/>
      <c r="B93" s="61"/>
      <c r="C93" s="61"/>
      <c r="D93" s="58">
        <f t="shared" si="2"/>
        <v>0</v>
      </c>
      <c r="E93" s="58"/>
      <c r="F93" s="58"/>
      <c r="G93" s="58"/>
      <c r="H93" s="58"/>
      <c r="I93" s="58"/>
      <c r="J93" s="61"/>
      <c r="K93" s="61" t="s">
        <v>414</v>
      </c>
      <c r="L93" s="61" t="s">
        <v>415</v>
      </c>
      <c r="M93" s="58">
        <f t="shared" si="3"/>
        <v>0</v>
      </c>
      <c r="N93" s="58"/>
      <c r="O93" s="58"/>
      <c r="P93" s="58"/>
      <c r="Q93" s="58"/>
      <c r="R93" s="58"/>
    </row>
    <row r="94" ht="13.5" spans="1:18">
      <c r="A94" s="61"/>
      <c r="B94" s="61"/>
      <c r="C94" s="61"/>
      <c r="D94" s="58">
        <f t="shared" si="2"/>
        <v>0</v>
      </c>
      <c r="E94" s="58"/>
      <c r="F94" s="58"/>
      <c r="G94" s="58"/>
      <c r="H94" s="58"/>
      <c r="I94" s="58"/>
      <c r="J94" s="61"/>
      <c r="K94" s="61" t="s">
        <v>417</v>
      </c>
      <c r="L94" s="61" t="s">
        <v>418</v>
      </c>
      <c r="M94" s="58">
        <f t="shared" si="3"/>
        <v>0</v>
      </c>
      <c r="N94" s="58"/>
      <c r="O94" s="58"/>
      <c r="P94" s="58"/>
      <c r="Q94" s="58"/>
      <c r="R94" s="58"/>
    </row>
    <row r="95" ht="13.5" spans="1:18">
      <c r="A95" s="61"/>
      <c r="B95" s="61"/>
      <c r="C95" s="61"/>
      <c r="D95" s="58">
        <f t="shared" si="2"/>
        <v>0</v>
      </c>
      <c r="E95" s="58"/>
      <c r="F95" s="58"/>
      <c r="G95" s="58"/>
      <c r="H95" s="58"/>
      <c r="I95" s="58"/>
      <c r="J95" s="61"/>
      <c r="K95" s="61" t="s">
        <v>421</v>
      </c>
      <c r="L95" s="61" t="s">
        <v>422</v>
      </c>
      <c r="M95" s="58">
        <f t="shared" si="3"/>
        <v>0</v>
      </c>
      <c r="N95" s="58"/>
      <c r="O95" s="58"/>
      <c r="P95" s="58"/>
      <c r="Q95" s="58"/>
      <c r="R95" s="58"/>
    </row>
    <row r="96" ht="13.5" spans="1:18">
      <c r="A96" s="61"/>
      <c r="B96" s="61"/>
      <c r="C96" s="61"/>
      <c r="D96" s="58">
        <f t="shared" si="2"/>
        <v>0</v>
      </c>
      <c r="E96" s="58"/>
      <c r="F96" s="58"/>
      <c r="G96" s="58"/>
      <c r="H96" s="58"/>
      <c r="I96" s="58"/>
      <c r="J96" s="61"/>
      <c r="K96" s="61" t="s">
        <v>160</v>
      </c>
      <c r="L96" s="61" t="s">
        <v>337</v>
      </c>
      <c r="M96" s="58">
        <f t="shared" si="3"/>
        <v>0</v>
      </c>
      <c r="N96" s="58"/>
      <c r="O96" s="58"/>
      <c r="P96" s="58"/>
      <c r="Q96" s="58"/>
      <c r="R96" s="58"/>
    </row>
    <row r="97" ht="13.5" spans="1:18">
      <c r="A97" s="61"/>
      <c r="B97" s="61"/>
      <c r="C97" s="61"/>
      <c r="D97" s="58">
        <f t="shared" si="2"/>
        <v>0</v>
      </c>
      <c r="E97" s="58"/>
      <c r="F97" s="58"/>
      <c r="G97" s="58"/>
      <c r="H97" s="58"/>
      <c r="I97" s="58"/>
      <c r="J97" s="63" t="s">
        <v>433</v>
      </c>
      <c r="K97" s="63" t="s">
        <v>290</v>
      </c>
      <c r="L97" s="63" t="s">
        <v>434</v>
      </c>
      <c r="M97" s="58">
        <f t="shared" si="3"/>
        <v>0</v>
      </c>
      <c r="N97" s="58"/>
      <c r="O97" s="58"/>
      <c r="P97" s="58"/>
      <c r="Q97" s="58"/>
      <c r="R97" s="58"/>
    </row>
    <row r="98" ht="13.5" spans="1:18">
      <c r="A98" s="61"/>
      <c r="B98" s="61"/>
      <c r="C98" s="61"/>
      <c r="D98" s="58">
        <f t="shared" si="2"/>
        <v>0</v>
      </c>
      <c r="E98" s="58"/>
      <c r="F98" s="58"/>
      <c r="G98" s="58"/>
      <c r="H98" s="58"/>
      <c r="I98" s="58"/>
      <c r="J98" s="61"/>
      <c r="K98" s="61" t="s">
        <v>136</v>
      </c>
      <c r="L98" s="61" t="s">
        <v>435</v>
      </c>
      <c r="M98" s="58">
        <f t="shared" si="3"/>
        <v>0</v>
      </c>
      <c r="N98" s="58"/>
      <c r="O98" s="58"/>
      <c r="P98" s="58"/>
      <c r="Q98" s="58"/>
      <c r="R98" s="58"/>
    </row>
    <row r="99" ht="13.5" spans="1:18">
      <c r="A99" s="61"/>
      <c r="B99" s="61"/>
      <c r="C99" s="61"/>
      <c r="D99" s="58">
        <f t="shared" si="2"/>
        <v>0</v>
      </c>
      <c r="E99" s="58"/>
      <c r="F99" s="58"/>
      <c r="G99" s="58"/>
      <c r="H99" s="58"/>
      <c r="I99" s="58"/>
      <c r="J99" s="61"/>
      <c r="K99" s="61" t="s">
        <v>160</v>
      </c>
      <c r="L99" s="61" t="s">
        <v>362</v>
      </c>
      <c r="M99" s="58">
        <f t="shared" si="3"/>
        <v>0</v>
      </c>
      <c r="N99" s="58"/>
      <c r="O99" s="58"/>
      <c r="P99" s="58"/>
      <c r="Q99" s="58"/>
      <c r="R99" s="58"/>
    </row>
    <row r="100" ht="13.5" spans="1:18">
      <c r="A100" s="61"/>
      <c r="B100" s="61"/>
      <c r="C100" s="61"/>
      <c r="D100" s="58">
        <f t="shared" si="2"/>
        <v>0</v>
      </c>
      <c r="E100" s="58"/>
      <c r="F100" s="58"/>
      <c r="G100" s="58"/>
      <c r="H100" s="58"/>
      <c r="I100" s="58"/>
      <c r="J100" s="63" t="s">
        <v>436</v>
      </c>
      <c r="K100" s="63" t="s">
        <v>290</v>
      </c>
      <c r="L100" s="63" t="s">
        <v>357</v>
      </c>
      <c r="M100" s="58">
        <f t="shared" si="3"/>
        <v>0</v>
      </c>
      <c r="N100" s="58"/>
      <c r="O100" s="58"/>
      <c r="P100" s="58"/>
      <c r="Q100" s="58"/>
      <c r="R100" s="58"/>
    </row>
    <row r="101" ht="13.5" spans="1:18">
      <c r="A101" s="61"/>
      <c r="B101" s="61"/>
      <c r="C101" s="61"/>
      <c r="D101" s="58">
        <f t="shared" si="2"/>
        <v>0</v>
      </c>
      <c r="E101" s="58"/>
      <c r="F101" s="58"/>
      <c r="G101" s="58"/>
      <c r="H101" s="58"/>
      <c r="I101" s="58"/>
      <c r="J101" s="61"/>
      <c r="K101" s="61" t="s">
        <v>136</v>
      </c>
      <c r="L101" s="61" t="s">
        <v>435</v>
      </c>
      <c r="M101" s="58">
        <f t="shared" si="3"/>
        <v>0</v>
      </c>
      <c r="N101" s="58"/>
      <c r="O101" s="58"/>
      <c r="P101" s="58"/>
      <c r="Q101" s="58"/>
      <c r="R101" s="58"/>
    </row>
    <row r="102" ht="13.5" spans="1:18">
      <c r="A102" s="61"/>
      <c r="B102" s="61"/>
      <c r="C102" s="61"/>
      <c r="D102" s="58">
        <f t="shared" si="2"/>
        <v>0</v>
      </c>
      <c r="E102" s="58"/>
      <c r="F102" s="58"/>
      <c r="G102" s="58"/>
      <c r="H102" s="58"/>
      <c r="I102" s="58"/>
      <c r="J102" s="61"/>
      <c r="K102" s="61" t="s">
        <v>140</v>
      </c>
      <c r="L102" s="61" t="s">
        <v>437</v>
      </c>
      <c r="M102" s="58">
        <f t="shared" si="3"/>
        <v>0</v>
      </c>
      <c r="N102" s="58"/>
      <c r="O102" s="58"/>
      <c r="P102" s="58"/>
      <c r="Q102" s="58"/>
      <c r="R102" s="58"/>
    </row>
    <row r="103" ht="13.5" spans="1:18">
      <c r="A103" s="61"/>
      <c r="B103" s="61"/>
      <c r="C103" s="61"/>
      <c r="D103" s="58">
        <f t="shared" si="2"/>
        <v>0</v>
      </c>
      <c r="E103" s="58"/>
      <c r="F103" s="58"/>
      <c r="G103" s="58"/>
      <c r="H103" s="58"/>
      <c r="I103" s="58"/>
      <c r="J103" s="61"/>
      <c r="K103" s="61" t="s">
        <v>166</v>
      </c>
      <c r="L103" s="61" t="s">
        <v>358</v>
      </c>
      <c r="M103" s="58">
        <f t="shared" si="3"/>
        <v>0</v>
      </c>
      <c r="N103" s="58"/>
      <c r="O103" s="58"/>
      <c r="P103" s="58"/>
      <c r="Q103" s="58"/>
      <c r="R103" s="58"/>
    </row>
    <row r="104" ht="13.5" spans="1:18">
      <c r="A104" s="61"/>
      <c r="B104" s="61"/>
      <c r="C104" s="61"/>
      <c r="D104" s="58">
        <f t="shared" si="2"/>
        <v>0</v>
      </c>
      <c r="E104" s="58"/>
      <c r="F104" s="58"/>
      <c r="G104" s="58"/>
      <c r="H104" s="58"/>
      <c r="I104" s="58"/>
      <c r="J104" s="61"/>
      <c r="K104" s="61" t="s">
        <v>168</v>
      </c>
      <c r="L104" s="61" t="s">
        <v>360</v>
      </c>
      <c r="M104" s="58">
        <f t="shared" si="3"/>
        <v>0</v>
      </c>
      <c r="N104" s="58"/>
      <c r="O104" s="58"/>
      <c r="P104" s="58"/>
      <c r="Q104" s="58"/>
      <c r="R104" s="58"/>
    </row>
    <row r="105" ht="13.5" spans="1:18">
      <c r="A105" s="61"/>
      <c r="B105" s="61"/>
      <c r="C105" s="61"/>
      <c r="D105" s="58">
        <f t="shared" si="2"/>
        <v>0</v>
      </c>
      <c r="E105" s="58"/>
      <c r="F105" s="58"/>
      <c r="G105" s="58"/>
      <c r="H105" s="58"/>
      <c r="I105" s="58"/>
      <c r="J105" s="61"/>
      <c r="K105" s="61" t="s">
        <v>160</v>
      </c>
      <c r="L105" s="61" t="s">
        <v>362</v>
      </c>
      <c r="M105" s="58">
        <f t="shared" si="3"/>
        <v>0</v>
      </c>
      <c r="N105" s="58"/>
      <c r="O105" s="58"/>
      <c r="P105" s="58"/>
      <c r="Q105" s="58"/>
      <c r="R105" s="58"/>
    </row>
    <row r="106" ht="13.5" spans="1:18">
      <c r="A106" s="61"/>
      <c r="B106" s="61"/>
      <c r="C106" s="61"/>
      <c r="D106" s="58">
        <f t="shared" si="2"/>
        <v>0</v>
      </c>
      <c r="E106" s="58"/>
      <c r="F106" s="58"/>
      <c r="G106" s="58"/>
      <c r="H106" s="58"/>
      <c r="I106" s="58"/>
      <c r="J106" s="63" t="s">
        <v>438</v>
      </c>
      <c r="K106" s="63" t="s">
        <v>290</v>
      </c>
      <c r="L106" s="63" t="s">
        <v>382</v>
      </c>
      <c r="M106" s="58">
        <f t="shared" si="3"/>
        <v>0</v>
      </c>
      <c r="N106" s="58"/>
      <c r="O106" s="58"/>
      <c r="P106" s="58"/>
      <c r="Q106" s="58"/>
      <c r="R106" s="58"/>
    </row>
    <row r="107" ht="13.5" spans="1:18">
      <c r="A107" s="61"/>
      <c r="B107" s="61"/>
      <c r="C107" s="61"/>
      <c r="D107" s="58">
        <f t="shared" si="2"/>
        <v>0</v>
      </c>
      <c r="E107" s="58"/>
      <c r="F107" s="58"/>
      <c r="G107" s="58"/>
      <c r="H107" s="58"/>
      <c r="I107" s="58"/>
      <c r="J107" s="61"/>
      <c r="K107" s="61" t="s">
        <v>138</v>
      </c>
      <c r="L107" s="61" t="s">
        <v>384</v>
      </c>
      <c r="M107" s="58">
        <f t="shared" si="3"/>
        <v>0</v>
      </c>
      <c r="N107" s="58"/>
      <c r="O107" s="58"/>
      <c r="P107" s="58"/>
      <c r="Q107" s="58"/>
      <c r="R107" s="58"/>
    </row>
    <row r="108" ht="13.5" spans="1:18">
      <c r="A108" s="61"/>
      <c r="B108" s="61"/>
      <c r="C108" s="61"/>
      <c r="D108" s="58">
        <f t="shared" si="2"/>
        <v>0</v>
      </c>
      <c r="E108" s="58"/>
      <c r="F108" s="58"/>
      <c r="G108" s="58"/>
      <c r="H108" s="58"/>
      <c r="I108" s="58"/>
      <c r="J108" s="61"/>
      <c r="K108" s="61" t="s">
        <v>140</v>
      </c>
      <c r="L108" s="61" t="s">
        <v>385</v>
      </c>
      <c r="M108" s="58">
        <f t="shared" si="3"/>
        <v>0</v>
      </c>
      <c r="N108" s="58"/>
      <c r="O108" s="58"/>
      <c r="P108" s="58"/>
      <c r="Q108" s="58"/>
      <c r="R108" s="58"/>
    </row>
    <row r="109" ht="13.5" spans="1:18">
      <c r="A109" s="61"/>
      <c r="B109" s="61"/>
      <c r="C109" s="61"/>
      <c r="D109" s="58">
        <f t="shared" si="2"/>
        <v>0</v>
      </c>
      <c r="E109" s="58"/>
      <c r="F109" s="58"/>
      <c r="G109" s="58"/>
      <c r="H109" s="58"/>
      <c r="I109" s="58"/>
      <c r="J109" s="63" t="s">
        <v>439</v>
      </c>
      <c r="K109" s="63" t="s">
        <v>290</v>
      </c>
      <c r="L109" s="63" t="s">
        <v>420</v>
      </c>
      <c r="M109" s="58">
        <f t="shared" si="3"/>
        <v>0</v>
      </c>
      <c r="N109" s="58"/>
      <c r="O109" s="58"/>
      <c r="P109" s="58"/>
      <c r="Q109" s="58"/>
      <c r="R109" s="58"/>
    </row>
    <row r="110" ht="13.5" spans="1:18">
      <c r="A110" s="61"/>
      <c r="B110" s="61"/>
      <c r="C110" s="61"/>
      <c r="D110" s="58">
        <f t="shared" si="2"/>
        <v>0</v>
      </c>
      <c r="E110" s="58"/>
      <c r="F110" s="58"/>
      <c r="G110" s="58"/>
      <c r="H110" s="58"/>
      <c r="I110" s="58"/>
      <c r="J110" s="61"/>
      <c r="K110" s="61" t="s">
        <v>142</v>
      </c>
      <c r="L110" s="61" t="s">
        <v>423</v>
      </c>
      <c r="M110" s="58">
        <f t="shared" si="3"/>
        <v>0</v>
      </c>
      <c r="N110" s="58"/>
      <c r="O110" s="58"/>
      <c r="P110" s="58"/>
      <c r="Q110" s="58"/>
      <c r="R110" s="58"/>
    </row>
    <row r="111" ht="13.5" spans="1:18">
      <c r="A111" s="61"/>
      <c r="B111" s="61"/>
      <c r="C111" s="61"/>
      <c r="D111" s="58">
        <f t="shared" si="2"/>
        <v>0</v>
      </c>
      <c r="E111" s="58"/>
      <c r="F111" s="58"/>
      <c r="G111" s="58"/>
      <c r="H111" s="58"/>
      <c r="I111" s="58"/>
      <c r="J111" s="61"/>
      <c r="K111" s="61" t="s">
        <v>144</v>
      </c>
      <c r="L111" s="61" t="s">
        <v>425</v>
      </c>
      <c r="M111" s="58">
        <f t="shared" si="3"/>
        <v>0</v>
      </c>
      <c r="N111" s="58"/>
      <c r="O111" s="58"/>
      <c r="P111" s="58"/>
      <c r="Q111" s="58"/>
      <c r="R111" s="58"/>
    </row>
    <row r="112" ht="13.5" spans="1:18">
      <c r="A112" s="61"/>
      <c r="B112" s="61"/>
      <c r="C112" s="61"/>
      <c r="D112" s="58">
        <f t="shared" si="2"/>
        <v>0</v>
      </c>
      <c r="E112" s="58"/>
      <c r="F112" s="58"/>
      <c r="G112" s="58"/>
      <c r="H112" s="58"/>
      <c r="I112" s="58"/>
      <c r="J112" s="61"/>
      <c r="K112" s="61" t="s">
        <v>146</v>
      </c>
      <c r="L112" s="61" t="s">
        <v>428</v>
      </c>
      <c r="M112" s="58">
        <f t="shared" si="3"/>
        <v>0</v>
      </c>
      <c r="N112" s="58"/>
      <c r="O112" s="58"/>
      <c r="P112" s="58"/>
      <c r="Q112" s="58"/>
      <c r="R112" s="58"/>
    </row>
    <row r="113" ht="13.5" spans="1:18">
      <c r="A113" s="61"/>
      <c r="B113" s="61"/>
      <c r="C113" s="61"/>
      <c r="D113" s="58">
        <f t="shared" si="2"/>
        <v>0</v>
      </c>
      <c r="E113" s="58"/>
      <c r="F113" s="58"/>
      <c r="G113" s="58"/>
      <c r="H113" s="58"/>
      <c r="I113" s="58"/>
      <c r="J113" s="61"/>
      <c r="K113" s="61" t="s">
        <v>160</v>
      </c>
      <c r="L113" s="61" t="s">
        <v>420</v>
      </c>
      <c r="M113" s="58">
        <f t="shared" si="3"/>
        <v>0</v>
      </c>
      <c r="N113" s="58"/>
      <c r="O113" s="58"/>
      <c r="P113" s="58"/>
      <c r="Q113" s="58"/>
      <c r="R113" s="58"/>
    </row>
    <row r="114" customHeight="1" spans="1:18">
      <c r="A114" s="62" t="s">
        <v>54</v>
      </c>
      <c r="B114" s="62"/>
      <c r="C114" s="62"/>
      <c r="D114" s="19">
        <v>1720.45</v>
      </c>
      <c r="E114" s="19">
        <f>E8+E13+E24+E32+E39+E43+E46+E50+E53+E59+E62+E67+E70+E75+E79</f>
        <v>1720.45</v>
      </c>
      <c r="F114" s="19"/>
      <c r="G114" s="19"/>
      <c r="H114" s="19"/>
      <c r="I114" s="19"/>
      <c r="J114" s="62" t="s">
        <v>54</v>
      </c>
      <c r="K114" s="62"/>
      <c r="L114" s="62"/>
      <c r="M114" s="19">
        <v>1720.45</v>
      </c>
      <c r="N114" s="19">
        <v>1720.45</v>
      </c>
      <c r="O114" s="19"/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1" sqref="G11"/>
    </sheetView>
  </sheetViews>
  <sheetFormatPr defaultColWidth="9" defaultRowHeight="13.5" outlineLevelCol="7"/>
  <cols>
    <col min="1" max="1" width="31.375" style="38" customWidth="1"/>
    <col min="2" max="3" width="16.125" style="38" customWidth="1"/>
    <col min="4" max="4" width="16.75" style="38" customWidth="1"/>
    <col min="5" max="5" width="23.875" style="38" customWidth="1"/>
    <col min="6" max="8" width="11.625" style="38" customWidth="1"/>
    <col min="9" max="16384" width="9" style="38"/>
  </cols>
  <sheetData>
    <row r="1" ht="39.95" customHeight="1" spans="1:8">
      <c r="A1" s="3" t="s">
        <v>440</v>
      </c>
      <c r="B1" s="3"/>
      <c r="C1" s="3"/>
      <c r="D1" s="3"/>
      <c r="E1" s="3"/>
      <c r="F1" s="39"/>
      <c r="G1" s="39"/>
      <c r="H1" s="39"/>
    </row>
    <row r="2" ht="3" customHeight="1"/>
    <row r="3" s="37" customFormat="1" ht="28.5" customHeight="1" spans="1:5">
      <c r="A3" s="40" t="s">
        <v>441</v>
      </c>
      <c r="B3" s="40"/>
      <c r="C3" s="40"/>
      <c r="D3" s="40"/>
      <c r="E3" s="41" t="s">
        <v>110</v>
      </c>
    </row>
    <row r="4" ht="30" customHeight="1" spans="1:5">
      <c r="A4" s="42" t="s">
        <v>442</v>
      </c>
      <c r="B4" s="42" t="s">
        <v>443</v>
      </c>
      <c r="C4" s="42" t="s">
        <v>444</v>
      </c>
      <c r="D4" s="43" t="s">
        <v>445</v>
      </c>
      <c r="E4" s="43"/>
    </row>
    <row r="5" ht="30" customHeight="1" spans="1:5">
      <c r="A5" s="44"/>
      <c r="B5" s="44"/>
      <c r="C5" s="44"/>
      <c r="D5" s="43" t="s">
        <v>446</v>
      </c>
      <c r="E5" s="43" t="s">
        <v>447</v>
      </c>
    </row>
    <row r="6" ht="30" customHeight="1" spans="1:5">
      <c r="A6" s="45" t="s">
        <v>119</v>
      </c>
      <c r="B6" s="46">
        <v>30</v>
      </c>
      <c r="C6" s="46">
        <v>32</v>
      </c>
      <c r="D6" s="46">
        <v>4</v>
      </c>
      <c r="E6" s="47">
        <f>D6/C6</f>
        <v>0.13</v>
      </c>
    </row>
    <row r="7" ht="30" customHeight="1" spans="1:5">
      <c r="A7" s="46" t="s">
        <v>448</v>
      </c>
      <c r="B7" s="46"/>
      <c r="C7" s="46"/>
      <c r="D7" s="46"/>
      <c r="E7" s="47"/>
    </row>
    <row r="8" ht="30" customHeight="1" spans="1:5">
      <c r="A8" s="46" t="s">
        <v>449</v>
      </c>
      <c r="B8" s="46">
        <v>18</v>
      </c>
      <c r="C8" s="46">
        <v>22</v>
      </c>
      <c r="D8" s="46">
        <f>C8-B8</f>
        <v>4</v>
      </c>
      <c r="E8" s="47">
        <f>D8/C8</f>
        <v>0.18</v>
      </c>
    </row>
    <row r="9" ht="30" customHeight="1" spans="1:5">
      <c r="A9" s="46" t="s">
        <v>450</v>
      </c>
      <c r="B9" s="46">
        <v>12</v>
      </c>
      <c r="C9" s="46">
        <v>12</v>
      </c>
      <c r="D9" s="46">
        <f>C9-B9</f>
        <v>0</v>
      </c>
      <c r="E9" s="47">
        <f>D9/C9</f>
        <v>0</v>
      </c>
    </row>
    <row r="10" ht="30" customHeight="1" spans="1:5">
      <c r="A10" s="46" t="s">
        <v>451</v>
      </c>
      <c r="B10" s="46"/>
      <c r="C10" s="46"/>
      <c r="D10" s="46">
        <f>C10-B10</f>
        <v>0</v>
      </c>
      <c r="E10" s="47"/>
    </row>
    <row r="11" ht="30" customHeight="1" spans="1:5">
      <c r="A11" s="46" t="s">
        <v>452</v>
      </c>
      <c r="B11" s="46">
        <v>12</v>
      </c>
      <c r="C11" s="46">
        <v>12</v>
      </c>
      <c r="D11" s="46">
        <f>C11-B11</f>
        <v>0</v>
      </c>
      <c r="E11" s="47">
        <f>D11/C11</f>
        <v>0</v>
      </c>
    </row>
    <row r="12" ht="132" customHeight="1" spans="1:5">
      <c r="A12" s="48" t="s">
        <v>453</v>
      </c>
      <c r="B12" s="48"/>
      <c r="C12" s="48"/>
      <c r="D12" s="48"/>
      <c r="E12" s="48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Yangoo丶</cp:lastModifiedBy>
  <dcterms:created xsi:type="dcterms:W3CDTF">2006-09-16T00:00:00Z</dcterms:created>
  <cp:lastPrinted>2018-01-26T01:04:00Z</cp:lastPrinted>
  <dcterms:modified xsi:type="dcterms:W3CDTF">2018-02-01T11:40:35Z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