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11760" firstSheet="3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D69" i="7"/>
  <c r="D25"/>
  <c r="C27"/>
  <c r="I26"/>
  <c r="H26"/>
  <c r="G26"/>
  <c r="F26"/>
  <c r="E26"/>
  <c r="D26"/>
  <c r="C26" s="1"/>
  <c r="I25"/>
  <c r="H25"/>
  <c r="G25"/>
  <c r="F25"/>
  <c r="E25"/>
  <c r="C26" i="2"/>
  <c r="D25"/>
  <c r="C25" s="1"/>
  <c r="E24"/>
  <c r="D5" i="8"/>
  <c r="E68"/>
  <c r="D25"/>
  <c r="D24"/>
  <c r="C26"/>
  <c r="C25"/>
  <c r="E24"/>
  <c r="C24"/>
  <c r="D6"/>
  <c r="D8"/>
  <c r="D11"/>
  <c r="D14"/>
  <c r="D17"/>
  <c r="D19"/>
  <c r="D22"/>
  <c r="D28"/>
  <c r="D30"/>
  <c r="D33"/>
  <c r="D35"/>
  <c r="D40"/>
  <c r="D39" s="1"/>
  <c r="D44"/>
  <c r="D43" s="1"/>
  <c r="D47"/>
  <c r="D50"/>
  <c r="D53"/>
  <c r="D56"/>
  <c r="D59"/>
  <c r="D58" s="1"/>
  <c r="D62"/>
  <c r="D61" s="1"/>
  <c r="D66"/>
  <c r="D65" s="1"/>
  <c r="C67"/>
  <c r="E66"/>
  <c r="E65"/>
  <c r="C64"/>
  <c r="C63"/>
  <c r="E62"/>
  <c r="E61" s="1"/>
  <c r="C60"/>
  <c r="E59"/>
  <c r="E58" s="1"/>
  <c r="C57"/>
  <c r="E56"/>
  <c r="C55"/>
  <c r="C54"/>
  <c r="E53"/>
  <c r="C52"/>
  <c r="C51"/>
  <c r="E50"/>
  <c r="C49"/>
  <c r="C48"/>
  <c r="E47"/>
  <c r="C45"/>
  <c r="E44"/>
  <c r="C44" s="1"/>
  <c r="C42"/>
  <c r="C41"/>
  <c r="C38"/>
  <c r="C37"/>
  <c r="C36"/>
  <c r="E35"/>
  <c r="C35" s="1"/>
  <c r="C34"/>
  <c r="E33"/>
  <c r="C33" s="1"/>
  <c r="C31"/>
  <c r="E30"/>
  <c r="E27" s="1"/>
  <c r="C29"/>
  <c r="C28"/>
  <c r="C23"/>
  <c r="E22"/>
  <c r="C21"/>
  <c r="C20"/>
  <c r="E19"/>
  <c r="C19" s="1"/>
  <c r="C18"/>
  <c r="E17"/>
  <c r="C16"/>
  <c r="C15"/>
  <c r="E14"/>
  <c r="C13"/>
  <c r="C12"/>
  <c r="E11"/>
  <c r="C10"/>
  <c r="C9"/>
  <c r="E8"/>
  <c r="C8" s="1"/>
  <c r="C7"/>
  <c r="C6"/>
  <c r="C38" i="7"/>
  <c r="D67"/>
  <c r="D66"/>
  <c r="D63"/>
  <c r="D62" s="1"/>
  <c r="D60"/>
  <c r="D59" s="1"/>
  <c r="D57"/>
  <c r="D54"/>
  <c r="D51"/>
  <c r="D48"/>
  <c r="D45"/>
  <c r="D44" s="1"/>
  <c r="D41"/>
  <c r="D40" s="1"/>
  <c r="D36"/>
  <c r="C36" s="1"/>
  <c r="D34"/>
  <c r="D31"/>
  <c r="C31" s="1"/>
  <c r="D29"/>
  <c r="D23"/>
  <c r="C23" s="1"/>
  <c r="D20"/>
  <c r="D18"/>
  <c r="D15"/>
  <c r="D12"/>
  <c r="D9"/>
  <c r="D7"/>
  <c r="C7" s="1"/>
  <c r="I7"/>
  <c r="I9"/>
  <c r="I12"/>
  <c r="I15"/>
  <c r="I18"/>
  <c r="I20"/>
  <c r="I23"/>
  <c r="I29"/>
  <c r="I31"/>
  <c r="I34"/>
  <c r="I36"/>
  <c r="I41"/>
  <c r="I40" s="1"/>
  <c r="I45"/>
  <c r="I44"/>
  <c r="I48"/>
  <c r="I51"/>
  <c r="I54"/>
  <c r="I57"/>
  <c r="I60"/>
  <c r="I59" s="1"/>
  <c r="I63"/>
  <c r="I62" s="1"/>
  <c r="I67"/>
  <c r="I66" s="1"/>
  <c r="H7"/>
  <c r="H9"/>
  <c r="H12"/>
  <c r="H15"/>
  <c r="H18"/>
  <c r="H20"/>
  <c r="H23"/>
  <c r="H29"/>
  <c r="H31"/>
  <c r="H34"/>
  <c r="H36"/>
  <c r="H33" s="1"/>
  <c r="H41"/>
  <c r="H40" s="1"/>
  <c r="H45"/>
  <c r="H44" s="1"/>
  <c r="H48"/>
  <c r="H51"/>
  <c r="H54"/>
  <c r="H57"/>
  <c r="H60"/>
  <c r="H59" s="1"/>
  <c r="H63"/>
  <c r="H62" s="1"/>
  <c r="H67"/>
  <c r="H66" s="1"/>
  <c r="G7"/>
  <c r="G9"/>
  <c r="G12"/>
  <c r="G15"/>
  <c r="G18"/>
  <c r="G20"/>
  <c r="G23"/>
  <c r="G29"/>
  <c r="G31"/>
  <c r="G34"/>
  <c r="G36"/>
  <c r="G33" s="1"/>
  <c r="G41"/>
  <c r="G40" s="1"/>
  <c r="G45"/>
  <c r="G44" s="1"/>
  <c r="G48"/>
  <c r="C48" s="1"/>
  <c r="G51"/>
  <c r="G54"/>
  <c r="C54" s="1"/>
  <c r="G57"/>
  <c r="G60"/>
  <c r="G59" s="1"/>
  <c r="G63"/>
  <c r="G62" s="1"/>
  <c r="G67"/>
  <c r="G66" s="1"/>
  <c r="F7"/>
  <c r="F9"/>
  <c r="C9" s="1"/>
  <c r="F12"/>
  <c r="F15"/>
  <c r="C15" s="1"/>
  <c r="F18"/>
  <c r="F20"/>
  <c r="F23"/>
  <c r="F29"/>
  <c r="C29" s="1"/>
  <c r="F31"/>
  <c r="F34"/>
  <c r="C34" s="1"/>
  <c r="F36"/>
  <c r="F33"/>
  <c r="F41"/>
  <c r="F40"/>
  <c r="F45"/>
  <c r="F44"/>
  <c r="F48"/>
  <c r="F51"/>
  <c r="F54"/>
  <c r="F57"/>
  <c r="F60"/>
  <c r="F59" s="1"/>
  <c r="F63"/>
  <c r="F62" s="1"/>
  <c r="F67"/>
  <c r="F66" s="1"/>
  <c r="E7"/>
  <c r="E9"/>
  <c r="E12"/>
  <c r="E15"/>
  <c r="E18"/>
  <c r="E20"/>
  <c r="E23"/>
  <c r="E29"/>
  <c r="E31"/>
  <c r="E34"/>
  <c r="E36"/>
  <c r="E33" s="1"/>
  <c r="E41"/>
  <c r="E40" s="1"/>
  <c r="E45"/>
  <c r="E44" s="1"/>
  <c r="E48"/>
  <c r="E51"/>
  <c r="E54"/>
  <c r="E57"/>
  <c r="E60"/>
  <c r="E59" s="1"/>
  <c r="E63"/>
  <c r="E62" s="1"/>
  <c r="E67"/>
  <c r="E66" s="1"/>
  <c r="C68"/>
  <c r="C65"/>
  <c r="C64"/>
  <c r="C61"/>
  <c r="C60"/>
  <c r="C58"/>
  <c r="C57"/>
  <c r="C56"/>
  <c r="C55"/>
  <c r="C53"/>
  <c r="C52"/>
  <c r="C51"/>
  <c r="C50"/>
  <c r="C49"/>
  <c r="C46"/>
  <c r="C43"/>
  <c r="C42"/>
  <c r="C41"/>
  <c r="C39"/>
  <c r="C37"/>
  <c r="C35"/>
  <c r="C32"/>
  <c r="C30"/>
  <c r="C24"/>
  <c r="C22"/>
  <c r="C21"/>
  <c r="C20"/>
  <c r="C19"/>
  <c r="C18"/>
  <c r="C17"/>
  <c r="C16"/>
  <c r="C14"/>
  <c r="C13"/>
  <c r="C12"/>
  <c r="C11"/>
  <c r="C10"/>
  <c r="C8"/>
  <c r="I7" i="4"/>
  <c r="G7" s="1"/>
  <c r="C7"/>
  <c r="A7" s="1"/>
  <c r="D37" i="2"/>
  <c r="C39"/>
  <c r="C40"/>
  <c r="C38"/>
  <c r="F60" i="3"/>
  <c r="G61"/>
  <c r="G62"/>
  <c r="G60"/>
  <c r="H60"/>
  <c r="I60"/>
  <c r="J60"/>
  <c r="E60"/>
  <c r="E48"/>
  <c r="F48"/>
  <c r="G49"/>
  <c r="G50"/>
  <c r="G51"/>
  <c r="G52"/>
  <c r="G53"/>
  <c r="G54"/>
  <c r="G55"/>
  <c r="G56"/>
  <c r="G57"/>
  <c r="G58"/>
  <c r="G59"/>
  <c r="G48"/>
  <c r="H48"/>
  <c r="I48"/>
  <c r="J48"/>
  <c r="D50"/>
  <c r="D53"/>
  <c r="D49"/>
  <c r="D51"/>
  <c r="D52"/>
  <c r="D54"/>
  <c r="D55"/>
  <c r="D56"/>
  <c r="D57"/>
  <c r="D58"/>
  <c r="D59"/>
  <c r="E20"/>
  <c r="E6"/>
  <c r="F6"/>
  <c r="F20"/>
  <c r="F63" s="1"/>
  <c r="G7"/>
  <c r="G8"/>
  <c r="G9"/>
  <c r="G10"/>
  <c r="G11"/>
  <c r="G12"/>
  <c r="G13"/>
  <c r="G14"/>
  <c r="G15"/>
  <c r="G16"/>
  <c r="G17"/>
  <c r="G18"/>
  <c r="G19"/>
  <c r="G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20"/>
  <c r="G63" s="1"/>
  <c r="H6"/>
  <c r="H20"/>
  <c r="H63"/>
  <c r="I6"/>
  <c r="I20"/>
  <c r="I63" s="1"/>
  <c r="J6"/>
  <c r="J20"/>
  <c r="J63"/>
  <c r="D60"/>
  <c r="D62"/>
  <c r="D6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21"/>
  <c r="D8"/>
  <c r="D9"/>
  <c r="D10"/>
  <c r="D11"/>
  <c r="D12"/>
  <c r="D13"/>
  <c r="D14"/>
  <c r="D15"/>
  <c r="D16"/>
  <c r="D17"/>
  <c r="D18"/>
  <c r="D19"/>
  <c r="D7"/>
  <c r="D8" i="2"/>
  <c r="D10"/>
  <c r="D13"/>
  <c r="D16"/>
  <c r="D19"/>
  <c r="D21"/>
  <c r="D27"/>
  <c r="D30"/>
  <c r="C30" s="1"/>
  <c r="D32"/>
  <c r="D29" s="1"/>
  <c r="D35"/>
  <c r="D42"/>
  <c r="D41" s="1"/>
  <c r="D46"/>
  <c r="D45" s="1"/>
  <c r="D49"/>
  <c r="D52"/>
  <c r="D55"/>
  <c r="D58"/>
  <c r="D61"/>
  <c r="D60" s="1"/>
  <c r="D64"/>
  <c r="D63" s="1"/>
  <c r="D68"/>
  <c r="D67" s="1"/>
  <c r="C69"/>
  <c r="E68"/>
  <c r="C66"/>
  <c r="C65"/>
  <c r="E64"/>
  <c r="C64" s="1"/>
  <c r="C62"/>
  <c r="E61"/>
  <c r="C61" s="1"/>
  <c r="E60"/>
  <c r="C59"/>
  <c r="E58"/>
  <c r="C57"/>
  <c r="C56"/>
  <c r="E55"/>
  <c r="C54"/>
  <c r="C53"/>
  <c r="E52"/>
  <c r="C52" s="1"/>
  <c r="C51"/>
  <c r="C50"/>
  <c r="E49"/>
  <c r="E48"/>
  <c r="C47"/>
  <c r="E46"/>
  <c r="C44"/>
  <c r="C43"/>
  <c r="E37"/>
  <c r="C36"/>
  <c r="E35"/>
  <c r="C35" s="1"/>
  <c r="C33"/>
  <c r="E32"/>
  <c r="C32" s="1"/>
  <c r="C31"/>
  <c r="E29"/>
  <c r="C28"/>
  <c r="E27"/>
  <c r="C27" s="1"/>
  <c r="C23"/>
  <c r="C22"/>
  <c r="E21"/>
  <c r="C21" s="1"/>
  <c r="C20"/>
  <c r="E19"/>
  <c r="C19" s="1"/>
  <c r="C18"/>
  <c r="C17"/>
  <c r="E16"/>
  <c r="C15"/>
  <c r="C14"/>
  <c r="E13"/>
  <c r="C13" s="1"/>
  <c r="C12"/>
  <c r="C11"/>
  <c r="E10"/>
  <c r="C9"/>
  <c r="C8"/>
  <c r="E4" i="1"/>
  <c r="E28" s="1"/>
  <c r="E26" i="6"/>
  <c r="C26"/>
  <c r="C28" i="1"/>
  <c r="C25" i="7" l="1"/>
  <c r="C45"/>
  <c r="I33"/>
  <c r="D28"/>
  <c r="C28" s="1"/>
  <c r="D33"/>
  <c r="D47"/>
  <c r="C33"/>
  <c r="F6"/>
  <c r="H6"/>
  <c r="I47"/>
  <c r="E6"/>
  <c r="G6"/>
  <c r="I6"/>
  <c r="C66"/>
  <c r="C59"/>
  <c r="E28"/>
  <c r="F28"/>
  <c r="G28"/>
  <c r="H28"/>
  <c r="I28"/>
  <c r="C40"/>
  <c r="C62"/>
  <c r="E47"/>
  <c r="F47"/>
  <c r="F69" s="1"/>
  <c r="G47"/>
  <c r="H47"/>
  <c r="H69" s="1"/>
  <c r="C44"/>
  <c r="D6"/>
  <c r="D48" i="3"/>
  <c r="E63"/>
  <c r="D6"/>
  <c r="C58" i="2"/>
  <c r="C68"/>
  <c r="C60"/>
  <c r="D48"/>
  <c r="C48" s="1"/>
  <c r="C46"/>
  <c r="D24"/>
  <c r="C24" s="1"/>
  <c r="C29"/>
  <c r="C16"/>
  <c r="C10"/>
  <c r="C37"/>
  <c r="E34"/>
  <c r="E45"/>
  <c r="E42" s="1"/>
  <c r="C42" s="1"/>
  <c r="C49"/>
  <c r="C55"/>
  <c r="E63"/>
  <c r="C63" s="1"/>
  <c r="E67"/>
  <c r="C67" s="1"/>
  <c r="D34"/>
  <c r="C34" s="1"/>
  <c r="D7"/>
  <c r="C53" i="8"/>
  <c r="C47"/>
  <c r="E43"/>
  <c r="E40" s="1"/>
  <c r="D27"/>
  <c r="C27" s="1"/>
  <c r="C40"/>
  <c r="E39"/>
  <c r="D46"/>
  <c r="D68" s="1"/>
  <c r="C43"/>
  <c r="C22"/>
  <c r="C65"/>
  <c r="C58"/>
  <c r="C61"/>
  <c r="E5"/>
  <c r="C11"/>
  <c r="C17"/>
  <c r="C30"/>
  <c r="E46"/>
  <c r="C50"/>
  <c r="C56"/>
  <c r="C59"/>
  <c r="C62"/>
  <c r="C66"/>
  <c r="C39"/>
  <c r="D32"/>
  <c r="C14"/>
  <c r="E69" i="7"/>
  <c r="G69"/>
  <c r="E7" i="2"/>
  <c r="D20" i="3"/>
  <c r="D63" s="1"/>
  <c r="C63" i="7"/>
  <c r="C67"/>
  <c r="E32" i="8"/>
  <c r="C46" l="1"/>
  <c r="C69" i="7"/>
  <c r="I69"/>
  <c r="C6"/>
  <c r="C47"/>
  <c r="D70" i="2"/>
  <c r="C70" s="1"/>
  <c r="C45"/>
  <c r="C7"/>
  <c r="E41"/>
  <c r="C41" s="1"/>
  <c r="C32" i="8"/>
  <c r="C5"/>
  <c r="C68"/>
</calcChain>
</file>

<file path=xl/sharedStrings.xml><?xml version="1.0" encoding="utf-8"?>
<sst xmlns="http://schemas.openxmlformats.org/spreadsheetml/2006/main" count="454" uniqueCount="267">
  <si>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</si>
  <si>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</si>
  <si>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</si>
  <si>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</si>
  <si>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</si>
  <si>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</si>
  <si>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</si>
  <si>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</si>
  <si>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</si>
  <si>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</si>
  <si>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</si>
  <si>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</si>
  <si>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</si>
  <si>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</si>
  <si>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</si>
  <si>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</si>
  <si>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</si>
  <si>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</si>
  <si>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</si>
  <si>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</si>
  <si>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</si>
  <si>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</si>
  <si>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</si>
  <si>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</si>
  <si>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</si>
  <si>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</si>
  <si>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</si>
  <si>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</si>
  <si>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</si>
  <si>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</si>
  <si>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</si>
  <si>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</si>
  <si>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</si>
  <si>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</si>
  <si>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</si>
  <si>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</si>
  <si>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</si>
  <si>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</si>
  <si>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</si>
  <si>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</si>
  <si>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</si>
  <si>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</si>
  <si>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</si>
  <si>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</si>
  <si>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</si>
  <si>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</si>
  <si>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</si>
  <si>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</si>
  <si>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</si>
  <si>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</si>
  <si>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</si>
  <si>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</si>
  <si>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</si>
  <si>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</si>
  <si>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</si>
  <si>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</si>
  <si>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</si>
  <si>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</si>
  <si>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</si>
  <si>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</si>
  <si>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</si>
  <si>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</si>
  <si>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</si>
  <si>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</si>
  <si>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</si>
  <si>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</si>
  <si>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</si>
  <si>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</si>
  <si>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</si>
  <si>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</si>
  <si>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</si>
  <si>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咨询费</t>
  </si>
  <si>
    <t>对个人和家庭的补助</t>
  </si>
  <si>
    <t xml:space="preserve">  离休费</t>
  </si>
  <si>
    <t xml:space="preserve">  退休费</t>
  </si>
  <si>
    <t xml:space="preserve">  抚恤金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</si>
  <si>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</si>
  <si>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</si>
  <si>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</si>
  <si>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</si>
  <si>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</si>
  <si>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</si>
  <si>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</si>
  <si>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</si>
  <si>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</si>
  <si>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</si>
  <si>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</si>
  <si>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</si>
  <si>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</si>
  <si>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</si>
  <si>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</si>
  <si>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</si>
  <si>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</si>
  <si>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</si>
  <si>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</si>
  <si>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</si>
  <si>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</si>
  <si>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</si>
  <si>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</si>
  <si>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</si>
  <si>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</si>
  <si>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</si>
  <si>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</si>
  <si>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</si>
  <si>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</si>
  <si>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</si>
  <si>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</si>
  <si>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</si>
  <si>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</si>
  <si>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</si>
  <si>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</si>
  <si>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</si>
  <si>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</si>
  <si>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</si>
  <si>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</si>
  <si>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</si>
  <si>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</si>
  <si>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</si>
  <si>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</si>
  <si>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</si>
  <si>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</si>
  <si>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</si>
  <si>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</si>
  <si>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</si>
  <si>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</si>
  <si>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</si>
  <si>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</si>
  <si>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</si>
  <si>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</si>
  <si>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</si>
  <si>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 xml:space="preserve">  （十四) 灾害防治及应急管理支出</t>
    <phoneticPr fontId="14" type="noConversion"/>
  </si>
  <si>
    <t xml:space="preserve">  人大事务(乡人大)</t>
  </si>
  <si>
    <t xml:space="preserve"> 政府办公厅（室）及相关机构事务(乡政府)</t>
  </si>
  <si>
    <t xml:space="preserve">    信访事务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</si>
  <si>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</si>
  <si>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</si>
  <si>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</si>
  <si>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</si>
  <si>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</si>
  <si>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</si>
  <si>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>文化体育与传媒支出</t>
  </si>
  <si>
    <t xml:space="preserve">  文化(乡文化站)</t>
  </si>
  <si>
    <t>社会保障和就业支出</t>
  </si>
  <si>
    <t xml:space="preserve">  人力资源和社会保障管理事务(乡劳保所)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</si>
  <si>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</si>
  <si>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</si>
  <si>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</si>
  <si>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</si>
  <si>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</si>
  <si>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</si>
  <si>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</si>
  <si>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</si>
  <si>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城乡社区管理事务</t>
  </si>
  <si>
    <t>农林水支出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</si>
  <si>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</si>
  <si>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</si>
  <si>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</si>
  <si>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</si>
  <si>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</si>
  <si>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</si>
  <si>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</si>
  <si>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 xml:space="preserve">    对村民委员会和村党支部的补助</t>
  </si>
  <si>
    <t>交通运输支出(乡交通所)</t>
  </si>
  <si>
    <t xml:space="preserve">  公路水路运输</t>
  </si>
  <si>
    <t>住房保障支出</t>
  </si>
  <si>
    <t xml:space="preserve">  住房改革支出</t>
  </si>
  <si>
    <t xml:space="preserve">    住房公积金</t>
  </si>
  <si>
    <t xml:space="preserve">  广播电视(乡广播站)</t>
    <phoneticPr fontId="14" type="noConversion"/>
  </si>
  <si>
    <t>灾害防治及应急管理支出(乡安监所)</t>
    <phoneticPr fontId="14" type="noConversion"/>
  </si>
  <si>
    <t xml:space="preserve">  应急管理事务</t>
    <phoneticPr fontId="14" type="noConversion"/>
  </si>
  <si>
    <t xml:space="preserve">01  </t>
  </si>
  <si>
    <t xml:space="preserve">02  </t>
  </si>
  <si>
    <t xml:space="preserve">03  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</si>
  <si>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</si>
  <si>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</si>
  <si>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</si>
  <si>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</si>
  <si>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</si>
  <si>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</si>
  <si>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</si>
  <si>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</si>
  <si>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</si>
  <si>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</si>
  <si>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</si>
  <si>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</si>
  <si>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</si>
  <si>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</si>
  <si>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</si>
  <si>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</si>
  <si>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</si>
  <si>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</si>
  <si>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</si>
  <si>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</si>
  <si>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</si>
  <si>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</si>
  <si>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</si>
  <si>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</si>
  <si>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</si>
  <si>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</si>
  <si>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</si>
  <si>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</si>
  <si>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</si>
  <si>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</si>
  <si>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</si>
  <si>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</si>
  <si>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</si>
  <si>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</si>
  <si>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</si>
  <si>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</si>
  <si>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</si>
  <si>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</si>
  <si>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</si>
  <si>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</si>
  <si>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</si>
  <si>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</si>
  <si>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</si>
  <si>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</si>
  <si>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</si>
  <si>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</si>
  <si>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</si>
  <si>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</si>
  <si>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</si>
  <si>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</si>
  <si>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</si>
  <si>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</si>
  <si>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</si>
  <si>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</si>
  <si>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</si>
  <si>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</si>
  <si>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</si>
  <si>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</si>
  <si>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</si>
  <si>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退职（役）费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</si>
  <si>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</si>
  <si>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</si>
  <si>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</si>
  <si>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</si>
  <si>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</si>
  <si>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</si>
  <si>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</si>
  <si>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02</t>
    <phoneticPr fontId="14" type="noConversion"/>
  </si>
  <si>
    <t>03</t>
    <phoneticPr fontId="14" type="noConversion"/>
  </si>
  <si>
    <t>合计</t>
    <phoneticPr fontId="14" type="noConversion"/>
  </si>
  <si>
    <t xml:space="preserve">    机关事业单位职业年金缴费支出</t>
  </si>
  <si>
    <t xml:space="preserve">    机关事业单位职业年金缴费支出</t>
    <phoneticPr fontId="14" type="noConversion"/>
  </si>
  <si>
    <t>十四、灾害防治及应急管理支出</t>
    <phoneticPr fontId="14" type="noConversion"/>
  </si>
  <si>
    <t xml:space="preserve">  广播影视(乡广播站)</t>
  </si>
  <si>
    <t>资源勘探电力信息等支出(乡安监所)</t>
  </si>
  <si>
    <t xml:space="preserve">  安全生产监管</t>
  </si>
  <si>
    <t>灾害防治及应急管理支出(乡安监所)</t>
    <phoneticPr fontId="14" type="noConversion"/>
  </si>
  <si>
    <t>教育支出</t>
    <phoneticPr fontId="14" type="noConversion"/>
  </si>
  <si>
    <t>进修及培训</t>
    <phoneticPr fontId="14" type="noConversion"/>
  </si>
  <si>
    <t>干部教育</t>
    <phoneticPr fontId="14" type="noConversion"/>
  </si>
  <si>
    <t>教育支出</t>
    <phoneticPr fontId="14" type="noConversion"/>
  </si>
  <si>
    <t xml:space="preserve">  进修及培训</t>
    <phoneticPr fontId="14" type="noConversion"/>
  </si>
  <si>
    <t xml:space="preserve">    干部教育</t>
    <phoneticPr fontId="14" type="noConversion"/>
  </si>
  <si>
    <t>教育支出</t>
    <phoneticPr fontId="14" type="noConversion"/>
  </si>
  <si>
    <t xml:space="preserve">  进修及培训</t>
    <phoneticPr fontId="14" type="noConversion"/>
  </si>
  <si>
    <t xml:space="preserve">    干部教育</t>
    <phoneticPr fontId="14" type="noConversion"/>
  </si>
  <si>
    <t>公开部门：罗平县钟山乡人民政府</t>
    <phoneticPr fontId="14" type="noConversion"/>
  </si>
  <si>
    <t>公开部门： 罗平县钟山乡人民政府                                                                               单位：万元</t>
    <phoneticPr fontId="14" type="noConversion"/>
  </si>
  <si>
    <t>公开部门 ：罗平县钟山乡人民政府                                                               单位：万元</t>
    <phoneticPr fontId="14" type="noConversion"/>
  </si>
  <si>
    <t>部门：罗平县钟山乡人民政府</t>
    <phoneticPr fontId="14" type="noConversion"/>
  </si>
  <si>
    <t>公开部门： 罗平县钟山乡人民政府                                                            单位：万元</t>
    <phoneticPr fontId="14" type="noConversion"/>
  </si>
  <si>
    <t>公开部门：罗平县钟山乡人民政府</t>
    <phoneticPr fontId="14" type="noConversion"/>
  </si>
  <si>
    <t>公开部门：  罗平县钟山乡人民政府                                                                                                          单位：万元</t>
    <phoneticPr fontId="14" type="noConversion"/>
  </si>
  <si>
    <t>公开部门： 罗平县钟山乡人民政府                                                                     单位：万元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</si>
</sst>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[$-10804]#,##0.00#;\(\-#,##0.00#\);\ "/>
    <numFmt numFmtId="177" formatCode="#,##0.000_);\(#,##0.000\)"/>
    <numFmt numFmtId="178" formatCode="0.00_ "/>
    <numFmt numFmtId="179" formatCode="#,##0.00_ "/>
  </numFmts>
  <fonts count="21">
    <font>
      <sz val="11"/>
      <color theme="1"/>
      <name val="宋体"/>
      <charset val="134"/>
      <scheme val="minor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黑体"/>
      <family val="3"/>
      <charset val="134"/>
    </font>
    <font>
      <sz val="9"/>
      <color indexed="8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7" fillId="0" borderId="0"/>
  </cellStyleXfs>
  <cellXfs count="9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1"/>
    <xf numFmtId="0" fontId="7" fillId="0" borderId="0" xfId="1" applyFont="1" applyAlignment="1" applyProtection="1">
      <alignment horizontal="center" vertical="top" wrapText="1" readingOrder="1"/>
      <protection locked="0"/>
    </xf>
    <xf numFmtId="0" fontId="8" fillId="0" borderId="0" xfId="1" applyFont="1" applyAlignment="1" applyProtection="1">
      <alignment horizontal="right" vertical="top" wrapText="1" readingOrder="1"/>
      <protection locked="0"/>
    </xf>
    <xf numFmtId="0" fontId="6" fillId="0" borderId="0" xfId="1" applyAlignment="1">
      <alignment horizontal="right"/>
    </xf>
    <xf numFmtId="0" fontId="8" fillId="0" borderId="2" xfId="1" applyFont="1" applyBorder="1" applyAlignment="1" applyProtection="1">
      <alignment vertical="top" wrapText="1" readingOrder="1"/>
      <protection locked="0"/>
    </xf>
    <xf numFmtId="0" fontId="8" fillId="0" borderId="3" xfId="1" applyFont="1" applyBorder="1" applyAlignment="1" applyProtection="1">
      <alignment horizontal="right" wrapText="1" readingOrder="1"/>
      <protection locked="0"/>
    </xf>
    <xf numFmtId="176" fontId="8" fillId="0" borderId="2" xfId="1" applyNumberFormat="1" applyFont="1" applyBorder="1" applyAlignment="1" applyProtection="1">
      <alignment horizontal="right" wrapText="1" readingOrder="1"/>
      <protection locked="0"/>
    </xf>
    <xf numFmtId="0" fontId="7" fillId="0" borderId="2" xfId="1" applyFont="1" applyBorder="1" applyAlignment="1" applyProtection="1">
      <alignment horizontal="center" vertical="center" wrapText="1" readingOrder="1"/>
      <protection locked="0"/>
    </xf>
    <xf numFmtId="0" fontId="7" fillId="0" borderId="3" xfId="1" applyFont="1" applyBorder="1" applyAlignment="1" applyProtection="1">
      <alignment horizontal="right" wrapText="1" readingOrder="1"/>
      <protection locked="0"/>
    </xf>
    <xf numFmtId="176" fontId="7" fillId="0" borderId="2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8" fillId="0" borderId="2" xfId="1" applyFont="1" applyBorder="1" applyAlignment="1" applyProtection="1">
      <alignment horizontal="right" wrapText="1" readingOrder="1"/>
      <protection locked="0"/>
    </xf>
    <xf numFmtId="177" fontId="6" fillId="0" borderId="0" xfId="1" applyNumberForma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78" fontId="15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178" fontId="15" fillId="3" borderId="1" xfId="0" applyNumberFormat="1" applyFont="1" applyFill="1" applyBorder="1" applyAlignment="1">
      <alignment vertical="center"/>
    </xf>
    <xf numFmtId="0" fontId="15" fillId="3" borderId="1" xfId="0" applyFont="1" applyFill="1" applyBorder="1"/>
    <xf numFmtId="178" fontId="15" fillId="0" borderId="1" xfId="0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178" fontId="15" fillId="4" borderId="1" xfId="0" applyNumberFormat="1" applyFont="1" applyFill="1" applyBorder="1" applyAlignment="1">
      <alignment vertical="center"/>
    </xf>
    <xf numFmtId="0" fontId="15" fillId="4" borderId="1" xfId="0" applyFont="1" applyFill="1" applyBorder="1"/>
    <xf numFmtId="178" fontId="0" fillId="0" borderId="0" xfId="0" applyNumberFormat="1"/>
    <xf numFmtId="0" fontId="18" fillId="3" borderId="1" xfId="2" applyFont="1" applyFill="1" applyBorder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/>
    </xf>
    <xf numFmtId="0" fontId="18" fillId="3" borderId="13" xfId="2" applyFont="1" applyFill="1" applyBorder="1" applyAlignment="1">
      <alignment vertical="center"/>
    </xf>
    <xf numFmtId="0" fontId="18" fillId="4" borderId="1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179" fontId="4" fillId="4" borderId="1" xfId="0" applyNumberFormat="1" applyFont="1" applyFill="1" applyBorder="1" applyAlignment="1">
      <alignment vertical="center"/>
    </xf>
    <xf numFmtId="179" fontId="4" fillId="4" borderId="1" xfId="0" applyNumberFormat="1" applyFont="1" applyFill="1" applyBorder="1" applyAlignment="1">
      <alignment horizontal="right" vertical="center"/>
    </xf>
    <xf numFmtId="179" fontId="4" fillId="3" borderId="1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3" borderId="13" xfId="0" applyNumberFormat="1" applyFont="1" applyFill="1" applyBorder="1" applyAlignment="1">
      <alignment horizontal="right" vertical="center"/>
    </xf>
    <xf numFmtId="179" fontId="0" fillId="0" borderId="1" xfId="0" applyNumberFormat="1" applyBorder="1"/>
    <xf numFmtId="49" fontId="18" fillId="4" borderId="1" xfId="2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/>
    <xf numFmtId="0" fontId="10" fillId="0" borderId="6" xfId="1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18" fillId="4" borderId="13" xfId="2" applyFont="1" applyFill="1" applyBorder="1" applyAlignment="1">
      <alignment horizontal="left" vertical="center"/>
    </xf>
    <xf numFmtId="0" fontId="18" fillId="4" borderId="14" xfId="2" applyFont="1" applyFill="1" applyBorder="1" applyAlignment="1">
      <alignment horizontal="left" vertical="center"/>
    </xf>
    <xf numFmtId="0" fontId="4" fillId="4" borderId="13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2" fillId="0" borderId="9" xfId="0" applyFont="1" applyFill="1" applyBorder="1" applyAlignment="1" applyProtection="1">
      <alignment horizontal="center" vertical="center" wrapText="1" readingOrder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3" fillId="0" borderId="11" xfId="0" applyFont="1" applyFill="1" applyBorder="1" applyAlignment="1" applyProtection="1">
      <alignment vertical="top" wrapText="1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4" borderId="13" xfId="2" applyFont="1" applyFill="1" applyBorder="1" applyAlignment="1">
      <alignment horizontal="left" vertical="center"/>
    </xf>
    <xf numFmtId="0" fontId="16" fillId="4" borderId="14" xfId="2" applyFont="1" applyFill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</cellXfs>
  <cellStyles count="3">
    <cellStyle name="常规" xfId="0" builtinId="0"/>
    <cellStyle name="常规 2" xfId="1"/>
    <cellStyle name="常规 2 11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showGridLines="0" topLeftCell="A22" workbookViewId="0">
      <selection activeCell="B3" sqref="B3:C3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75" style="7" customWidth="1"/>
    <col min="7" max="16384" width="9" style="7"/>
  </cols>
  <sheetData>
    <row r="1" spans="2:7">
      <c r="B1" s="8"/>
      <c r="C1" s="8"/>
      <c r="D1" s="8"/>
      <c r="E1" s="9" t="s">
        <v>0</v>
      </c>
    </row>
    <row r="2" spans="2:7" ht="39.950000000000003" customHeight="1">
      <c r="B2" s="60" t="s">
        <v>1</v>
      </c>
      <c r="C2" s="61"/>
      <c r="D2" s="61"/>
      <c r="E2" s="61"/>
    </row>
    <row r="3" spans="2:7" ht="15" customHeight="1">
      <c r="B3" s="62" t="s">
        <v>259</v>
      </c>
      <c r="C3" s="62"/>
      <c r="E3" s="10" t="s">
        <v>2</v>
      </c>
    </row>
    <row r="4" spans="2:7">
      <c r="B4" s="11" t="s">
        <v>3</v>
      </c>
      <c r="C4" s="12">
        <v>1928</v>
      </c>
      <c r="D4" s="11" t="s">
        <v>4</v>
      </c>
      <c r="E4" s="13">
        <f>SUM(E5:E26)</f>
        <v>1928</v>
      </c>
      <c r="G4" s="25"/>
    </row>
    <row r="5" spans="2:7">
      <c r="B5" s="11" t="s">
        <v>5</v>
      </c>
      <c r="C5" s="12">
        <v>1928</v>
      </c>
      <c r="D5" s="11" t="s">
        <v>6</v>
      </c>
      <c r="E5" s="13">
        <v>530.32000000000005</v>
      </c>
    </row>
    <row r="6" spans="2:7" ht="15" customHeight="1">
      <c r="B6" s="11" t="s">
        <v>7</v>
      </c>
      <c r="C6" s="12">
        <v>1928</v>
      </c>
      <c r="D6" s="11" t="s">
        <v>8</v>
      </c>
      <c r="E6" s="13">
        <v>0</v>
      </c>
    </row>
    <row r="7" spans="2:7" ht="15" customHeight="1">
      <c r="B7" s="11" t="s">
        <v>9</v>
      </c>
      <c r="C7" s="12"/>
      <c r="D7" s="11" t="s">
        <v>10</v>
      </c>
      <c r="E7" s="13">
        <v>0</v>
      </c>
    </row>
    <row r="8" spans="2:7" ht="15" customHeight="1">
      <c r="B8" s="11" t="s">
        <v>11</v>
      </c>
      <c r="C8" s="12"/>
      <c r="D8" s="11" t="s">
        <v>12</v>
      </c>
      <c r="E8" s="13">
        <v>0</v>
      </c>
    </row>
    <row r="9" spans="2:7" ht="15" customHeight="1">
      <c r="B9" s="11" t="s">
        <v>13</v>
      </c>
      <c r="C9" s="12"/>
      <c r="D9" s="11" t="s">
        <v>14</v>
      </c>
      <c r="E9" s="13">
        <v>12.61</v>
      </c>
    </row>
    <row r="10" spans="2:7" ht="15" customHeight="1">
      <c r="B10" s="11" t="s">
        <v>15</v>
      </c>
      <c r="C10" s="12"/>
      <c r="D10" s="11" t="s">
        <v>16</v>
      </c>
      <c r="E10" s="13">
        <v>0</v>
      </c>
    </row>
    <row r="11" spans="2:7">
      <c r="B11" s="11" t="s">
        <v>17</v>
      </c>
      <c r="C11" s="12"/>
      <c r="D11" s="11" t="s">
        <v>18</v>
      </c>
      <c r="E11" s="13">
        <v>53.08</v>
      </c>
    </row>
    <row r="12" spans="2:7" ht="15" customHeight="1">
      <c r="B12" s="11" t="s">
        <v>19</v>
      </c>
      <c r="C12" s="12"/>
      <c r="D12" s="11" t="s">
        <v>20</v>
      </c>
      <c r="E12" s="13">
        <v>323.95</v>
      </c>
    </row>
    <row r="13" spans="2:7" ht="15" customHeight="1">
      <c r="B13" s="11" t="s">
        <v>21</v>
      </c>
      <c r="C13" s="12"/>
      <c r="D13" s="11" t="s">
        <v>22</v>
      </c>
      <c r="E13" s="13">
        <v>39.4</v>
      </c>
    </row>
    <row r="14" spans="2:7" ht="15" customHeight="1">
      <c r="B14" s="11" t="s">
        <v>23</v>
      </c>
      <c r="C14" s="12"/>
      <c r="D14" s="11" t="s">
        <v>24</v>
      </c>
      <c r="E14" s="13">
        <v>0</v>
      </c>
    </row>
    <row r="15" spans="2:7">
      <c r="B15" s="11"/>
      <c r="C15" s="12"/>
      <c r="D15" s="11" t="s">
        <v>25</v>
      </c>
      <c r="E15" s="13">
        <v>42.95</v>
      </c>
    </row>
    <row r="16" spans="2:7">
      <c r="B16" s="11"/>
      <c r="C16" s="12"/>
      <c r="D16" s="11" t="s">
        <v>26</v>
      </c>
      <c r="E16" s="13">
        <v>782.17</v>
      </c>
    </row>
    <row r="17" spans="2:5">
      <c r="B17" s="11"/>
      <c r="C17" s="12"/>
      <c r="D17" s="11" t="s">
        <v>27</v>
      </c>
      <c r="E17" s="13">
        <v>35.11</v>
      </c>
    </row>
    <row r="18" spans="2:5" ht="15" customHeight="1">
      <c r="B18" s="11"/>
      <c r="C18" s="12"/>
      <c r="D18" s="11" t="s">
        <v>130</v>
      </c>
      <c r="E18" s="13">
        <v>20.96</v>
      </c>
    </row>
    <row r="19" spans="2:5" ht="15" customHeight="1">
      <c r="B19" s="11"/>
      <c r="C19" s="12"/>
      <c r="D19" s="11" t="s">
        <v>28</v>
      </c>
      <c r="E19" s="13">
        <v>0</v>
      </c>
    </row>
    <row r="20" spans="2:5" ht="15" customHeight="1">
      <c r="B20" s="11"/>
      <c r="C20" s="12"/>
      <c r="D20" s="11" t="s">
        <v>29</v>
      </c>
      <c r="E20" s="13">
        <v>0</v>
      </c>
    </row>
    <row r="21" spans="2:5" ht="15" customHeight="1">
      <c r="B21" s="11"/>
      <c r="C21" s="12"/>
      <c r="D21" s="11" t="s">
        <v>30</v>
      </c>
      <c r="E21" s="13"/>
    </row>
    <row r="22" spans="2:5" ht="15" customHeight="1">
      <c r="B22" s="11"/>
      <c r="C22" s="12"/>
      <c r="D22" s="11" t="s">
        <v>31</v>
      </c>
      <c r="E22" s="13">
        <v>0</v>
      </c>
    </row>
    <row r="23" spans="2:5" ht="15" customHeight="1">
      <c r="B23" s="11"/>
      <c r="C23" s="12"/>
      <c r="D23" s="11" t="s">
        <v>32</v>
      </c>
      <c r="E23" s="13">
        <v>87.45</v>
      </c>
    </row>
    <row r="24" spans="2:5" ht="15" customHeight="1">
      <c r="B24" s="11"/>
      <c r="C24" s="12"/>
      <c r="D24" s="11" t="s">
        <v>33</v>
      </c>
      <c r="E24" s="13">
        <v>0</v>
      </c>
    </row>
    <row r="25" spans="2:5" ht="15" customHeight="1">
      <c r="B25" s="11"/>
      <c r="C25" s="12"/>
      <c r="D25" s="11" t="s">
        <v>34</v>
      </c>
      <c r="E25" s="13">
        <v>0</v>
      </c>
    </row>
    <row r="26" spans="2:5" ht="15" customHeight="1">
      <c r="B26" s="11"/>
      <c r="C26" s="12"/>
      <c r="D26" s="11" t="s">
        <v>35</v>
      </c>
      <c r="E26" s="13">
        <v>0</v>
      </c>
    </row>
    <row r="27" spans="2:5">
      <c r="B27" s="14"/>
      <c r="C27" s="15"/>
      <c r="D27" s="11" t="s">
        <v>36</v>
      </c>
      <c r="E27" s="24"/>
    </row>
    <row r="28" spans="2:5" ht="15" customHeight="1">
      <c r="B28" s="14" t="s">
        <v>37</v>
      </c>
      <c r="C28" s="15">
        <f>SUM(C4+C14)</f>
        <v>1928</v>
      </c>
      <c r="D28" s="14" t="s">
        <v>38</v>
      </c>
      <c r="E28" s="16">
        <f>SUM(E4+E27)</f>
        <v>1928</v>
      </c>
    </row>
    <row r="29" spans="2:5" ht="16.5" customHeight="1"/>
  </sheetData>
  <mergeCells count="2">
    <mergeCell ref="B2:E2"/>
    <mergeCell ref="B3:C3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0"/>
  <sheetViews>
    <sheetView topLeftCell="A64" workbookViewId="0">
      <selection activeCell="A3" sqref="A3:E3"/>
    </sheetView>
  </sheetViews>
  <sheetFormatPr defaultColWidth="9" defaultRowHeight="13.5"/>
  <cols>
    <col min="1" max="1" width="10.75" customWidth="1"/>
    <col min="2" max="2" width="33.875" customWidth="1"/>
    <col min="3" max="5" width="15.375" customWidth="1"/>
  </cols>
  <sheetData>
    <row r="1" spans="1:5" ht="20.100000000000001" customHeight="1">
      <c r="A1" s="64" t="s">
        <v>39</v>
      </c>
      <c r="B1" s="64"/>
      <c r="C1" s="64"/>
      <c r="D1" s="64"/>
      <c r="E1" s="64"/>
    </row>
    <row r="2" spans="1:5" ht="39.950000000000003" customHeight="1">
      <c r="A2" s="65" t="s">
        <v>40</v>
      </c>
      <c r="B2" s="65"/>
      <c r="C2" s="65"/>
      <c r="D2" s="65"/>
      <c r="E2" s="65"/>
    </row>
    <row r="3" spans="1:5">
      <c r="A3" s="66" t="s">
        <v>260</v>
      </c>
      <c r="B3" s="66"/>
      <c r="C3" s="66"/>
      <c r="D3" s="66"/>
      <c r="E3" s="66"/>
    </row>
    <row r="4" spans="1:5" ht="39.950000000000003" customHeight="1">
      <c r="A4" s="63" t="s">
        <v>41</v>
      </c>
      <c r="B4" s="63"/>
      <c r="C4" s="63" t="s">
        <v>42</v>
      </c>
      <c r="D4" s="63"/>
      <c r="E4" s="63"/>
    </row>
    <row r="5" spans="1:5" ht="20.100000000000001" customHeight="1">
      <c r="A5" s="63" t="s">
        <v>43</v>
      </c>
      <c r="B5" s="63" t="s">
        <v>44</v>
      </c>
      <c r="C5" s="63" t="s">
        <v>45</v>
      </c>
      <c r="D5" s="63"/>
      <c r="E5" s="63"/>
    </row>
    <row r="6" spans="1:5" ht="30" customHeight="1">
      <c r="A6" s="63"/>
      <c r="B6" s="63"/>
      <c r="C6" s="3" t="s">
        <v>46</v>
      </c>
      <c r="D6" s="3" t="s">
        <v>47</v>
      </c>
      <c r="E6" s="3" t="s">
        <v>48</v>
      </c>
    </row>
    <row r="7" spans="1:5" ht="14.25">
      <c r="A7" s="26">
        <v>201</v>
      </c>
      <c r="B7" s="27" t="s">
        <v>49</v>
      </c>
      <c r="C7" s="28">
        <f>D7+E7</f>
        <v>530.32000000000005</v>
      </c>
      <c r="D7" s="28">
        <f>D8+D10+D13+D16+D19+D21+D27</f>
        <v>530.32000000000005</v>
      </c>
      <c r="E7" s="28">
        <f>E8+E10+E13+E16+E19+E21+E27</f>
        <v>0</v>
      </c>
    </row>
    <row r="8" spans="1:5" ht="14.25">
      <c r="A8" s="29">
        <v>20101</v>
      </c>
      <c r="B8" s="30" t="s">
        <v>131</v>
      </c>
      <c r="C8" s="31">
        <f t="shared" ref="C8:C70" si="0">D8+E8</f>
        <v>24.5</v>
      </c>
      <c r="D8" s="31">
        <f>SUM(D9)</f>
        <v>24.5</v>
      </c>
      <c r="E8" s="32"/>
    </row>
    <row r="9" spans="1:5" ht="14.25">
      <c r="A9" s="4">
        <v>2010101</v>
      </c>
      <c r="B9" s="23" t="s">
        <v>51</v>
      </c>
      <c r="C9" s="33">
        <f t="shared" si="0"/>
        <v>24.5</v>
      </c>
      <c r="D9" s="33">
        <v>24.5</v>
      </c>
      <c r="E9" s="34"/>
    </row>
    <row r="10" spans="1:5" ht="14.25">
      <c r="A10" s="29">
        <v>20103</v>
      </c>
      <c r="B10" s="30" t="s">
        <v>132</v>
      </c>
      <c r="C10" s="31">
        <f t="shared" si="0"/>
        <v>329.99</v>
      </c>
      <c r="D10" s="31">
        <f>SUM(D11:D12)</f>
        <v>329.99</v>
      </c>
      <c r="E10" s="31">
        <f>SUM(E11:E12)</f>
        <v>0</v>
      </c>
    </row>
    <row r="11" spans="1:5" ht="14.25">
      <c r="A11" s="4">
        <v>2010301</v>
      </c>
      <c r="B11" s="23" t="s">
        <v>51</v>
      </c>
      <c r="C11" s="33">
        <f t="shared" si="0"/>
        <v>329.99</v>
      </c>
      <c r="D11" s="33">
        <v>329.99</v>
      </c>
      <c r="E11" s="34"/>
    </row>
    <row r="12" spans="1:5" ht="14.25">
      <c r="A12" s="4">
        <v>2010308</v>
      </c>
      <c r="B12" s="23" t="s">
        <v>133</v>
      </c>
      <c r="C12" s="33">
        <f t="shared" si="0"/>
        <v>0</v>
      </c>
      <c r="D12" s="33"/>
      <c r="E12" s="34"/>
    </row>
    <row r="13" spans="1:5" ht="14.25">
      <c r="A13" s="29">
        <v>20106</v>
      </c>
      <c r="B13" s="30" t="s">
        <v>134</v>
      </c>
      <c r="C13" s="31">
        <f t="shared" si="0"/>
        <v>55.19</v>
      </c>
      <c r="D13" s="31">
        <f>SUM(D14:D15)</f>
        <v>55.19</v>
      </c>
      <c r="E13" s="31">
        <f>SUM(E14:E15)</f>
        <v>0</v>
      </c>
    </row>
    <row r="14" spans="1:5" ht="14.25">
      <c r="A14" s="4">
        <v>2010601</v>
      </c>
      <c r="B14" s="23" t="s">
        <v>51</v>
      </c>
      <c r="C14" s="33">
        <f t="shared" si="0"/>
        <v>55.19</v>
      </c>
      <c r="D14" s="33">
        <v>55.19</v>
      </c>
      <c r="E14" s="34"/>
    </row>
    <row r="15" spans="1:5" ht="14.25">
      <c r="A15" s="4">
        <v>2010602</v>
      </c>
      <c r="B15" s="23" t="s">
        <v>50</v>
      </c>
      <c r="C15" s="33">
        <f t="shared" si="0"/>
        <v>0</v>
      </c>
      <c r="D15" s="33"/>
      <c r="E15" s="34"/>
    </row>
    <row r="16" spans="1:5" ht="14.25">
      <c r="A16" s="29">
        <v>20111</v>
      </c>
      <c r="B16" s="30" t="s">
        <v>135</v>
      </c>
      <c r="C16" s="31">
        <f t="shared" si="0"/>
        <v>14.87</v>
      </c>
      <c r="D16" s="31">
        <f>SUM(D17:D18)</f>
        <v>14.87</v>
      </c>
      <c r="E16" s="31">
        <f>SUM(E17:E18)</f>
        <v>0</v>
      </c>
    </row>
    <row r="17" spans="1:5" ht="14.25">
      <c r="A17" s="4">
        <v>2011101</v>
      </c>
      <c r="B17" s="23" t="s">
        <v>51</v>
      </c>
      <c r="C17" s="33">
        <f t="shared" si="0"/>
        <v>14.87</v>
      </c>
      <c r="D17" s="33">
        <v>14.87</v>
      </c>
      <c r="E17" s="34"/>
    </row>
    <row r="18" spans="1:5" ht="14.25">
      <c r="A18" s="4">
        <v>2011102</v>
      </c>
      <c r="B18" s="23" t="s">
        <v>50</v>
      </c>
      <c r="C18" s="33">
        <f t="shared" si="0"/>
        <v>0</v>
      </c>
      <c r="D18" s="33"/>
      <c r="E18" s="34"/>
    </row>
    <row r="19" spans="1:5" ht="14.25">
      <c r="A19" s="29">
        <v>20129</v>
      </c>
      <c r="B19" s="30" t="s">
        <v>136</v>
      </c>
      <c r="C19" s="31">
        <f t="shared" si="0"/>
        <v>0</v>
      </c>
      <c r="D19" s="31">
        <f>SUM(D20)</f>
        <v>0</v>
      </c>
      <c r="E19" s="31">
        <f>SUM(E20)</f>
        <v>0</v>
      </c>
    </row>
    <row r="20" spans="1:5" ht="14.25">
      <c r="A20" s="4">
        <v>2012901</v>
      </c>
      <c r="B20" s="23" t="s">
        <v>51</v>
      </c>
      <c r="C20" s="33">
        <f t="shared" si="0"/>
        <v>0</v>
      </c>
      <c r="D20" s="33">
        <v>0</v>
      </c>
      <c r="E20" s="34"/>
    </row>
    <row r="21" spans="1:5" ht="14.25">
      <c r="A21" s="29">
        <v>20131</v>
      </c>
      <c r="B21" s="30" t="s">
        <v>137</v>
      </c>
      <c r="C21" s="31">
        <f t="shared" si="0"/>
        <v>105.77</v>
      </c>
      <c r="D21" s="31">
        <f>SUM(D22:D23)</f>
        <v>105.77</v>
      </c>
      <c r="E21" s="31">
        <f>SUM(E22:E23)</f>
        <v>0</v>
      </c>
    </row>
    <row r="22" spans="1:5" ht="14.25">
      <c r="A22" s="35">
        <v>2013101</v>
      </c>
      <c r="B22" s="36" t="s">
        <v>51</v>
      </c>
      <c r="C22" s="33">
        <f t="shared" si="0"/>
        <v>105.77</v>
      </c>
      <c r="D22" s="33">
        <v>105.77</v>
      </c>
      <c r="E22" s="34"/>
    </row>
    <row r="23" spans="1:5" ht="14.25">
      <c r="A23" s="35">
        <v>2013102</v>
      </c>
      <c r="B23" s="36" t="s">
        <v>50</v>
      </c>
      <c r="C23" s="33">
        <f t="shared" si="0"/>
        <v>0</v>
      </c>
      <c r="D23" s="33"/>
      <c r="E23" s="34"/>
    </row>
    <row r="24" spans="1:5" ht="14.25">
      <c r="A24" s="39">
        <v>205</v>
      </c>
      <c r="B24" s="40" t="s">
        <v>253</v>
      </c>
      <c r="C24" s="28">
        <f t="shared" ref="C24:C26" si="1">D24+E24</f>
        <v>12.61</v>
      </c>
      <c r="D24" s="28">
        <f>D25+D27</f>
        <v>12.61</v>
      </c>
      <c r="E24" s="28">
        <f>E25+E27</f>
        <v>0</v>
      </c>
    </row>
    <row r="25" spans="1:5" ht="14.25">
      <c r="A25" s="29">
        <v>20508</v>
      </c>
      <c r="B25" s="30" t="s">
        <v>254</v>
      </c>
      <c r="C25" s="31">
        <f t="shared" si="1"/>
        <v>12.61</v>
      </c>
      <c r="D25" s="31">
        <f>SUM(D26)</f>
        <v>12.61</v>
      </c>
      <c r="E25" s="31"/>
    </row>
    <row r="26" spans="1:5" ht="14.25">
      <c r="A26" s="4">
        <v>2050802</v>
      </c>
      <c r="B26" s="23" t="s">
        <v>255</v>
      </c>
      <c r="C26" s="33">
        <f t="shared" si="1"/>
        <v>12.61</v>
      </c>
      <c r="D26" s="33">
        <v>12.61</v>
      </c>
      <c r="E26" s="34"/>
    </row>
    <row r="27" spans="1:5" ht="14.25">
      <c r="A27" s="37">
        <v>20199</v>
      </c>
      <c r="B27" s="38" t="s">
        <v>138</v>
      </c>
      <c r="C27" s="31">
        <f t="shared" si="0"/>
        <v>0</v>
      </c>
      <c r="D27" s="31">
        <f>SUM(D28)</f>
        <v>0</v>
      </c>
      <c r="E27" s="31">
        <f>SUM(E28)</f>
        <v>0</v>
      </c>
    </row>
    <row r="28" spans="1:5" ht="14.25">
      <c r="A28" s="35">
        <v>2019999</v>
      </c>
      <c r="B28" s="36" t="s">
        <v>139</v>
      </c>
      <c r="C28" s="33">
        <f t="shared" si="0"/>
        <v>0</v>
      </c>
      <c r="D28" s="33"/>
      <c r="E28" s="34"/>
    </row>
    <row r="29" spans="1:5" ht="14.25">
      <c r="A29" s="39">
        <v>207</v>
      </c>
      <c r="B29" s="40" t="s">
        <v>140</v>
      </c>
      <c r="C29" s="28">
        <f t="shared" si="0"/>
        <v>53.08</v>
      </c>
      <c r="D29" s="28">
        <f>D30+D32</f>
        <v>53.08</v>
      </c>
      <c r="E29" s="28">
        <f>E30+E32</f>
        <v>0</v>
      </c>
    </row>
    <row r="30" spans="1:5" ht="14.25">
      <c r="A30" s="29">
        <v>20701</v>
      </c>
      <c r="B30" s="30" t="s">
        <v>141</v>
      </c>
      <c r="C30" s="31">
        <f t="shared" si="0"/>
        <v>20.2</v>
      </c>
      <c r="D30" s="31">
        <f>SUM(D31)</f>
        <v>20.2</v>
      </c>
      <c r="E30" s="31"/>
    </row>
    <row r="31" spans="1:5" ht="14.25">
      <c r="A31" s="4">
        <v>2070101</v>
      </c>
      <c r="B31" s="23" t="s">
        <v>51</v>
      </c>
      <c r="C31" s="33">
        <f t="shared" si="0"/>
        <v>20.2</v>
      </c>
      <c r="D31" s="33">
        <v>20.2</v>
      </c>
      <c r="E31" s="34"/>
    </row>
    <row r="32" spans="1:5" ht="14.25">
      <c r="A32" s="29">
        <v>20704</v>
      </c>
      <c r="B32" s="30" t="s">
        <v>167</v>
      </c>
      <c r="C32" s="31">
        <f t="shared" si="0"/>
        <v>32.880000000000003</v>
      </c>
      <c r="D32" s="31">
        <f>SUM(D33)</f>
        <v>32.880000000000003</v>
      </c>
      <c r="E32" s="31">
        <f>SUM(E33)</f>
        <v>0</v>
      </c>
    </row>
    <row r="33" spans="1:7" ht="14.25">
      <c r="A33" s="4">
        <v>2070801</v>
      </c>
      <c r="B33" s="23" t="s">
        <v>51</v>
      </c>
      <c r="C33" s="33">
        <f t="shared" si="0"/>
        <v>32.880000000000003</v>
      </c>
      <c r="D33" s="33">
        <v>32.880000000000003</v>
      </c>
      <c r="E33" s="34"/>
    </row>
    <row r="34" spans="1:7" ht="14.25">
      <c r="A34" s="26">
        <v>208</v>
      </c>
      <c r="B34" s="27" t="s">
        <v>142</v>
      </c>
      <c r="C34" s="28">
        <f t="shared" si="0"/>
        <v>323.95000000000005</v>
      </c>
      <c r="D34" s="28">
        <f>D35+D37</f>
        <v>323.95000000000005</v>
      </c>
      <c r="E34" s="28">
        <f>E35+E37</f>
        <v>0</v>
      </c>
    </row>
    <row r="35" spans="1:7" ht="14.25">
      <c r="A35" s="29">
        <v>20801</v>
      </c>
      <c r="B35" s="30" t="s">
        <v>143</v>
      </c>
      <c r="C35" s="31">
        <f t="shared" si="0"/>
        <v>100.22</v>
      </c>
      <c r="D35" s="31">
        <f>SUM(D36)</f>
        <v>100.22</v>
      </c>
      <c r="E35" s="31">
        <f>SUM(E36)</f>
        <v>0</v>
      </c>
    </row>
    <row r="36" spans="1:7" ht="14.25">
      <c r="A36" s="4">
        <v>2080101</v>
      </c>
      <c r="B36" s="23" t="s">
        <v>51</v>
      </c>
      <c r="C36" s="33">
        <f t="shared" si="0"/>
        <v>100.22</v>
      </c>
      <c r="D36" s="33">
        <v>100.22</v>
      </c>
      <c r="E36" s="34"/>
    </row>
    <row r="37" spans="1:7" ht="14.25">
      <c r="A37" s="29">
        <v>20805</v>
      </c>
      <c r="B37" s="30" t="s">
        <v>144</v>
      </c>
      <c r="C37" s="31">
        <f t="shared" si="0"/>
        <v>223.73000000000002</v>
      </c>
      <c r="D37" s="31">
        <f>SUM(D38:D40)</f>
        <v>223.73000000000002</v>
      </c>
      <c r="E37" s="31">
        <f>SUM(E38:E39)</f>
        <v>0</v>
      </c>
    </row>
    <row r="38" spans="1:7" ht="14.25">
      <c r="A38" s="4">
        <v>2080501</v>
      </c>
      <c r="B38" s="23" t="s">
        <v>145</v>
      </c>
      <c r="C38" s="33">
        <f t="shared" si="0"/>
        <v>11.24</v>
      </c>
      <c r="D38" s="33">
        <v>11.24</v>
      </c>
      <c r="E38" s="34"/>
      <c r="F38" s="45"/>
      <c r="G38" s="45"/>
    </row>
    <row r="39" spans="1:7" ht="14.25">
      <c r="A39" s="4">
        <v>2050505</v>
      </c>
      <c r="B39" s="23" t="s">
        <v>146</v>
      </c>
      <c r="C39" s="33">
        <f t="shared" si="0"/>
        <v>152.75</v>
      </c>
      <c r="D39" s="33">
        <v>152.75</v>
      </c>
      <c r="E39" s="34"/>
    </row>
    <row r="40" spans="1:7" ht="14.25">
      <c r="A40" s="4">
        <v>2050506</v>
      </c>
      <c r="B40" s="23" t="s">
        <v>244</v>
      </c>
      <c r="C40" s="33">
        <f t="shared" si="0"/>
        <v>59.74</v>
      </c>
      <c r="D40" s="33">
        <v>59.74</v>
      </c>
      <c r="E40" s="34"/>
      <c r="G40" s="45"/>
    </row>
    <row r="41" spans="1:7" ht="14.25">
      <c r="A41" s="26">
        <v>210</v>
      </c>
      <c r="B41" s="27" t="s">
        <v>147</v>
      </c>
      <c r="C41" s="28">
        <f t="shared" si="0"/>
        <v>39.4</v>
      </c>
      <c r="D41" s="28">
        <f>D42</f>
        <v>39.4</v>
      </c>
      <c r="E41" s="28">
        <f>E42</f>
        <v>0</v>
      </c>
    </row>
    <row r="42" spans="1:7" ht="14.25">
      <c r="A42" s="29">
        <v>21011</v>
      </c>
      <c r="B42" s="30" t="s">
        <v>148</v>
      </c>
      <c r="C42" s="31">
        <f t="shared" si="0"/>
        <v>39.4</v>
      </c>
      <c r="D42" s="31">
        <f>SUM(D43:D44)</f>
        <v>39.4</v>
      </c>
      <c r="E42" s="31">
        <f>SUM(E43:E45)</f>
        <v>0</v>
      </c>
    </row>
    <row r="43" spans="1:7" ht="14.25">
      <c r="A43" s="4">
        <v>2101101</v>
      </c>
      <c r="B43" s="23" t="s">
        <v>149</v>
      </c>
      <c r="C43" s="33">
        <f t="shared" si="0"/>
        <v>13.38</v>
      </c>
      <c r="D43" s="33">
        <v>13.38</v>
      </c>
      <c r="E43" s="34"/>
    </row>
    <row r="44" spans="1:7" ht="14.25">
      <c r="A44" s="4">
        <v>2101102</v>
      </c>
      <c r="B44" s="23" t="s">
        <v>150</v>
      </c>
      <c r="C44" s="33">
        <f t="shared" si="0"/>
        <v>26.02</v>
      </c>
      <c r="D44" s="33">
        <v>26.02</v>
      </c>
      <c r="E44" s="34"/>
    </row>
    <row r="45" spans="1:7" ht="14.25">
      <c r="A45" s="26">
        <v>212</v>
      </c>
      <c r="B45" s="27" t="s">
        <v>151</v>
      </c>
      <c r="C45" s="28">
        <f t="shared" si="0"/>
        <v>42.95</v>
      </c>
      <c r="D45" s="28">
        <f>D46</f>
        <v>42.95</v>
      </c>
      <c r="E45" s="28">
        <f>E46</f>
        <v>0</v>
      </c>
    </row>
    <row r="46" spans="1:7" ht="14.25">
      <c r="A46" s="29">
        <v>21201</v>
      </c>
      <c r="B46" s="30" t="s">
        <v>152</v>
      </c>
      <c r="C46" s="31">
        <f t="shared" si="0"/>
        <v>42.95</v>
      </c>
      <c r="D46" s="31">
        <f>SUM(D47)</f>
        <v>42.95</v>
      </c>
      <c r="E46" s="31">
        <f>SUM(E47)</f>
        <v>0</v>
      </c>
    </row>
    <row r="47" spans="1:7" ht="14.25">
      <c r="A47" s="4">
        <v>2120101</v>
      </c>
      <c r="B47" s="23" t="s">
        <v>51</v>
      </c>
      <c r="C47" s="33">
        <f t="shared" si="0"/>
        <v>42.95</v>
      </c>
      <c r="D47" s="33">
        <v>42.95</v>
      </c>
      <c r="E47" s="34"/>
    </row>
    <row r="48" spans="1:7" ht="14.25">
      <c r="A48" s="26">
        <v>213</v>
      </c>
      <c r="B48" s="27" t="s">
        <v>153</v>
      </c>
      <c r="C48" s="28">
        <f t="shared" si="0"/>
        <v>782.17000000000007</v>
      </c>
      <c r="D48" s="28">
        <f>D49+D52+D55+D58</f>
        <v>782.17000000000007</v>
      </c>
      <c r="E48" s="28">
        <f>E49+E52+E55+E58</f>
        <v>0</v>
      </c>
    </row>
    <row r="49" spans="1:5" ht="14.25">
      <c r="A49" s="29">
        <v>21301</v>
      </c>
      <c r="B49" s="30" t="s">
        <v>154</v>
      </c>
      <c r="C49" s="31">
        <f t="shared" si="0"/>
        <v>280.52999999999997</v>
      </c>
      <c r="D49" s="31">
        <f>SUM(D50:D51)</f>
        <v>280.52999999999997</v>
      </c>
      <c r="E49" s="31">
        <f>SUM(E50:E51)</f>
        <v>0</v>
      </c>
    </row>
    <row r="50" spans="1:5" ht="14.25">
      <c r="A50" s="4">
        <v>2130101</v>
      </c>
      <c r="B50" s="23" t="s">
        <v>51</v>
      </c>
      <c r="C50" s="33">
        <f t="shared" si="0"/>
        <v>280.52999999999997</v>
      </c>
      <c r="D50" s="33">
        <v>280.52999999999997</v>
      </c>
      <c r="E50" s="34"/>
    </row>
    <row r="51" spans="1:5" ht="14.25">
      <c r="A51" s="4">
        <v>2130111</v>
      </c>
      <c r="B51" s="23" t="s">
        <v>155</v>
      </c>
      <c r="C51" s="33">
        <f t="shared" si="0"/>
        <v>0</v>
      </c>
      <c r="D51" s="33"/>
      <c r="E51" s="34"/>
    </row>
    <row r="52" spans="1:5" ht="14.25">
      <c r="A52" s="29">
        <v>21302</v>
      </c>
      <c r="B52" s="30" t="s">
        <v>156</v>
      </c>
      <c r="C52" s="31">
        <f t="shared" si="0"/>
        <v>84.6</v>
      </c>
      <c r="D52" s="31">
        <f>SUM(D53:D54)</f>
        <v>84.6</v>
      </c>
      <c r="E52" s="31">
        <f>SUM(E53:E54)</f>
        <v>0</v>
      </c>
    </row>
    <row r="53" spans="1:5" ht="14.25">
      <c r="A53" s="4">
        <v>2130201</v>
      </c>
      <c r="B53" s="23" t="s">
        <v>51</v>
      </c>
      <c r="C53" s="33">
        <f t="shared" si="0"/>
        <v>84.6</v>
      </c>
      <c r="D53" s="33">
        <v>84.6</v>
      </c>
      <c r="E53" s="34"/>
    </row>
    <row r="54" spans="1:5" ht="14.25">
      <c r="A54" s="4">
        <v>2130234</v>
      </c>
      <c r="B54" s="23" t="s">
        <v>157</v>
      </c>
      <c r="C54" s="33">
        <f t="shared" si="0"/>
        <v>0</v>
      </c>
      <c r="D54" s="33"/>
      <c r="E54" s="34"/>
    </row>
    <row r="55" spans="1:5" ht="14.25">
      <c r="A55" s="29">
        <v>21303</v>
      </c>
      <c r="B55" s="30" t="s">
        <v>158</v>
      </c>
      <c r="C55" s="31">
        <f t="shared" si="0"/>
        <v>44.37</v>
      </c>
      <c r="D55" s="31">
        <f>SUM(D56:D57)</f>
        <v>44.37</v>
      </c>
      <c r="E55" s="31">
        <f>SUM(E56:E57)</f>
        <v>0</v>
      </c>
    </row>
    <row r="56" spans="1:5" ht="14.25">
      <c r="A56" s="4">
        <v>2130301</v>
      </c>
      <c r="B56" s="23" t="s">
        <v>51</v>
      </c>
      <c r="C56" s="33">
        <f t="shared" si="0"/>
        <v>44.37</v>
      </c>
      <c r="D56" s="33">
        <v>44.37</v>
      </c>
      <c r="E56" s="34"/>
    </row>
    <row r="57" spans="1:5" ht="14.25">
      <c r="A57" s="4">
        <v>2130315</v>
      </c>
      <c r="B57" s="23" t="s">
        <v>159</v>
      </c>
      <c r="C57" s="33">
        <f t="shared" si="0"/>
        <v>0</v>
      </c>
      <c r="D57" s="33"/>
      <c r="E57" s="34"/>
    </row>
    <row r="58" spans="1:5" ht="14.25">
      <c r="A58" s="29">
        <v>21307</v>
      </c>
      <c r="B58" s="30" t="s">
        <v>160</v>
      </c>
      <c r="C58" s="31">
        <f t="shared" si="0"/>
        <v>372.67</v>
      </c>
      <c r="D58" s="31">
        <f>SUM(D59)</f>
        <v>372.67</v>
      </c>
      <c r="E58" s="31">
        <f>SUM(E59)</f>
        <v>0</v>
      </c>
    </row>
    <row r="59" spans="1:5" ht="14.25">
      <c r="A59" s="4">
        <v>2130705</v>
      </c>
      <c r="B59" s="23" t="s">
        <v>161</v>
      </c>
      <c r="C59" s="33">
        <f t="shared" si="0"/>
        <v>372.67</v>
      </c>
      <c r="D59" s="33">
        <v>372.67</v>
      </c>
      <c r="E59" s="34"/>
    </row>
    <row r="60" spans="1:5" ht="14.25">
      <c r="A60" s="26">
        <v>214</v>
      </c>
      <c r="B60" s="27" t="s">
        <v>162</v>
      </c>
      <c r="C60" s="28">
        <f t="shared" si="0"/>
        <v>35.11</v>
      </c>
      <c r="D60" s="28">
        <f>D61</f>
        <v>35.11</v>
      </c>
      <c r="E60" s="28">
        <f>E61</f>
        <v>0</v>
      </c>
    </row>
    <row r="61" spans="1:5" ht="14.25">
      <c r="A61" s="29">
        <v>21401</v>
      </c>
      <c r="B61" s="30" t="s">
        <v>163</v>
      </c>
      <c r="C61" s="31">
        <f t="shared" si="0"/>
        <v>35.11</v>
      </c>
      <c r="D61" s="31">
        <f>SUM(D62)</f>
        <v>35.11</v>
      </c>
      <c r="E61" s="31">
        <f>SUM(E62)</f>
        <v>0</v>
      </c>
    </row>
    <row r="62" spans="1:5" ht="14.25">
      <c r="A62" s="4">
        <v>2140101</v>
      </c>
      <c r="B62" s="23" t="s">
        <v>51</v>
      </c>
      <c r="C62" s="33">
        <f t="shared" si="0"/>
        <v>35.11</v>
      </c>
      <c r="D62" s="33">
        <v>35.11</v>
      </c>
      <c r="E62" s="34"/>
    </row>
    <row r="63" spans="1:5" ht="14.25">
      <c r="A63" s="26">
        <v>224</v>
      </c>
      <c r="B63" s="27" t="s">
        <v>168</v>
      </c>
      <c r="C63" s="28">
        <f t="shared" si="0"/>
        <v>20.96</v>
      </c>
      <c r="D63" s="28">
        <f>D64</f>
        <v>20.96</v>
      </c>
      <c r="E63" s="28">
        <f>E64</f>
        <v>0</v>
      </c>
    </row>
    <row r="64" spans="1:5" ht="14.25">
      <c r="A64" s="29">
        <v>22401</v>
      </c>
      <c r="B64" s="30" t="s">
        <v>169</v>
      </c>
      <c r="C64" s="31">
        <f t="shared" si="0"/>
        <v>20.96</v>
      </c>
      <c r="D64" s="31">
        <f>SUM(D65:D66)</f>
        <v>20.96</v>
      </c>
      <c r="E64" s="31">
        <f>SUM(E65:E66)</f>
        <v>0</v>
      </c>
    </row>
    <row r="65" spans="1:5" ht="14.25">
      <c r="A65" s="4">
        <v>2240101</v>
      </c>
      <c r="B65" s="23" t="s">
        <v>51</v>
      </c>
      <c r="C65" s="33">
        <f t="shared" si="0"/>
        <v>20.96</v>
      </c>
      <c r="D65" s="33">
        <v>20.96</v>
      </c>
      <c r="E65" s="34"/>
    </row>
    <row r="66" spans="1:5" ht="14.25">
      <c r="A66" s="4">
        <v>2240102</v>
      </c>
      <c r="B66" s="23" t="s">
        <v>50</v>
      </c>
      <c r="C66" s="33">
        <f t="shared" si="0"/>
        <v>0</v>
      </c>
      <c r="D66" s="33"/>
      <c r="E66" s="34"/>
    </row>
    <row r="67" spans="1:5" ht="14.25">
      <c r="A67" s="26">
        <v>221</v>
      </c>
      <c r="B67" s="27" t="s">
        <v>164</v>
      </c>
      <c r="C67" s="28">
        <f t="shared" si="0"/>
        <v>87.45</v>
      </c>
      <c r="D67" s="28">
        <f>D68</f>
        <v>87.45</v>
      </c>
      <c r="E67" s="28">
        <f>E68</f>
        <v>0</v>
      </c>
    </row>
    <row r="68" spans="1:5" ht="14.25">
      <c r="A68" s="29">
        <v>22102</v>
      </c>
      <c r="B68" s="30" t="s">
        <v>165</v>
      </c>
      <c r="C68" s="31">
        <f t="shared" si="0"/>
        <v>87.45</v>
      </c>
      <c r="D68" s="31">
        <f>SUM(D69)</f>
        <v>87.45</v>
      </c>
      <c r="E68" s="31">
        <f>SUM(E69)</f>
        <v>0</v>
      </c>
    </row>
    <row r="69" spans="1:5" ht="14.25">
      <c r="A69" s="4">
        <v>2210201</v>
      </c>
      <c r="B69" s="23" t="s">
        <v>166</v>
      </c>
      <c r="C69" s="33">
        <f t="shared" si="0"/>
        <v>87.45</v>
      </c>
      <c r="D69" s="33">
        <v>87.45</v>
      </c>
      <c r="E69" s="34"/>
    </row>
    <row r="70" spans="1:5" ht="14.25">
      <c r="A70" s="41"/>
      <c r="B70" s="42" t="s">
        <v>52</v>
      </c>
      <c r="C70" s="43">
        <f t="shared" si="0"/>
        <v>1928.0000000000002</v>
      </c>
      <c r="D70" s="43">
        <f>D7+D24+D29+D34+D41+D45+D48+D60+D63+D67</f>
        <v>1928.0000000000002</v>
      </c>
      <c r="E70" s="44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6"/>
  <sheetViews>
    <sheetView topLeftCell="A52" workbookViewId="0">
      <selection activeCell="A3" sqref="A3:J3"/>
    </sheetView>
  </sheetViews>
  <sheetFormatPr defaultColWidth="9" defaultRowHeight="13.5"/>
  <cols>
    <col min="1" max="1" width="5.875" bestFit="1" customWidth="1"/>
    <col min="2" max="2" width="5.125" customWidth="1"/>
    <col min="3" max="3" width="31.875" bestFit="1" customWidth="1"/>
    <col min="4" max="5" width="8.625" customWidth="1"/>
    <col min="6" max="6" width="12.625" customWidth="1"/>
    <col min="7" max="10" width="8.625" customWidth="1"/>
  </cols>
  <sheetData>
    <row r="1" spans="1:10" ht="20.100000000000001" customHeight="1">
      <c r="A1" s="71" t="s">
        <v>53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39.950000000000003" customHeight="1">
      <c r="A2" s="65" t="s">
        <v>54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" customHeight="1">
      <c r="A3" s="72" t="s">
        <v>261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0.100000000000001" customHeight="1">
      <c r="A4" s="74" t="s">
        <v>55</v>
      </c>
      <c r="B4" s="74"/>
      <c r="C4" s="20"/>
      <c r="D4" s="74" t="s">
        <v>56</v>
      </c>
      <c r="E4" s="78" t="s">
        <v>57</v>
      </c>
      <c r="F4" s="75" t="s">
        <v>58</v>
      </c>
      <c r="G4" s="75" t="s">
        <v>59</v>
      </c>
      <c r="H4" s="76"/>
      <c r="I4" s="76"/>
      <c r="J4" s="77"/>
    </row>
    <row r="5" spans="1:10" ht="39.75" customHeight="1">
      <c r="A5" s="81" t="s">
        <v>43</v>
      </c>
      <c r="B5" s="82"/>
      <c r="C5" s="20" t="s">
        <v>60</v>
      </c>
      <c r="D5" s="74"/>
      <c r="E5" s="79"/>
      <c r="F5" s="80"/>
      <c r="G5" s="21" t="s">
        <v>46</v>
      </c>
      <c r="H5" s="22" t="s">
        <v>61</v>
      </c>
      <c r="I5" s="22" t="s">
        <v>62</v>
      </c>
      <c r="J5" s="22" t="s">
        <v>63</v>
      </c>
    </row>
    <row r="6" spans="1:10" ht="20.100000000000001" customHeight="1">
      <c r="A6" s="50">
        <v>301</v>
      </c>
      <c r="B6" s="83" t="s">
        <v>64</v>
      </c>
      <c r="C6" s="84"/>
      <c r="D6" s="51">
        <f>SUM(E6+F6+G6)</f>
        <v>1688.65</v>
      </c>
      <c r="E6" s="52">
        <f t="shared" ref="E6:J6" si="0">SUM(E7:E19)</f>
        <v>1688.65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</row>
    <row r="7" spans="1:10" ht="20.100000000000001" customHeight="1">
      <c r="A7" s="46"/>
      <c r="B7" s="47" t="s">
        <v>170</v>
      </c>
      <c r="C7" s="48" t="s">
        <v>65</v>
      </c>
      <c r="D7" s="53">
        <f>SUM(E7+F7+G7)</f>
        <v>287.69</v>
      </c>
      <c r="E7" s="54">
        <v>287.69</v>
      </c>
      <c r="F7" s="54"/>
      <c r="G7" s="55">
        <f>SUM(H7:J7)</f>
        <v>0</v>
      </c>
      <c r="H7" s="56"/>
      <c r="I7" s="56"/>
      <c r="J7" s="56"/>
    </row>
    <row r="8" spans="1:10" ht="20.100000000000001" customHeight="1">
      <c r="A8" s="46"/>
      <c r="B8" s="47" t="s">
        <v>171</v>
      </c>
      <c r="C8" s="48" t="s">
        <v>66</v>
      </c>
      <c r="D8" s="53">
        <f t="shared" ref="D8:D62" si="1">SUM(E8+F8+G8)</f>
        <v>680.88</v>
      </c>
      <c r="E8" s="54">
        <v>680.88</v>
      </c>
      <c r="F8" s="54"/>
      <c r="G8" s="55">
        <f t="shared" ref="G8:G62" si="2">SUM(H8:J8)</f>
        <v>0</v>
      </c>
      <c r="H8" s="56"/>
      <c r="I8" s="56"/>
      <c r="J8" s="56"/>
    </row>
    <row r="9" spans="1:10" ht="20.100000000000001" customHeight="1">
      <c r="A9" s="46"/>
      <c r="B9" s="47" t="s">
        <v>172</v>
      </c>
      <c r="C9" s="48" t="s">
        <v>67</v>
      </c>
      <c r="D9" s="53">
        <f t="shared" si="1"/>
        <v>23.98</v>
      </c>
      <c r="E9" s="54">
        <v>23.98</v>
      </c>
      <c r="F9" s="54"/>
      <c r="G9" s="55">
        <f t="shared" si="2"/>
        <v>0</v>
      </c>
      <c r="H9" s="56"/>
      <c r="I9" s="56"/>
      <c r="J9" s="56"/>
    </row>
    <row r="10" spans="1:10" ht="20.100000000000001" customHeight="1">
      <c r="A10" s="46"/>
      <c r="B10" s="47" t="s">
        <v>173</v>
      </c>
      <c r="C10" s="48" t="s">
        <v>174</v>
      </c>
      <c r="D10" s="53">
        <f t="shared" si="1"/>
        <v>0</v>
      </c>
      <c r="E10" s="54"/>
      <c r="F10" s="54"/>
      <c r="G10" s="55">
        <f t="shared" si="2"/>
        <v>0</v>
      </c>
      <c r="H10" s="56"/>
      <c r="I10" s="56"/>
      <c r="J10" s="56"/>
    </row>
    <row r="11" spans="1:10" ht="20.100000000000001" customHeight="1">
      <c r="A11" s="46"/>
      <c r="B11" s="47" t="s">
        <v>175</v>
      </c>
      <c r="C11" s="48" t="s">
        <v>176</v>
      </c>
      <c r="D11" s="53">
        <f t="shared" si="1"/>
        <v>56.07</v>
      </c>
      <c r="E11" s="54">
        <v>56.07</v>
      </c>
      <c r="F11" s="54"/>
      <c r="G11" s="55">
        <f t="shared" si="2"/>
        <v>0</v>
      </c>
      <c r="H11" s="56"/>
      <c r="I11" s="56"/>
      <c r="J11" s="56"/>
    </row>
    <row r="12" spans="1:10" ht="20.100000000000001" customHeight="1">
      <c r="A12" s="46"/>
      <c r="B12" s="47" t="s">
        <v>177</v>
      </c>
      <c r="C12" s="48" t="s">
        <v>178</v>
      </c>
      <c r="D12" s="53">
        <f t="shared" si="1"/>
        <v>149.34</v>
      </c>
      <c r="E12" s="54">
        <v>149.34</v>
      </c>
      <c r="F12" s="54"/>
      <c r="G12" s="55">
        <f t="shared" si="2"/>
        <v>0</v>
      </c>
      <c r="H12" s="56"/>
      <c r="I12" s="56"/>
      <c r="J12" s="56"/>
    </row>
    <row r="13" spans="1:10" ht="20.100000000000001" customHeight="1">
      <c r="A13" s="46"/>
      <c r="B13" s="47" t="s">
        <v>179</v>
      </c>
      <c r="C13" s="48" t="s">
        <v>180</v>
      </c>
      <c r="D13" s="53">
        <f t="shared" si="1"/>
        <v>59.73</v>
      </c>
      <c r="E13" s="54">
        <v>59.73</v>
      </c>
      <c r="F13" s="54"/>
      <c r="G13" s="55">
        <f t="shared" si="2"/>
        <v>0</v>
      </c>
      <c r="H13" s="56"/>
      <c r="I13" s="56"/>
      <c r="J13" s="56"/>
    </row>
    <row r="14" spans="1:10" ht="20.100000000000001" customHeight="1">
      <c r="A14" s="46"/>
      <c r="B14" s="47" t="s">
        <v>181</v>
      </c>
      <c r="C14" s="48" t="s">
        <v>182</v>
      </c>
      <c r="D14" s="53">
        <f t="shared" si="1"/>
        <v>39.4</v>
      </c>
      <c r="E14" s="54">
        <v>39.4</v>
      </c>
      <c r="F14" s="54"/>
      <c r="G14" s="55">
        <f t="shared" si="2"/>
        <v>0</v>
      </c>
      <c r="H14" s="56"/>
      <c r="I14" s="56"/>
      <c r="J14" s="56"/>
    </row>
    <row r="15" spans="1:10" ht="20.100000000000001" customHeight="1">
      <c r="A15" s="46"/>
      <c r="B15" s="47" t="s">
        <v>183</v>
      </c>
      <c r="C15" s="48" t="s">
        <v>184</v>
      </c>
      <c r="D15" s="53">
        <f t="shared" si="1"/>
        <v>0</v>
      </c>
      <c r="E15" s="54"/>
      <c r="F15" s="54"/>
      <c r="G15" s="55">
        <f t="shared" si="2"/>
        <v>0</v>
      </c>
      <c r="H15" s="56"/>
      <c r="I15" s="56"/>
      <c r="J15" s="56"/>
    </row>
    <row r="16" spans="1:10" ht="20.100000000000001" customHeight="1">
      <c r="A16" s="46"/>
      <c r="B16" s="47" t="s">
        <v>185</v>
      </c>
      <c r="C16" s="48" t="s">
        <v>186</v>
      </c>
      <c r="D16" s="53">
        <f t="shared" si="1"/>
        <v>3.41</v>
      </c>
      <c r="E16" s="54">
        <v>3.41</v>
      </c>
      <c r="F16" s="54"/>
      <c r="G16" s="55">
        <f t="shared" si="2"/>
        <v>0</v>
      </c>
      <c r="H16" s="56"/>
      <c r="I16" s="56"/>
      <c r="J16" s="56"/>
    </row>
    <row r="17" spans="1:10" ht="20.100000000000001" customHeight="1">
      <c r="A17" s="46"/>
      <c r="B17" s="47" t="s">
        <v>187</v>
      </c>
      <c r="C17" s="48" t="s">
        <v>188</v>
      </c>
      <c r="D17" s="53">
        <f t="shared" si="1"/>
        <v>87.45</v>
      </c>
      <c r="E17" s="54">
        <v>87.45</v>
      </c>
      <c r="F17" s="54"/>
      <c r="G17" s="55">
        <f t="shared" si="2"/>
        <v>0</v>
      </c>
      <c r="H17" s="56"/>
      <c r="I17" s="56"/>
      <c r="J17" s="56"/>
    </row>
    <row r="18" spans="1:10" ht="20.100000000000001" customHeight="1">
      <c r="A18" s="46"/>
      <c r="B18" s="47" t="s">
        <v>189</v>
      </c>
      <c r="C18" s="48" t="s">
        <v>190</v>
      </c>
      <c r="D18" s="53">
        <f t="shared" si="1"/>
        <v>0</v>
      </c>
      <c r="E18" s="54"/>
      <c r="F18" s="54"/>
      <c r="G18" s="55">
        <f t="shared" si="2"/>
        <v>0</v>
      </c>
      <c r="H18" s="56"/>
      <c r="I18" s="56"/>
      <c r="J18" s="56"/>
    </row>
    <row r="19" spans="1:10" ht="20.100000000000001" customHeight="1">
      <c r="A19" s="46"/>
      <c r="B19" s="47" t="s">
        <v>191</v>
      </c>
      <c r="C19" s="48" t="s">
        <v>192</v>
      </c>
      <c r="D19" s="53">
        <f t="shared" si="1"/>
        <v>300.7</v>
      </c>
      <c r="E19" s="54">
        <v>300.7</v>
      </c>
      <c r="F19" s="54"/>
      <c r="G19" s="55">
        <f t="shared" si="2"/>
        <v>0</v>
      </c>
      <c r="H19" s="56"/>
      <c r="I19" s="56"/>
      <c r="J19" s="56"/>
    </row>
    <row r="20" spans="1:10" ht="20.100000000000001" customHeight="1">
      <c r="A20" s="50">
        <v>302</v>
      </c>
      <c r="B20" s="83" t="s">
        <v>68</v>
      </c>
      <c r="C20" s="84"/>
      <c r="D20" s="51">
        <f>SUM(E20+F20+G20)</f>
        <v>168.05</v>
      </c>
      <c r="E20" s="52">
        <f t="shared" ref="E20:J20" si="3">SUM(E21:E47)</f>
        <v>168.05</v>
      </c>
      <c r="F20" s="52">
        <f t="shared" si="3"/>
        <v>0</v>
      </c>
      <c r="G20" s="52">
        <f t="shared" si="3"/>
        <v>0</v>
      </c>
      <c r="H20" s="52">
        <f t="shared" si="3"/>
        <v>0</v>
      </c>
      <c r="I20" s="52">
        <f t="shared" si="3"/>
        <v>0</v>
      </c>
      <c r="J20" s="52">
        <f t="shared" si="3"/>
        <v>0</v>
      </c>
    </row>
    <row r="21" spans="1:10" ht="20.100000000000001" customHeight="1">
      <c r="A21" s="46"/>
      <c r="B21" s="47" t="s">
        <v>170</v>
      </c>
      <c r="C21" s="48" t="s">
        <v>69</v>
      </c>
      <c r="D21" s="53">
        <f t="shared" si="1"/>
        <v>130.91999999999999</v>
      </c>
      <c r="E21" s="54">
        <v>130.91999999999999</v>
      </c>
      <c r="F21" s="54"/>
      <c r="G21" s="55">
        <f t="shared" si="2"/>
        <v>0</v>
      </c>
      <c r="H21" s="56"/>
      <c r="I21" s="56"/>
      <c r="J21" s="56"/>
    </row>
    <row r="22" spans="1:10" ht="20.100000000000001" customHeight="1">
      <c r="A22" s="46"/>
      <c r="B22" s="47" t="s">
        <v>171</v>
      </c>
      <c r="C22" s="48" t="s">
        <v>70</v>
      </c>
      <c r="D22" s="53">
        <f t="shared" si="1"/>
        <v>1</v>
      </c>
      <c r="E22" s="54">
        <v>1</v>
      </c>
      <c r="F22" s="54"/>
      <c r="G22" s="55">
        <f t="shared" si="2"/>
        <v>0</v>
      </c>
      <c r="H22" s="56"/>
      <c r="I22" s="56"/>
      <c r="J22" s="56"/>
    </row>
    <row r="23" spans="1:10" ht="20.100000000000001" customHeight="1">
      <c r="A23" s="46"/>
      <c r="B23" s="47" t="s">
        <v>172</v>
      </c>
      <c r="C23" s="48" t="s">
        <v>71</v>
      </c>
      <c r="D23" s="53">
        <f t="shared" si="1"/>
        <v>0</v>
      </c>
      <c r="E23" s="54"/>
      <c r="F23" s="54"/>
      <c r="G23" s="55">
        <f t="shared" si="2"/>
        <v>0</v>
      </c>
      <c r="H23" s="56"/>
      <c r="I23" s="56"/>
      <c r="J23" s="56"/>
    </row>
    <row r="24" spans="1:10" ht="20.100000000000001" customHeight="1">
      <c r="A24" s="46"/>
      <c r="B24" s="47" t="s">
        <v>193</v>
      </c>
      <c r="C24" s="48" t="s">
        <v>194</v>
      </c>
      <c r="D24" s="53">
        <f t="shared" si="1"/>
        <v>0</v>
      </c>
      <c r="E24" s="54"/>
      <c r="F24" s="54"/>
      <c r="G24" s="55">
        <f t="shared" si="2"/>
        <v>0</v>
      </c>
      <c r="H24" s="56"/>
      <c r="I24" s="56"/>
      <c r="J24" s="56"/>
    </row>
    <row r="25" spans="1:10" ht="20.100000000000001" customHeight="1">
      <c r="A25" s="46"/>
      <c r="B25" s="47" t="s">
        <v>195</v>
      </c>
      <c r="C25" s="48" t="s">
        <v>196</v>
      </c>
      <c r="D25" s="53">
        <f t="shared" si="1"/>
        <v>0</v>
      </c>
      <c r="E25" s="54"/>
      <c r="F25" s="54"/>
      <c r="G25" s="55">
        <f t="shared" si="2"/>
        <v>0</v>
      </c>
      <c r="H25" s="56"/>
      <c r="I25" s="56"/>
      <c r="J25" s="56"/>
    </row>
    <row r="26" spans="1:10" ht="20.100000000000001" customHeight="1">
      <c r="A26" s="46"/>
      <c r="B26" s="47" t="s">
        <v>173</v>
      </c>
      <c r="C26" s="48" t="s">
        <v>197</v>
      </c>
      <c r="D26" s="53">
        <f t="shared" si="1"/>
        <v>3.9</v>
      </c>
      <c r="E26" s="54">
        <v>3.9</v>
      </c>
      <c r="F26" s="54"/>
      <c r="G26" s="55">
        <f t="shared" si="2"/>
        <v>0</v>
      </c>
      <c r="H26" s="56"/>
      <c r="I26" s="56"/>
      <c r="J26" s="56"/>
    </row>
    <row r="27" spans="1:10" ht="20.100000000000001" customHeight="1">
      <c r="A27" s="46"/>
      <c r="B27" s="47" t="s">
        <v>175</v>
      </c>
      <c r="C27" s="48" t="s">
        <v>198</v>
      </c>
      <c r="D27" s="53">
        <f t="shared" si="1"/>
        <v>0</v>
      </c>
      <c r="E27" s="54"/>
      <c r="F27" s="54"/>
      <c r="G27" s="55">
        <f t="shared" si="2"/>
        <v>0</v>
      </c>
      <c r="H27" s="56"/>
      <c r="I27" s="56"/>
      <c r="J27" s="56"/>
    </row>
    <row r="28" spans="1:10" ht="20.100000000000001" customHeight="1">
      <c r="A28" s="46"/>
      <c r="B28" s="47" t="s">
        <v>177</v>
      </c>
      <c r="C28" s="48" t="s">
        <v>199</v>
      </c>
      <c r="D28" s="53">
        <f t="shared" si="1"/>
        <v>0</v>
      </c>
      <c r="E28" s="54"/>
      <c r="F28" s="54"/>
      <c r="G28" s="55">
        <f t="shared" si="2"/>
        <v>0</v>
      </c>
      <c r="H28" s="56"/>
      <c r="I28" s="56"/>
      <c r="J28" s="56"/>
    </row>
    <row r="29" spans="1:10" ht="20.100000000000001" customHeight="1">
      <c r="A29" s="46"/>
      <c r="B29" s="47" t="s">
        <v>179</v>
      </c>
      <c r="C29" s="48" t="s">
        <v>200</v>
      </c>
      <c r="D29" s="53">
        <f t="shared" si="1"/>
        <v>0</v>
      </c>
      <c r="E29" s="54"/>
      <c r="F29" s="54"/>
      <c r="G29" s="55">
        <f t="shared" si="2"/>
        <v>0</v>
      </c>
      <c r="H29" s="56"/>
      <c r="I29" s="56"/>
      <c r="J29" s="56"/>
    </row>
    <row r="30" spans="1:10" ht="20.100000000000001" customHeight="1">
      <c r="A30" s="46"/>
      <c r="B30" s="47" t="s">
        <v>183</v>
      </c>
      <c r="C30" s="48" t="s">
        <v>201</v>
      </c>
      <c r="D30" s="53">
        <f t="shared" si="1"/>
        <v>1.8</v>
      </c>
      <c r="E30" s="54">
        <v>1.8</v>
      </c>
      <c r="F30" s="54"/>
      <c r="G30" s="55">
        <f t="shared" si="2"/>
        <v>0</v>
      </c>
      <c r="H30" s="56"/>
      <c r="I30" s="56"/>
      <c r="J30" s="56"/>
    </row>
    <row r="31" spans="1:10" ht="20.100000000000001" customHeight="1">
      <c r="A31" s="46"/>
      <c r="B31" s="47" t="s">
        <v>185</v>
      </c>
      <c r="C31" s="48" t="s">
        <v>202</v>
      </c>
      <c r="D31" s="53">
        <f t="shared" si="1"/>
        <v>0</v>
      </c>
      <c r="E31" s="54"/>
      <c r="F31" s="54"/>
      <c r="G31" s="55">
        <f t="shared" si="2"/>
        <v>0</v>
      </c>
      <c r="H31" s="56"/>
      <c r="I31" s="56"/>
      <c r="J31" s="56"/>
    </row>
    <row r="32" spans="1:10" ht="20.100000000000001" customHeight="1">
      <c r="A32" s="46"/>
      <c r="B32" s="47" t="s">
        <v>187</v>
      </c>
      <c r="C32" s="48" t="s">
        <v>203</v>
      </c>
      <c r="D32" s="53">
        <f t="shared" si="1"/>
        <v>0</v>
      </c>
      <c r="E32" s="54"/>
      <c r="F32" s="54"/>
      <c r="G32" s="55">
        <f t="shared" si="2"/>
        <v>0</v>
      </c>
      <c r="H32" s="56"/>
      <c r="I32" s="56"/>
      <c r="J32" s="56"/>
    </row>
    <row r="33" spans="1:10" ht="20.100000000000001" customHeight="1">
      <c r="A33" s="46"/>
      <c r="B33" s="47" t="s">
        <v>189</v>
      </c>
      <c r="C33" s="48" t="s">
        <v>204</v>
      </c>
      <c r="D33" s="53">
        <f t="shared" si="1"/>
        <v>0</v>
      </c>
      <c r="E33" s="54"/>
      <c r="F33" s="54"/>
      <c r="G33" s="55">
        <f t="shared" si="2"/>
        <v>0</v>
      </c>
      <c r="H33" s="56"/>
      <c r="I33" s="56"/>
      <c r="J33" s="56"/>
    </row>
    <row r="34" spans="1:10" ht="20.100000000000001" customHeight="1">
      <c r="A34" s="46"/>
      <c r="B34" s="47" t="s">
        <v>205</v>
      </c>
      <c r="C34" s="48" t="s">
        <v>206</v>
      </c>
      <c r="D34" s="53">
        <f t="shared" si="1"/>
        <v>0</v>
      </c>
      <c r="E34" s="54"/>
      <c r="F34" s="54"/>
      <c r="G34" s="55">
        <f t="shared" si="2"/>
        <v>0</v>
      </c>
      <c r="H34" s="56"/>
      <c r="I34" s="56"/>
      <c r="J34" s="56"/>
    </row>
    <row r="35" spans="1:10" ht="20.100000000000001" customHeight="1">
      <c r="A35" s="46"/>
      <c r="B35" s="47" t="s">
        <v>207</v>
      </c>
      <c r="C35" s="48" t="s">
        <v>208</v>
      </c>
      <c r="D35" s="53">
        <f t="shared" si="1"/>
        <v>0</v>
      </c>
      <c r="E35" s="54"/>
      <c r="F35" s="54"/>
      <c r="G35" s="55">
        <f t="shared" si="2"/>
        <v>0</v>
      </c>
      <c r="H35" s="56"/>
      <c r="I35" s="56"/>
      <c r="J35" s="56"/>
    </row>
    <row r="36" spans="1:10" ht="20.100000000000001" customHeight="1">
      <c r="A36" s="46"/>
      <c r="B36" s="47" t="s">
        <v>209</v>
      </c>
      <c r="C36" s="48" t="s">
        <v>210</v>
      </c>
      <c r="D36" s="53">
        <f t="shared" si="1"/>
        <v>7.9</v>
      </c>
      <c r="E36" s="54">
        <v>7.9</v>
      </c>
      <c r="F36" s="54"/>
      <c r="G36" s="55">
        <f t="shared" si="2"/>
        <v>0</v>
      </c>
      <c r="H36" s="56"/>
      <c r="I36" s="56"/>
      <c r="J36" s="56"/>
    </row>
    <row r="37" spans="1:10" ht="20.100000000000001" customHeight="1">
      <c r="A37" s="46"/>
      <c r="B37" s="47" t="s">
        <v>211</v>
      </c>
      <c r="C37" s="48" t="s">
        <v>212</v>
      </c>
      <c r="D37" s="53">
        <f t="shared" si="1"/>
        <v>0</v>
      </c>
      <c r="E37" s="54"/>
      <c r="F37" s="54"/>
      <c r="G37" s="55">
        <f t="shared" si="2"/>
        <v>0</v>
      </c>
      <c r="H37" s="56"/>
      <c r="I37" s="56"/>
      <c r="J37" s="56"/>
    </row>
    <row r="38" spans="1:10" ht="20.100000000000001" customHeight="1">
      <c r="A38" s="46"/>
      <c r="B38" s="47" t="s">
        <v>213</v>
      </c>
      <c r="C38" s="48" t="s">
        <v>214</v>
      </c>
      <c r="D38" s="53">
        <f t="shared" si="1"/>
        <v>0</v>
      </c>
      <c r="E38" s="54"/>
      <c r="F38" s="54"/>
      <c r="G38" s="55">
        <f t="shared" si="2"/>
        <v>0</v>
      </c>
      <c r="H38" s="56"/>
      <c r="I38" s="56"/>
      <c r="J38" s="56"/>
    </row>
    <row r="39" spans="1:10" ht="20.100000000000001" customHeight="1">
      <c r="A39" s="46"/>
      <c r="B39" s="47" t="s">
        <v>215</v>
      </c>
      <c r="C39" s="48" t="s">
        <v>216</v>
      </c>
      <c r="D39" s="53">
        <f t="shared" si="1"/>
        <v>0</v>
      </c>
      <c r="E39" s="54"/>
      <c r="F39" s="54"/>
      <c r="G39" s="55">
        <f t="shared" si="2"/>
        <v>0</v>
      </c>
      <c r="H39" s="56"/>
      <c r="I39" s="56"/>
      <c r="J39" s="56"/>
    </row>
    <row r="40" spans="1:10" ht="20.100000000000001" customHeight="1">
      <c r="A40" s="46"/>
      <c r="B40" s="47" t="s">
        <v>217</v>
      </c>
      <c r="C40" s="48" t="s">
        <v>218</v>
      </c>
      <c r="D40" s="53">
        <f t="shared" si="1"/>
        <v>0</v>
      </c>
      <c r="E40" s="54"/>
      <c r="F40" s="54"/>
      <c r="G40" s="55">
        <f t="shared" si="2"/>
        <v>0</v>
      </c>
      <c r="H40" s="56"/>
      <c r="I40" s="56"/>
      <c r="J40" s="56"/>
    </row>
    <row r="41" spans="1:10" ht="20.100000000000001" customHeight="1">
      <c r="A41" s="46"/>
      <c r="B41" s="47" t="s">
        <v>219</v>
      </c>
      <c r="C41" s="48" t="s">
        <v>220</v>
      </c>
      <c r="D41" s="53">
        <f t="shared" si="1"/>
        <v>0</v>
      </c>
      <c r="E41" s="54"/>
      <c r="F41" s="54"/>
      <c r="G41" s="55">
        <f t="shared" si="2"/>
        <v>0</v>
      </c>
      <c r="H41" s="56"/>
      <c r="I41" s="56"/>
      <c r="J41" s="56"/>
    </row>
    <row r="42" spans="1:10" ht="20.100000000000001" customHeight="1">
      <c r="A42" s="46"/>
      <c r="B42" s="47" t="s">
        <v>221</v>
      </c>
      <c r="C42" s="48" t="s">
        <v>222</v>
      </c>
      <c r="D42" s="53">
        <f t="shared" si="1"/>
        <v>14.51</v>
      </c>
      <c r="E42" s="54">
        <v>14.51</v>
      </c>
      <c r="F42" s="54"/>
      <c r="G42" s="55">
        <f t="shared" si="2"/>
        <v>0</v>
      </c>
      <c r="H42" s="56"/>
      <c r="I42" s="56"/>
      <c r="J42" s="56"/>
    </row>
    <row r="43" spans="1:10" ht="20.100000000000001" customHeight="1">
      <c r="A43" s="46"/>
      <c r="B43" s="47" t="s">
        <v>223</v>
      </c>
      <c r="C43" s="48" t="s">
        <v>224</v>
      </c>
      <c r="D43" s="53">
        <f t="shared" si="1"/>
        <v>7.02</v>
      </c>
      <c r="E43" s="54">
        <v>7.02</v>
      </c>
      <c r="F43" s="54"/>
      <c r="G43" s="55">
        <f t="shared" si="2"/>
        <v>0</v>
      </c>
      <c r="H43" s="56"/>
      <c r="I43" s="56"/>
      <c r="J43" s="56"/>
    </row>
    <row r="44" spans="1:10" ht="20.100000000000001" customHeight="1">
      <c r="A44" s="46"/>
      <c r="B44" s="47" t="s">
        <v>225</v>
      </c>
      <c r="C44" s="48" t="s">
        <v>226</v>
      </c>
      <c r="D44" s="53">
        <f t="shared" si="1"/>
        <v>0</v>
      </c>
      <c r="E44" s="54"/>
      <c r="F44" s="54"/>
      <c r="G44" s="55">
        <f t="shared" si="2"/>
        <v>0</v>
      </c>
      <c r="H44" s="56"/>
      <c r="I44" s="56"/>
      <c r="J44" s="56"/>
    </row>
    <row r="45" spans="1:10" ht="20.100000000000001" customHeight="1">
      <c r="A45" s="46"/>
      <c r="B45" s="47" t="s">
        <v>227</v>
      </c>
      <c r="C45" s="48" t="s">
        <v>228</v>
      </c>
      <c r="D45" s="53">
        <f t="shared" si="1"/>
        <v>0</v>
      </c>
      <c r="E45" s="54"/>
      <c r="F45" s="54"/>
      <c r="G45" s="55">
        <f t="shared" si="2"/>
        <v>0</v>
      </c>
      <c r="H45" s="56"/>
      <c r="I45" s="56"/>
      <c r="J45" s="56"/>
    </row>
    <row r="46" spans="1:10" ht="20.100000000000001" customHeight="1">
      <c r="A46" s="46"/>
      <c r="B46" s="47" t="s">
        <v>229</v>
      </c>
      <c r="C46" s="48" t="s">
        <v>230</v>
      </c>
      <c r="D46" s="53">
        <f t="shared" si="1"/>
        <v>0</v>
      </c>
      <c r="E46" s="54"/>
      <c r="F46" s="54"/>
      <c r="G46" s="55">
        <f t="shared" si="2"/>
        <v>0</v>
      </c>
      <c r="H46" s="56"/>
      <c r="I46" s="56"/>
      <c r="J46" s="56"/>
    </row>
    <row r="47" spans="1:10" ht="20.100000000000001" customHeight="1">
      <c r="A47" s="46"/>
      <c r="B47" s="47" t="s">
        <v>191</v>
      </c>
      <c r="C47" s="48" t="s">
        <v>231</v>
      </c>
      <c r="D47" s="53">
        <f t="shared" si="1"/>
        <v>1</v>
      </c>
      <c r="E47" s="54">
        <v>1</v>
      </c>
      <c r="F47" s="54"/>
      <c r="G47" s="55">
        <f t="shared" si="2"/>
        <v>0</v>
      </c>
      <c r="H47" s="56"/>
      <c r="I47" s="56"/>
      <c r="J47" s="56"/>
    </row>
    <row r="48" spans="1:10" ht="20.100000000000001" customHeight="1">
      <c r="A48" s="49">
        <v>303</v>
      </c>
      <c r="B48" s="67" t="s">
        <v>72</v>
      </c>
      <c r="C48" s="68"/>
      <c r="D48" s="51">
        <f t="shared" ref="D48:J48" si="4">SUM(D49:D59)</f>
        <v>71.3</v>
      </c>
      <c r="E48" s="51">
        <f t="shared" si="4"/>
        <v>71.3</v>
      </c>
      <c r="F48" s="51">
        <f t="shared" si="4"/>
        <v>0</v>
      </c>
      <c r="G48" s="51">
        <f t="shared" si="4"/>
        <v>0</v>
      </c>
      <c r="H48" s="51">
        <f t="shared" si="4"/>
        <v>0</v>
      </c>
      <c r="I48" s="51">
        <f t="shared" si="4"/>
        <v>0</v>
      </c>
      <c r="J48" s="51">
        <f t="shared" si="4"/>
        <v>0</v>
      </c>
    </row>
    <row r="49" spans="1:10" ht="20.100000000000001" customHeight="1">
      <c r="A49" s="46"/>
      <c r="B49" s="47" t="s">
        <v>170</v>
      </c>
      <c r="C49" s="48" t="s">
        <v>73</v>
      </c>
      <c r="D49" s="53">
        <f t="shared" si="1"/>
        <v>11.23</v>
      </c>
      <c r="E49" s="54">
        <v>11.23</v>
      </c>
      <c r="F49" s="54"/>
      <c r="G49" s="55">
        <f t="shared" si="2"/>
        <v>0</v>
      </c>
      <c r="H49" s="56"/>
      <c r="I49" s="56"/>
      <c r="J49" s="56"/>
    </row>
    <row r="50" spans="1:10" ht="20.100000000000001" customHeight="1">
      <c r="A50" s="46"/>
      <c r="B50" s="47" t="s">
        <v>171</v>
      </c>
      <c r="C50" s="48" t="s">
        <v>74</v>
      </c>
      <c r="D50" s="53">
        <f t="shared" si="1"/>
        <v>0</v>
      </c>
      <c r="E50" s="54"/>
      <c r="F50" s="54"/>
      <c r="G50" s="55">
        <f t="shared" si="2"/>
        <v>0</v>
      </c>
      <c r="H50" s="56"/>
      <c r="I50" s="56"/>
      <c r="J50" s="56"/>
    </row>
    <row r="51" spans="1:10" ht="20.100000000000001" customHeight="1">
      <c r="A51" s="46"/>
      <c r="B51" s="47" t="s">
        <v>172</v>
      </c>
      <c r="C51" s="48" t="s">
        <v>232</v>
      </c>
      <c r="D51" s="53">
        <f t="shared" si="1"/>
        <v>0</v>
      </c>
      <c r="E51" s="54"/>
      <c r="F51" s="54"/>
      <c r="G51" s="55">
        <f t="shared" si="2"/>
        <v>0</v>
      </c>
      <c r="H51" s="56"/>
      <c r="I51" s="56"/>
      <c r="J51" s="56"/>
    </row>
    <row r="52" spans="1:10" ht="20.100000000000001" customHeight="1">
      <c r="A52" s="46"/>
      <c r="B52" s="47" t="s">
        <v>193</v>
      </c>
      <c r="C52" s="48" t="s">
        <v>75</v>
      </c>
      <c r="D52" s="53">
        <f t="shared" si="1"/>
        <v>0</v>
      </c>
      <c r="E52" s="54"/>
      <c r="F52" s="54"/>
      <c r="G52" s="55">
        <f t="shared" si="2"/>
        <v>0</v>
      </c>
      <c r="H52" s="56"/>
      <c r="I52" s="56"/>
      <c r="J52" s="56"/>
    </row>
    <row r="53" spans="1:10" ht="20.100000000000001" customHeight="1">
      <c r="A53" s="46"/>
      <c r="B53" s="47" t="s">
        <v>195</v>
      </c>
      <c r="C53" s="48" t="s">
        <v>233</v>
      </c>
      <c r="D53" s="53">
        <f t="shared" si="1"/>
        <v>60.07</v>
      </c>
      <c r="E53" s="54">
        <v>60.07</v>
      </c>
      <c r="F53" s="54"/>
      <c r="G53" s="55">
        <f t="shared" si="2"/>
        <v>0</v>
      </c>
      <c r="H53" s="56"/>
      <c r="I53" s="56"/>
      <c r="J53" s="56"/>
    </row>
    <row r="54" spans="1:10" ht="20.100000000000001" customHeight="1">
      <c r="A54" s="46"/>
      <c r="B54" s="47" t="s">
        <v>173</v>
      </c>
      <c r="C54" s="48" t="s">
        <v>234</v>
      </c>
      <c r="D54" s="53">
        <f t="shared" si="1"/>
        <v>0</v>
      </c>
      <c r="E54" s="54"/>
      <c r="F54" s="54"/>
      <c r="G54" s="55">
        <f t="shared" si="2"/>
        <v>0</v>
      </c>
      <c r="H54" s="56"/>
      <c r="I54" s="56"/>
      <c r="J54" s="56"/>
    </row>
    <row r="55" spans="1:10" ht="20.100000000000001" customHeight="1">
      <c r="A55" s="46"/>
      <c r="B55" s="47" t="s">
        <v>175</v>
      </c>
      <c r="C55" s="48" t="s">
        <v>235</v>
      </c>
      <c r="D55" s="53">
        <f t="shared" si="1"/>
        <v>0</v>
      </c>
      <c r="E55" s="54"/>
      <c r="F55" s="54"/>
      <c r="G55" s="55">
        <f t="shared" si="2"/>
        <v>0</v>
      </c>
      <c r="H55" s="56"/>
      <c r="I55" s="56"/>
      <c r="J55" s="56"/>
    </row>
    <row r="56" spans="1:10" ht="20.100000000000001" customHeight="1">
      <c r="A56" s="46"/>
      <c r="B56" s="47" t="s">
        <v>177</v>
      </c>
      <c r="C56" s="48" t="s">
        <v>236</v>
      </c>
      <c r="D56" s="53">
        <f t="shared" si="1"/>
        <v>0</v>
      </c>
      <c r="E56" s="54"/>
      <c r="F56" s="54"/>
      <c r="G56" s="55">
        <f t="shared" si="2"/>
        <v>0</v>
      </c>
      <c r="H56" s="56"/>
      <c r="I56" s="56"/>
      <c r="J56" s="56"/>
    </row>
    <row r="57" spans="1:10" ht="20.100000000000001" customHeight="1">
      <c r="A57" s="46"/>
      <c r="B57" s="47" t="s">
        <v>179</v>
      </c>
      <c r="C57" s="48" t="s">
        <v>237</v>
      </c>
      <c r="D57" s="53">
        <f t="shared" si="1"/>
        <v>0</v>
      </c>
      <c r="E57" s="54"/>
      <c r="F57" s="54"/>
      <c r="G57" s="55">
        <f t="shared" si="2"/>
        <v>0</v>
      </c>
      <c r="H57" s="56"/>
      <c r="I57" s="56"/>
      <c r="J57" s="56"/>
    </row>
    <row r="58" spans="1:10" ht="20.100000000000001" customHeight="1">
      <c r="A58" s="46"/>
      <c r="B58" s="47" t="s">
        <v>181</v>
      </c>
      <c r="C58" s="48" t="s">
        <v>238</v>
      </c>
      <c r="D58" s="53">
        <f t="shared" si="1"/>
        <v>0</v>
      </c>
      <c r="E58" s="54"/>
      <c r="F58" s="54"/>
      <c r="G58" s="55">
        <f t="shared" si="2"/>
        <v>0</v>
      </c>
      <c r="H58" s="56"/>
      <c r="I58" s="56"/>
      <c r="J58" s="56"/>
    </row>
    <row r="59" spans="1:10" ht="20.100000000000001" customHeight="1">
      <c r="A59" s="46"/>
      <c r="B59" s="47" t="s">
        <v>191</v>
      </c>
      <c r="C59" s="48" t="s">
        <v>239</v>
      </c>
      <c r="D59" s="53">
        <f t="shared" si="1"/>
        <v>0</v>
      </c>
      <c r="E59" s="54"/>
      <c r="F59" s="54"/>
      <c r="G59" s="55">
        <f t="shared" si="2"/>
        <v>0</v>
      </c>
      <c r="H59" s="56"/>
      <c r="I59" s="56"/>
      <c r="J59" s="56"/>
    </row>
    <row r="60" spans="1:10" ht="20.100000000000001" customHeight="1">
      <c r="A60" s="41">
        <v>310</v>
      </c>
      <c r="B60" s="69" t="s">
        <v>76</v>
      </c>
      <c r="C60" s="70"/>
      <c r="D60" s="51">
        <f>SUM(E60+F60+G60)</f>
        <v>0</v>
      </c>
      <c r="E60" s="52">
        <f t="shared" ref="E60:J60" si="5">SUM(E61:E62)</f>
        <v>0</v>
      </c>
      <c r="F60" s="52">
        <f t="shared" si="5"/>
        <v>0</v>
      </c>
      <c r="G60" s="52">
        <f t="shared" si="5"/>
        <v>0</v>
      </c>
      <c r="H60" s="52">
        <f t="shared" si="5"/>
        <v>0</v>
      </c>
      <c r="I60" s="52">
        <f t="shared" si="5"/>
        <v>0</v>
      </c>
      <c r="J60" s="52">
        <f t="shared" si="5"/>
        <v>0</v>
      </c>
    </row>
    <row r="61" spans="1:10" ht="20.100000000000001" customHeight="1">
      <c r="A61" s="29"/>
      <c r="B61" s="47" t="s">
        <v>240</v>
      </c>
      <c r="C61" s="30" t="s">
        <v>77</v>
      </c>
      <c r="D61" s="53">
        <f t="shared" si="1"/>
        <v>0</v>
      </c>
      <c r="E61" s="54"/>
      <c r="F61" s="54"/>
      <c r="G61" s="55">
        <f t="shared" si="2"/>
        <v>0</v>
      </c>
      <c r="H61" s="56"/>
      <c r="I61" s="56"/>
      <c r="J61" s="56"/>
    </row>
    <row r="62" spans="1:10" ht="20.100000000000001" customHeight="1">
      <c r="A62" s="29"/>
      <c r="B62" s="47" t="s">
        <v>241</v>
      </c>
      <c r="C62" s="30" t="s">
        <v>78</v>
      </c>
      <c r="D62" s="53">
        <f t="shared" si="1"/>
        <v>0</v>
      </c>
      <c r="E62" s="54"/>
      <c r="F62" s="54"/>
      <c r="G62" s="55">
        <f t="shared" si="2"/>
        <v>0</v>
      </c>
      <c r="H62" s="56"/>
      <c r="I62" s="56"/>
      <c r="J62" s="56"/>
    </row>
    <row r="63" spans="1:10" ht="20.100000000000001" customHeight="1">
      <c r="A63" s="41"/>
      <c r="B63" s="57"/>
      <c r="C63" s="42" t="s">
        <v>242</v>
      </c>
      <c r="D63" s="51">
        <f t="shared" ref="D63:J63" si="6">D6+D20+D48+D60</f>
        <v>1928</v>
      </c>
      <c r="E63" s="51">
        <f t="shared" si="6"/>
        <v>1928</v>
      </c>
      <c r="F63" s="51">
        <f t="shared" si="6"/>
        <v>0</v>
      </c>
      <c r="G63" s="51">
        <f t="shared" si="6"/>
        <v>0</v>
      </c>
      <c r="H63" s="51">
        <f t="shared" si="6"/>
        <v>0</v>
      </c>
      <c r="I63" s="51">
        <f t="shared" si="6"/>
        <v>0</v>
      </c>
      <c r="J63" s="51">
        <f t="shared" si="6"/>
        <v>0</v>
      </c>
    </row>
    <row r="64" spans="1:10" ht="20.100000000000001" customHeight="1"/>
    <row r="65" ht="20.100000000000001" customHeight="1"/>
    <row r="66" ht="20.100000000000001" customHeight="1"/>
  </sheetData>
  <mergeCells count="13">
    <mergeCell ref="B48:C48"/>
    <mergeCell ref="B60:C60"/>
    <mergeCell ref="A1:J1"/>
    <mergeCell ref="A2:J2"/>
    <mergeCell ref="A3:J3"/>
    <mergeCell ref="A4:B4"/>
    <mergeCell ref="G4:J4"/>
    <mergeCell ref="D4:D5"/>
    <mergeCell ref="E4:E5"/>
    <mergeCell ref="F4:F5"/>
    <mergeCell ref="A5:B5"/>
    <mergeCell ref="B6:C6"/>
    <mergeCell ref="B20:C20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F12" sqref="F12"/>
    </sheetView>
  </sheetViews>
  <sheetFormatPr defaultColWidth="9" defaultRowHeight="13.5"/>
  <cols>
    <col min="1" max="12" width="8" customWidth="1"/>
  </cols>
  <sheetData>
    <row r="1" spans="1:12" ht="20.100000000000001" customHeight="1">
      <c r="A1" s="71" t="s">
        <v>79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39.950000000000003" customHeight="1">
      <c r="A2" s="65" t="s">
        <v>80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4.95" customHeight="1">
      <c r="A3" s="86" t="s">
        <v>262</v>
      </c>
      <c r="B3" s="87"/>
      <c r="C3" s="87"/>
      <c r="D3" s="87"/>
      <c r="E3" s="18"/>
      <c r="F3" s="18"/>
      <c r="G3" s="18"/>
      <c r="H3" s="18"/>
      <c r="I3" s="18"/>
      <c r="J3" s="18"/>
      <c r="K3" s="85" t="s">
        <v>2</v>
      </c>
      <c r="L3" s="85"/>
    </row>
    <row r="4" spans="1:12" ht="20.100000000000001" customHeight="1">
      <c r="A4" s="63" t="s">
        <v>81</v>
      </c>
      <c r="B4" s="63"/>
      <c r="C4" s="63"/>
      <c r="D4" s="63"/>
      <c r="E4" s="63"/>
      <c r="F4" s="63"/>
      <c r="G4" s="63" t="s">
        <v>42</v>
      </c>
      <c r="H4" s="63"/>
      <c r="I4" s="63"/>
      <c r="J4" s="63"/>
      <c r="K4" s="63"/>
      <c r="L4" s="63"/>
    </row>
    <row r="5" spans="1:12" ht="24.95" customHeight="1">
      <c r="A5" s="63" t="s">
        <v>56</v>
      </c>
      <c r="B5" s="88" t="s">
        <v>82</v>
      </c>
      <c r="C5" s="63" t="s">
        <v>83</v>
      </c>
      <c r="D5" s="63"/>
      <c r="E5" s="63"/>
      <c r="F5" s="88" t="s">
        <v>84</v>
      </c>
      <c r="G5" s="63" t="s">
        <v>56</v>
      </c>
      <c r="H5" s="88" t="s">
        <v>82</v>
      </c>
      <c r="I5" s="63" t="s">
        <v>83</v>
      </c>
      <c r="J5" s="63"/>
      <c r="K5" s="63"/>
      <c r="L5" s="88" t="s">
        <v>84</v>
      </c>
    </row>
    <row r="6" spans="1:12" ht="75" customHeight="1">
      <c r="A6" s="63"/>
      <c r="B6" s="88"/>
      <c r="C6" s="3" t="s">
        <v>46</v>
      </c>
      <c r="D6" s="19" t="s">
        <v>85</v>
      </c>
      <c r="E6" s="19" t="s">
        <v>86</v>
      </c>
      <c r="F6" s="88"/>
      <c r="G6" s="63"/>
      <c r="H6" s="88"/>
      <c r="I6" s="3" t="s">
        <v>46</v>
      </c>
      <c r="J6" s="19" t="s">
        <v>85</v>
      </c>
      <c r="K6" s="19" t="s">
        <v>86</v>
      </c>
      <c r="L6" s="88"/>
    </row>
    <row r="7" spans="1:12" ht="30" customHeight="1">
      <c r="A7" s="17">
        <f>B7+C7+F7</f>
        <v>41.260000000000005</v>
      </c>
      <c r="B7" s="17"/>
      <c r="C7" s="17">
        <f>SUM(D7:E7)</f>
        <v>15.8</v>
      </c>
      <c r="D7" s="17"/>
      <c r="E7" s="17">
        <v>15.8</v>
      </c>
      <c r="F7" s="17">
        <v>25.46</v>
      </c>
      <c r="G7" s="17">
        <f>H7+I7+L7</f>
        <v>52</v>
      </c>
      <c r="H7" s="17"/>
      <c r="I7" s="17">
        <f>SUM(J7:K7)</f>
        <v>22</v>
      </c>
      <c r="J7" s="17"/>
      <c r="K7" s="17">
        <v>22</v>
      </c>
      <c r="L7" s="17">
        <v>30</v>
      </c>
    </row>
  </sheetData>
  <mergeCells count="14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K3:L3"/>
    <mergeCell ref="A4:F4"/>
    <mergeCell ref="G4:L4"/>
    <mergeCell ref="A3:D3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71" t="s">
        <v>87</v>
      </c>
      <c r="B1" s="71"/>
      <c r="C1" s="71"/>
      <c r="D1" s="71"/>
      <c r="E1" s="71"/>
    </row>
    <row r="2" spans="1:5" ht="39.950000000000003" customHeight="1">
      <c r="A2" s="65" t="s">
        <v>88</v>
      </c>
      <c r="B2" s="65"/>
      <c r="C2" s="65"/>
      <c r="D2" s="65"/>
      <c r="E2" s="65"/>
    </row>
    <row r="3" spans="1:5" ht="15" customHeight="1">
      <c r="A3" s="89" t="s">
        <v>263</v>
      </c>
      <c r="B3" s="90"/>
      <c r="C3" s="90"/>
      <c r="D3" s="90"/>
      <c r="E3" s="90"/>
    </row>
    <row r="4" spans="1:5" ht="20.100000000000001" customHeight="1">
      <c r="A4" s="63" t="s">
        <v>43</v>
      </c>
      <c r="B4" s="63" t="s">
        <v>60</v>
      </c>
      <c r="C4" s="63" t="s">
        <v>89</v>
      </c>
      <c r="D4" s="63"/>
      <c r="E4" s="63"/>
    </row>
    <row r="5" spans="1:5" ht="20.100000000000001" customHeight="1">
      <c r="A5" s="63"/>
      <c r="B5" s="63"/>
      <c r="C5" s="3" t="s">
        <v>56</v>
      </c>
      <c r="D5" s="3" t="s">
        <v>47</v>
      </c>
      <c r="E5" s="3" t="s">
        <v>48</v>
      </c>
    </row>
    <row r="6" spans="1:5" ht="20.100000000000001" customHeight="1">
      <c r="A6" s="17"/>
      <c r="B6" s="17"/>
      <c r="C6" s="17"/>
      <c r="D6" s="17"/>
      <c r="E6" s="17"/>
    </row>
    <row r="7" spans="1:5" ht="20.100000000000001" customHeight="1">
      <c r="A7" s="17"/>
      <c r="B7" s="17"/>
      <c r="C7" s="17"/>
      <c r="D7" s="17"/>
      <c r="E7" s="17"/>
    </row>
    <row r="8" spans="1:5" ht="20.100000000000001" customHeight="1">
      <c r="A8" s="17"/>
      <c r="B8" s="17"/>
      <c r="C8" s="17"/>
      <c r="D8" s="17"/>
      <c r="E8" s="17"/>
    </row>
    <row r="9" spans="1:5" ht="20.100000000000001" customHeight="1">
      <c r="A9" s="17"/>
      <c r="B9" s="17"/>
      <c r="C9" s="17"/>
      <c r="D9" s="17"/>
      <c r="E9" s="17"/>
    </row>
    <row r="10" spans="1:5" ht="20.100000000000001" customHeight="1">
      <c r="A10" s="17"/>
      <c r="B10" s="17"/>
      <c r="C10" s="17"/>
      <c r="D10" s="17"/>
      <c r="E10" s="17"/>
    </row>
    <row r="11" spans="1:5" ht="20.100000000000001" customHeight="1">
      <c r="A11" s="17"/>
      <c r="B11" s="17"/>
      <c r="C11" s="17"/>
      <c r="D11" s="17"/>
      <c r="E11" s="17"/>
    </row>
    <row r="12" spans="1:5" ht="20.100000000000001" customHeight="1">
      <c r="A12" s="17"/>
      <c r="B12" s="17"/>
      <c r="C12" s="17"/>
      <c r="D12" s="17"/>
      <c r="E12" s="17"/>
    </row>
    <row r="13" spans="1:5" ht="20.100000000000001" customHeight="1">
      <c r="A13" s="17"/>
      <c r="B13" s="17"/>
      <c r="C13" s="17"/>
      <c r="D13" s="17"/>
      <c r="E13" s="17"/>
    </row>
    <row r="14" spans="1:5" ht="20.100000000000001" customHeight="1">
      <c r="A14" s="17"/>
      <c r="B14" s="17"/>
      <c r="C14" s="17"/>
      <c r="D14" s="17"/>
      <c r="E14" s="17"/>
    </row>
    <row r="15" spans="1:5" ht="20.100000000000001" customHeight="1">
      <c r="A15" s="17"/>
      <c r="B15" s="17"/>
      <c r="C15" s="17"/>
      <c r="D15" s="17"/>
      <c r="E15" s="17"/>
    </row>
    <row r="16" spans="1:5" ht="20.100000000000001" customHeight="1">
      <c r="A16" s="17"/>
      <c r="B16" s="17"/>
      <c r="C16" s="17"/>
      <c r="D16" s="17"/>
      <c r="E16" s="17"/>
    </row>
    <row r="17" spans="1:5" ht="20.100000000000001" customHeight="1">
      <c r="A17" s="17"/>
      <c r="B17" s="17"/>
      <c r="C17" s="17"/>
      <c r="D17" s="17"/>
      <c r="E17" s="17"/>
    </row>
    <row r="18" spans="1:5" ht="20.100000000000001" customHeight="1">
      <c r="A18" s="17"/>
      <c r="B18" s="17"/>
      <c r="C18" s="17"/>
      <c r="D18" s="17"/>
      <c r="E18" s="17"/>
    </row>
    <row r="19" spans="1:5" ht="20.100000000000001" customHeight="1">
      <c r="A19" s="17"/>
      <c r="B19" s="17"/>
      <c r="C19" s="17"/>
      <c r="D19" s="17"/>
      <c r="E19" s="17"/>
    </row>
    <row r="20" spans="1:5" ht="20.100000000000001" customHeight="1">
      <c r="A20" s="17"/>
      <c r="B20" s="17"/>
      <c r="C20" s="17"/>
      <c r="D20" s="17"/>
      <c r="E20" s="17"/>
    </row>
    <row r="21" spans="1:5" ht="20.100000000000001" customHeight="1">
      <c r="A21" s="17"/>
      <c r="B21" s="17"/>
      <c r="C21" s="17"/>
      <c r="D21" s="17"/>
      <c r="E21" s="17"/>
    </row>
    <row r="22" spans="1:5" ht="20.100000000000001" customHeight="1">
      <c r="A22" s="17"/>
      <c r="B22" s="17"/>
      <c r="C22" s="17"/>
      <c r="D22" s="17"/>
      <c r="E22" s="17"/>
    </row>
    <row r="23" spans="1:5" ht="20.100000000000001" customHeight="1">
      <c r="A23" s="17"/>
      <c r="B23" s="3" t="s">
        <v>56</v>
      </c>
      <c r="C23" s="17"/>
      <c r="D23" s="17"/>
      <c r="E23" s="17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6" sqref="C6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875" style="7" customWidth="1"/>
    <col min="7" max="16384" width="9" style="7"/>
  </cols>
  <sheetData>
    <row r="1" spans="2:5">
      <c r="B1" s="8"/>
      <c r="C1" s="8"/>
      <c r="D1" s="8"/>
      <c r="E1" s="9" t="s">
        <v>90</v>
      </c>
    </row>
    <row r="2" spans="2:5" ht="39.950000000000003" customHeight="1">
      <c r="B2" s="60" t="s">
        <v>91</v>
      </c>
      <c r="C2" s="61"/>
      <c r="D2" s="61"/>
      <c r="E2" s="61"/>
    </row>
    <row r="3" spans="2:5" ht="15" customHeight="1">
      <c r="B3" s="62" t="s">
        <v>264</v>
      </c>
      <c r="C3" s="62"/>
      <c r="E3" s="10" t="s">
        <v>2</v>
      </c>
    </row>
    <row r="4" spans="2:5">
      <c r="B4" s="11" t="s">
        <v>92</v>
      </c>
      <c r="C4" s="12">
        <v>1928</v>
      </c>
      <c r="D4" s="11" t="s">
        <v>93</v>
      </c>
      <c r="E4" s="13">
        <v>530.32000000000005</v>
      </c>
    </row>
    <row r="5" spans="2:5">
      <c r="B5" s="11" t="s">
        <v>94</v>
      </c>
      <c r="C5" s="12"/>
      <c r="D5" s="11" t="s">
        <v>95</v>
      </c>
      <c r="E5" s="13">
        <v>0</v>
      </c>
    </row>
    <row r="6" spans="2:5">
      <c r="B6" s="11" t="s">
        <v>96</v>
      </c>
      <c r="C6" s="12"/>
      <c r="D6" s="11" t="s">
        <v>97</v>
      </c>
      <c r="E6" s="13">
        <v>0</v>
      </c>
    </row>
    <row r="7" spans="2:5">
      <c r="B7" s="11" t="s">
        <v>98</v>
      </c>
      <c r="C7" s="12"/>
      <c r="D7" s="11" t="s">
        <v>99</v>
      </c>
      <c r="E7" s="13">
        <v>0</v>
      </c>
    </row>
    <row r="8" spans="2:5">
      <c r="B8" s="11" t="s">
        <v>100</v>
      </c>
      <c r="C8" s="12"/>
      <c r="D8" s="11" t="s">
        <v>101</v>
      </c>
      <c r="E8" s="13">
        <v>12.61</v>
      </c>
    </row>
    <row r="9" spans="2:5">
      <c r="B9" s="11" t="s">
        <v>102</v>
      </c>
      <c r="C9" s="12"/>
      <c r="D9" s="11" t="s">
        <v>103</v>
      </c>
      <c r="E9" s="13">
        <v>0</v>
      </c>
    </row>
    <row r="10" spans="2:5">
      <c r="B10" s="11"/>
      <c r="C10" s="12"/>
      <c r="D10" s="11" t="s">
        <v>104</v>
      </c>
      <c r="E10" s="13">
        <v>53.08</v>
      </c>
    </row>
    <row r="11" spans="2:5">
      <c r="B11" s="11"/>
      <c r="C11" s="12"/>
      <c r="D11" s="11" t="s">
        <v>105</v>
      </c>
      <c r="E11" s="13">
        <v>323.95</v>
      </c>
    </row>
    <row r="12" spans="2:5">
      <c r="B12" s="11"/>
      <c r="C12" s="12"/>
      <c r="D12" s="11" t="s">
        <v>106</v>
      </c>
      <c r="E12" s="13">
        <v>39.4</v>
      </c>
    </row>
    <row r="13" spans="2:5">
      <c r="B13" s="11"/>
      <c r="C13" s="12"/>
      <c r="D13" s="11" t="s">
        <v>107</v>
      </c>
      <c r="E13" s="13">
        <v>0</v>
      </c>
    </row>
    <row r="14" spans="2:5">
      <c r="B14" s="11"/>
      <c r="C14" s="12"/>
      <c r="D14" s="11" t="s">
        <v>108</v>
      </c>
      <c r="E14" s="13">
        <v>42.95</v>
      </c>
    </row>
    <row r="15" spans="2:5">
      <c r="B15" s="11"/>
      <c r="C15" s="12"/>
      <c r="D15" s="11" t="s">
        <v>109</v>
      </c>
      <c r="E15" s="13">
        <v>782.17</v>
      </c>
    </row>
    <row r="16" spans="2:5" ht="15" customHeight="1">
      <c r="B16" s="11"/>
      <c r="C16" s="12"/>
      <c r="D16" s="11" t="s">
        <v>110</v>
      </c>
      <c r="E16" s="13">
        <v>35.11</v>
      </c>
    </row>
    <row r="17" spans="2:5" ht="15" customHeight="1">
      <c r="B17" s="11"/>
      <c r="C17" s="12"/>
      <c r="D17" s="11" t="s">
        <v>245</v>
      </c>
      <c r="E17" s="13">
        <v>20.96</v>
      </c>
    </row>
    <row r="18" spans="2:5" ht="15" customHeight="1">
      <c r="B18" s="11"/>
      <c r="C18" s="12"/>
      <c r="D18" s="11" t="s">
        <v>111</v>
      </c>
      <c r="E18" s="13">
        <v>0</v>
      </c>
    </row>
    <row r="19" spans="2:5" ht="15" customHeight="1">
      <c r="B19" s="11"/>
      <c r="C19" s="12"/>
      <c r="D19" s="11" t="s">
        <v>112</v>
      </c>
      <c r="E19" s="13">
        <v>0</v>
      </c>
    </row>
    <row r="20" spans="2:5" ht="15" customHeight="1">
      <c r="B20" s="11"/>
      <c r="C20" s="12"/>
      <c r="D20" s="11" t="s">
        <v>113</v>
      </c>
      <c r="E20" s="13"/>
    </row>
    <row r="21" spans="2:5" ht="15" customHeight="1">
      <c r="B21" s="11"/>
      <c r="C21" s="12"/>
      <c r="D21" s="11" t="s">
        <v>114</v>
      </c>
      <c r="E21" s="13">
        <v>0</v>
      </c>
    </row>
    <row r="22" spans="2:5" ht="15" customHeight="1">
      <c r="B22" s="11"/>
      <c r="C22" s="12"/>
      <c r="D22" s="11" t="s">
        <v>115</v>
      </c>
      <c r="E22" s="13">
        <v>87.45</v>
      </c>
    </row>
    <row r="23" spans="2:5">
      <c r="B23" s="11"/>
      <c r="C23" s="12"/>
      <c r="D23" s="11" t="s">
        <v>116</v>
      </c>
      <c r="E23" s="13">
        <v>0</v>
      </c>
    </row>
    <row r="24" spans="2:5" ht="15" customHeight="1">
      <c r="B24" s="11"/>
      <c r="C24" s="12"/>
      <c r="D24" s="11" t="s">
        <v>117</v>
      </c>
      <c r="E24" s="13">
        <v>0</v>
      </c>
    </row>
    <row r="25" spans="2:5">
      <c r="B25" s="14"/>
      <c r="C25" s="15"/>
      <c r="D25" s="11" t="s">
        <v>118</v>
      </c>
      <c r="E25" s="13">
        <v>0</v>
      </c>
    </row>
    <row r="26" spans="2:5" ht="15" customHeight="1">
      <c r="B26" s="14" t="s">
        <v>37</v>
      </c>
      <c r="C26" s="15">
        <f>SUM(C4:C9)</f>
        <v>1928</v>
      </c>
      <c r="D26" s="14" t="s">
        <v>38</v>
      </c>
      <c r="E26" s="16">
        <f>SUM(E4:E25)</f>
        <v>1928</v>
      </c>
    </row>
    <row r="27" spans="2:5" ht="17.25" customHeight="1"/>
  </sheetData>
  <mergeCells count="2">
    <mergeCell ref="B2:E2"/>
    <mergeCell ref="B3:C3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9"/>
  <sheetViews>
    <sheetView topLeftCell="A49" workbookViewId="0">
      <selection activeCell="A4" sqref="A4:B4"/>
    </sheetView>
  </sheetViews>
  <sheetFormatPr defaultColWidth="9" defaultRowHeight="13.5"/>
  <cols>
    <col min="1" max="1" width="8.5" customWidth="1"/>
    <col min="2" max="2" width="36.875" bestFit="1" customWidth="1"/>
    <col min="3" max="3" width="9.5" bestFit="1" customWidth="1"/>
    <col min="4" max="6" width="10.625" customWidth="1"/>
    <col min="7" max="9" width="8.625" customWidth="1"/>
  </cols>
  <sheetData>
    <row r="1" spans="1:9" ht="20.100000000000001" customHeight="1">
      <c r="A1" s="64" t="s">
        <v>119</v>
      </c>
      <c r="B1" s="64"/>
      <c r="C1" s="64"/>
      <c r="D1" s="64"/>
      <c r="E1" s="64"/>
      <c r="F1" s="64"/>
      <c r="G1" s="64"/>
      <c r="H1" s="64"/>
      <c r="I1" s="64"/>
    </row>
    <row r="2" spans="1:9" ht="39.950000000000003" customHeight="1">
      <c r="A2" s="65" t="s">
        <v>120</v>
      </c>
      <c r="B2" s="65"/>
      <c r="C2" s="65"/>
      <c r="D2" s="65"/>
      <c r="E2" s="65"/>
      <c r="F2" s="65"/>
      <c r="G2" s="65"/>
      <c r="H2" s="65"/>
      <c r="I2" s="65"/>
    </row>
    <row r="3" spans="1:9" s="5" customFormat="1" ht="15" customHeight="1">
      <c r="A3" s="97" t="s">
        <v>265</v>
      </c>
      <c r="B3" s="97"/>
      <c r="C3" s="97"/>
      <c r="D3" s="97"/>
      <c r="E3" s="97"/>
      <c r="F3" s="97"/>
      <c r="G3" s="97"/>
      <c r="H3" s="97"/>
      <c r="I3" s="97"/>
    </row>
    <row r="4" spans="1:9" ht="39.950000000000003" customHeight="1">
      <c r="A4" s="96" t="s">
        <v>121</v>
      </c>
      <c r="B4" s="96"/>
      <c r="C4" s="96" t="s">
        <v>56</v>
      </c>
      <c r="D4" s="95" t="s">
        <v>122</v>
      </c>
      <c r="E4" s="95" t="s">
        <v>123</v>
      </c>
      <c r="F4" s="91" t="s">
        <v>124</v>
      </c>
      <c r="G4" s="93" t="s">
        <v>125</v>
      </c>
      <c r="H4" s="95" t="s">
        <v>126</v>
      </c>
      <c r="I4" s="95" t="s">
        <v>127</v>
      </c>
    </row>
    <row r="5" spans="1:9" ht="30" customHeight="1">
      <c r="A5" s="6" t="s">
        <v>43</v>
      </c>
      <c r="B5" s="6" t="s">
        <v>60</v>
      </c>
      <c r="C5" s="96"/>
      <c r="D5" s="96"/>
      <c r="E5" s="96"/>
      <c r="F5" s="92"/>
      <c r="G5" s="94"/>
      <c r="H5" s="96"/>
      <c r="I5" s="96"/>
    </row>
    <row r="6" spans="1:9" ht="20.100000000000001" customHeight="1">
      <c r="A6" s="26">
        <v>201</v>
      </c>
      <c r="B6" s="27" t="s">
        <v>49</v>
      </c>
      <c r="C6" s="28">
        <f>SUM(D6:I6)</f>
        <v>530.32000000000005</v>
      </c>
      <c r="D6" s="28">
        <f>D7+D9+D12+D15+D18+D20+D23</f>
        <v>530.32000000000005</v>
      </c>
      <c r="E6" s="28">
        <f t="shared" ref="E6:I6" si="0">E7+E9+E12+E15+E18+E20+E23</f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  <c r="I6" s="28">
        <f t="shared" si="0"/>
        <v>0</v>
      </c>
    </row>
    <row r="7" spans="1:9" ht="20.100000000000001" customHeight="1">
      <c r="A7" s="29">
        <v>20101</v>
      </c>
      <c r="B7" s="30" t="s">
        <v>131</v>
      </c>
      <c r="C7" s="31">
        <f t="shared" ref="C7:C69" si="1">SUM(D7:I7)</f>
        <v>24.5</v>
      </c>
      <c r="D7" s="31">
        <f>SUM(D8)</f>
        <v>24.5</v>
      </c>
      <c r="E7" s="31">
        <f t="shared" ref="E7:I7" si="2">SUM(E8)</f>
        <v>0</v>
      </c>
      <c r="F7" s="31">
        <f t="shared" si="2"/>
        <v>0</v>
      </c>
      <c r="G7" s="31">
        <f t="shared" si="2"/>
        <v>0</v>
      </c>
      <c r="H7" s="31">
        <f t="shared" si="2"/>
        <v>0</v>
      </c>
      <c r="I7" s="31">
        <f t="shared" si="2"/>
        <v>0</v>
      </c>
    </row>
    <row r="8" spans="1:9" ht="20.100000000000001" customHeight="1">
      <c r="A8" s="4">
        <v>2010101</v>
      </c>
      <c r="B8" s="23" t="s">
        <v>51</v>
      </c>
      <c r="C8" s="58">
        <f t="shared" si="1"/>
        <v>24.5</v>
      </c>
      <c r="D8" s="33">
        <v>24.5</v>
      </c>
      <c r="E8" s="36"/>
      <c r="F8" s="36"/>
      <c r="G8" s="36"/>
      <c r="H8" s="36"/>
      <c r="I8" s="36"/>
    </row>
    <row r="9" spans="1:9" ht="20.100000000000001" customHeight="1">
      <c r="A9" s="29">
        <v>20103</v>
      </c>
      <c r="B9" s="30" t="s">
        <v>132</v>
      </c>
      <c r="C9" s="31">
        <f t="shared" si="1"/>
        <v>329.99</v>
      </c>
      <c r="D9" s="31">
        <f>SUM(D10:D11)</f>
        <v>329.99</v>
      </c>
      <c r="E9" s="31">
        <f t="shared" ref="E9:I9" si="3">SUM(E10:E11)</f>
        <v>0</v>
      </c>
      <c r="F9" s="31">
        <f t="shared" si="3"/>
        <v>0</v>
      </c>
      <c r="G9" s="31">
        <f t="shared" si="3"/>
        <v>0</v>
      </c>
      <c r="H9" s="31">
        <f t="shared" si="3"/>
        <v>0</v>
      </c>
      <c r="I9" s="31">
        <f t="shared" si="3"/>
        <v>0</v>
      </c>
    </row>
    <row r="10" spans="1:9" ht="20.100000000000001" customHeight="1">
      <c r="A10" s="4">
        <v>2010301</v>
      </c>
      <c r="B10" s="23" t="s">
        <v>51</v>
      </c>
      <c r="C10" s="58">
        <f t="shared" si="1"/>
        <v>329.99</v>
      </c>
      <c r="D10" s="33">
        <v>329.99</v>
      </c>
      <c r="E10" s="36"/>
      <c r="F10" s="36"/>
      <c r="G10" s="36"/>
      <c r="H10" s="36"/>
      <c r="I10" s="36"/>
    </row>
    <row r="11" spans="1:9" ht="20.100000000000001" customHeight="1">
      <c r="A11" s="4">
        <v>2010308</v>
      </c>
      <c r="B11" s="23" t="s">
        <v>133</v>
      </c>
      <c r="C11" s="58">
        <f t="shared" si="1"/>
        <v>0</v>
      </c>
      <c r="D11" s="33"/>
      <c r="E11" s="36"/>
      <c r="F11" s="36"/>
      <c r="G11" s="36"/>
      <c r="H11" s="36"/>
      <c r="I11" s="36"/>
    </row>
    <row r="12" spans="1:9" ht="20.100000000000001" customHeight="1">
      <c r="A12" s="29">
        <v>20106</v>
      </c>
      <c r="B12" s="30" t="s">
        <v>134</v>
      </c>
      <c r="C12" s="31">
        <f t="shared" si="1"/>
        <v>55.19</v>
      </c>
      <c r="D12" s="31">
        <f>SUM(D13:D14)</f>
        <v>55.19</v>
      </c>
      <c r="E12" s="31">
        <f t="shared" ref="E12:I12" si="4">SUM(E13:E14)</f>
        <v>0</v>
      </c>
      <c r="F12" s="31">
        <f t="shared" si="4"/>
        <v>0</v>
      </c>
      <c r="G12" s="31">
        <f t="shared" si="4"/>
        <v>0</v>
      </c>
      <c r="H12" s="31">
        <f t="shared" si="4"/>
        <v>0</v>
      </c>
      <c r="I12" s="31">
        <f t="shared" si="4"/>
        <v>0</v>
      </c>
    </row>
    <row r="13" spans="1:9" ht="20.100000000000001" customHeight="1">
      <c r="A13" s="4">
        <v>2010601</v>
      </c>
      <c r="B13" s="23" t="s">
        <v>51</v>
      </c>
      <c r="C13" s="58">
        <f t="shared" si="1"/>
        <v>55.19</v>
      </c>
      <c r="D13" s="33">
        <v>55.19</v>
      </c>
      <c r="E13" s="36"/>
      <c r="F13" s="36"/>
      <c r="G13" s="36"/>
      <c r="H13" s="36"/>
      <c r="I13" s="36"/>
    </row>
    <row r="14" spans="1:9" ht="20.100000000000001" customHeight="1">
      <c r="A14" s="4">
        <v>2010602</v>
      </c>
      <c r="B14" s="23" t="s">
        <v>50</v>
      </c>
      <c r="C14" s="58">
        <f t="shared" si="1"/>
        <v>0</v>
      </c>
      <c r="D14" s="33"/>
      <c r="E14" s="36"/>
      <c r="F14" s="36"/>
      <c r="G14" s="36"/>
      <c r="H14" s="36"/>
      <c r="I14" s="36"/>
    </row>
    <row r="15" spans="1:9" ht="20.100000000000001" customHeight="1">
      <c r="A15" s="29">
        <v>20111</v>
      </c>
      <c r="B15" s="30" t="s">
        <v>135</v>
      </c>
      <c r="C15" s="31">
        <f t="shared" si="1"/>
        <v>14.87</v>
      </c>
      <c r="D15" s="31">
        <f>SUM(D16:D17)</f>
        <v>14.87</v>
      </c>
      <c r="E15" s="31">
        <f t="shared" ref="E15:I15" si="5">SUM(E16:E17)</f>
        <v>0</v>
      </c>
      <c r="F15" s="31">
        <f t="shared" si="5"/>
        <v>0</v>
      </c>
      <c r="G15" s="31">
        <f t="shared" si="5"/>
        <v>0</v>
      </c>
      <c r="H15" s="31">
        <f t="shared" si="5"/>
        <v>0</v>
      </c>
      <c r="I15" s="31">
        <f t="shared" si="5"/>
        <v>0</v>
      </c>
    </row>
    <row r="16" spans="1:9" ht="20.100000000000001" customHeight="1">
      <c r="A16" s="4">
        <v>2011101</v>
      </c>
      <c r="B16" s="23" t="s">
        <v>51</v>
      </c>
      <c r="C16" s="58">
        <f t="shared" si="1"/>
        <v>14.87</v>
      </c>
      <c r="D16" s="33">
        <v>14.87</v>
      </c>
      <c r="E16" s="36"/>
      <c r="F16" s="36"/>
      <c r="G16" s="36"/>
      <c r="H16" s="36"/>
      <c r="I16" s="36"/>
    </row>
    <row r="17" spans="1:9" ht="20.100000000000001" customHeight="1">
      <c r="A17" s="4">
        <v>2011102</v>
      </c>
      <c r="B17" s="23" t="s">
        <v>50</v>
      </c>
      <c r="C17" s="58">
        <f t="shared" si="1"/>
        <v>0</v>
      </c>
      <c r="D17" s="33"/>
      <c r="E17" s="36"/>
      <c r="F17" s="36"/>
      <c r="G17" s="36"/>
      <c r="H17" s="36"/>
      <c r="I17" s="36"/>
    </row>
    <row r="18" spans="1:9" ht="20.100000000000001" customHeight="1">
      <c r="A18" s="29">
        <v>20129</v>
      </c>
      <c r="B18" s="30" t="s">
        <v>136</v>
      </c>
      <c r="C18" s="31">
        <f t="shared" si="1"/>
        <v>0</v>
      </c>
      <c r="D18" s="31">
        <f>SUM(D19)</f>
        <v>0</v>
      </c>
      <c r="E18" s="31">
        <f t="shared" ref="E18:I18" si="6">SUM(E19)</f>
        <v>0</v>
      </c>
      <c r="F18" s="31">
        <f t="shared" si="6"/>
        <v>0</v>
      </c>
      <c r="G18" s="31">
        <f t="shared" si="6"/>
        <v>0</v>
      </c>
      <c r="H18" s="31">
        <f t="shared" si="6"/>
        <v>0</v>
      </c>
      <c r="I18" s="31">
        <f t="shared" si="6"/>
        <v>0</v>
      </c>
    </row>
    <row r="19" spans="1:9" ht="20.100000000000001" customHeight="1">
      <c r="A19" s="4">
        <v>2012901</v>
      </c>
      <c r="B19" s="23" t="s">
        <v>51</v>
      </c>
      <c r="C19" s="58">
        <f t="shared" si="1"/>
        <v>0</v>
      </c>
      <c r="D19" s="33"/>
      <c r="E19" s="36"/>
      <c r="F19" s="36"/>
      <c r="G19" s="36"/>
      <c r="H19" s="36"/>
      <c r="I19" s="36"/>
    </row>
    <row r="20" spans="1:9" ht="20.100000000000001" customHeight="1">
      <c r="A20" s="29">
        <v>20131</v>
      </c>
      <c r="B20" s="30" t="s">
        <v>137</v>
      </c>
      <c r="C20" s="31">
        <f t="shared" si="1"/>
        <v>105.77</v>
      </c>
      <c r="D20" s="31">
        <f>SUM(D21:D22)</f>
        <v>105.77</v>
      </c>
      <c r="E20" s="31">
        <f t="shared" ref="E20:I20" si="7">SUM(E21:E22)</f>
        <v>0</v>
      </c>
      <c r="F20" s="31">
        <f t="shared" si="7"/>
        <v>0</v>
      </c>
      <c r="G20" s="31">
        <f t="shared" si="7"/>
        <v>0</v>
      </c>
      <c r="H20" s="31">
        <f t="shared" si="7"/>
        <v>0</v>
      </c>
      <c r="I20" s="31">
        <f t="shared" si="7"/>
        <v>0</v>
      </c>
    </row>
    <row r="21" spans="1:9" ht="20.100000000000001" customHeight="1">
      <c r="A21" s="35">
        <v>2013101</v>
      </c>
      <c r="B21" s="36" t="s">
        <v>51</v>
      </c>
      <c r="C21" s="58">
        <f t="shared" si="1"/>
        <v>105.77</v>
      </c>
      <c r="D21" s="33">
        <v>105.77</v>
      </c>
      <c r="E21" s="36"/>
      <c r="F21" s="36"/>
      <c r="G21" s="36"/>
      <c r="H21" s="36"/>
      <c r="I21" s="36"/>
    </row>
    <row r="22" spans="1:9" ht="20.100000000000001" customHeight="1">
      <c r="A22" s="35">
        <v>2013102</v>
      </c>
      <c r="B22" s="36" t="s">
        <v>50</v>
      </c>
      <c r="C22" s="58">
        <f t="shared" si="1"/>
        <v>0</v>
      </c>
      <c r="D22" s="33"/>
      <c r="E22" s="36"/>
      <c r="F22" s="36"/>
      <c r="G22" s="36"/>
      <c r="H22" s="36"/>
      <c r="I22" s="36"/>
    </row>
    <row r="23" spans="1:9" ht="20.100000000000001" customHeight="1">
      <c r="A23" s="37">
        <v>20199</v>
      </c>
      <c r="B23" s="38" t="s">
        <v>138</v>
      </c>
      <c r="C23" s="31">
        <f t="shared" si="1"/>
        <v>0</v>
      </c>
      <c r="D23" s="31">
        <f>SUM(D24)</f>
        <v>0</v>
      </c>
      <c r="E23" s="31">
        <f t="shared" ref="E23:I23" si="8">SUM(E24)</f>
        <v>0</v>
      </c>
      <c r="F23" s="31">
        <f t="shared" si="8"/>
        <v>0</v>
      </c>
      <c r="G23" s="31">
        <f t="shared" si="8"/>
        <v>0</v>
      </c>
      <c r="H23" s="31">
        <f t="shared" si="8"/>
        <v>0</v>
      </c>
      <c r="I23" s="31">
        <f t="shared" si="8"/>
        <v>0</v>
      </c>
    </row>
    <row r="24" spans="1:9" ht="20.100000000000001" customHeight="1">
      <c r="A24" s="35">
        <v>2019999</v>
      </c>
      <c r="B24" s="36" t="s">
        <v>139</v>
      </c>
      <c r="C24" s="58">
        <f t="shared" si="1"/>
        <v>0</v>
      </c>
      <c r="D24" s="33"/>
      <c r="E24" s="36"/>
      <c r="F24" s="36"/>
      <c r="G24" s="36"/>
      <c r="H24" s="36"/>
      <c r="I24" s="36"/>
    </row>
    <row r="25" spans="1:9" ht="20.100000000000001" customHeight="1">
      <c r="A25" s="39">
        <v>205</v>
      </c>
      <c r="B25" s="40" t="s">
        <v>256</v>
      </c>
      <c r="C25" s="28">
        <f t="shared" ref="C25:C27" si="9">SUM(D25:I25)</f>
        <v>12.61</v>
      </c>
      <c r="D25" s="28">
        <f>SUM(D26)</f>
        <v>12.61</v>
      </c>
      <c r="E25" s="28">
        <f t="shared" ref="E25:I25" si="10">E26+E28</f>
        <v>0</v>
      </c>
      <c r="F25" s="28">
        <f t="shared" si="10"/>
        <v>0</v>
      </c>
      <c r="G25" s="28">
        <f t="shared" si="10"/>
        <v>0</v>
      </c>
      <c r="H25" s="28">
        <f t="shared" si="10"/>
        <v>0</v>
      </c>
      <c r="I25" s="28">
        <f t="shared" si="10"/>
        <v>0</v>
      </c>
    </row>
    <row r="26" spans="1:9" ht="20.100000000000001" customHeight="1">
      <c r="A26" s="29">
        <v>20508</v>
      </c>
      <c r="B26" s="30" t="s">
        <v>257</v>
      </c>
      <c r="C26" s="31">
        <f t="shared" si="9"/>
        <v>12.61</v>
      </c>
      <c r="D26" s="31">
        <f>SUM(D27)</f>
        <v>12.61</v>
      </c>
      <c r="E26" s="31">
        <f t="shared" ref="E26:I26" si="11">SUM(E27)</f>
        <v>0</v>
      </c>
      <c r="F26" s="31">
        <f t="shared" si="11"/>
        <v>0</v>
      </c>
      <c r="G26" s="31">
        <f t="shared" si="11"/>
        <v>0</v>
      </c>
      <c r="H26" s="31">
        <f t="shared" si="11"/>
        <v>0</v>
      </c>
      <c r="I26" s="31">
        <f t="shared" si="11"/>
        <v>0</v>
      </c>
    </row>
    <row r="27" spans="1:9" ht="20.100000000000001" customHeight="1">
      <c r="A27" s="4">
        <v>2050802</v>
      </c>
      <c r="B27" s="23" t="s">
        <v>258</v>
      </c>
      <c r="C27" s="58">
        <f t="shared" si="9"/>
        <v>12.61</v>
      </c>
      <c r="D27" s="33">
        <v>12.61</v>
      </c>
      <c r="E27" s="23"/>
      <c r="F27" s="23"/>
      <c r="G27" s="23"/>
      <c r="H27" s="23"/>
      <c r="I27" s="23"/>
    </row>
    <row r="28" spans="1:9" ht="20.100000000000001" customHeight="1">
      <c r="A28" s="39">
        <v>207</v>
      </c>
      <c r="B28" s="40" t="s">
        <v>140</v>
      </c>
      <c r="C28" s="28">
        <f t="shared" si="1"/>
        <v>53.08</v>
      </c>
      <c r="D28" s="28">
        <f>D29+D31</f>
        <v>53.08</v>
      </c>
      <c r="E28" s="28">
        <f t="shared" ref="E28:I28" si="12">E29+E31</f>
        <v>0</v>
      </c>
      <c r="F28" s="28">
        <f t="shared" si="12"/>
        <v>0</v>
      </c>
      <c r="G28" s="28">
        <f t="shared" si="12"/>
        <v>0</v>
      </c>
      <c r="H28" s="28">
        <f t="shared" si="12"/>
        <v>0</v>
      </c>
      <c r="I28" s="28">
        <f t="shared" si="12"/>
        <v>0</v>
      </c>
    </row>
    <row r="29" spans="1:9" ht="20.100000000000001" customHeight="1">
      <c r="A29" s="29">
        <v>20701</v>
      </c>
      <c r="B29" s="30" t="s">
        <v>141</v>
      </c>
      <c r="C29" s="31">
        <f t="shared" si="1"/>
        <v>20.2</v>
      </c>
      <c r="D29" s="31">
        <f>SUM(D30)</f>
        <v>20.2</v>
      </c>
      <c r="E29" s="31">
        <f t="shared" ref="E29:I29" si="13">SUM(E30)</f>
        <v>0</v>
      </c>
      <c r="F29" s="31">
        <f t="shared" si="13"/>
        <v>0</v>
      </c>
      <c r="G29" s="31">
        <f t="shared" si="13"/>
        <v>0</v>
      </c>
      <c r="H29" s="31">
        <f t="shared" si="13"/>
        <v>0</v>
      </c>
      <c r="I29" s="31">
        <f t="shared" si="13"/>
        <v>0</v>
      </c>
    </row>
    <row r="30" spans="1:9" ht="20.100000000000001" customHeight="1">
      <c r="A30" s="4">
        <v>2070101</v>
      </c>
      <c r="B30" s="23" t="s">
        <v>51</v>
      </c>
      <c r="C30" s="58">
        <f t="shared" si="1"/>
        <v>20.2</v>
      </c>
      <c r="D30" s="33">
        <v>20.2</v>
      </c>
      <c r="E30" s="23"/>
      <c r="F30" s="23"/>
      <c r="G30" s="23"/>
      <c r="H30" s="23"/>
      <c r="I30" s="23"/>
    </row>
    <row r="31" spans="1:9" ht="20.100000000000001" customHeight="1">
      <c r="A31" s="29">
        <v>20708</v>
      </c>
      <c r="B31" s="30" t="s">
        <v>246</v>
      </c>
      <c r="C31" s="31">
        <f t="shared" si="1"/>
        <v>32.880000000000003</v>
      </c>
      <c r="D31" s="31">
        <f>SUM(D32)</f>
        <v>32.880000000000003</v>
      </c>
      <c r="E31" s="31">
        <f t="shared" ref="E31:I31" si="14">SUM(E32)</f>
        <v>0</v>
      </c>
      <c r="F31" s="31">
        <f t="shared" si="14"/>
        <v>0</v>
      </c>
      <c r="G31" s="31">
        <f t="shared" si="14"/>
        <v>0</v>
      </c>
      <c r="H31" s="31">
        <f t="shared" si="14"/>
        <v>0</v>
      </c>
      <c r="I31" s="31">
        <f t="shared" si="14"/>
        <v>0</v>
      </c>
    </row>
    <row r="32" spans="1:9" ht="20.100000000000001" customHeight="1">
      <c r="A32" s="4">
        <v>2070801</v>
      </c>
      <c r="B32" s="23" t="s">
        <v>51</v>
      </c>
      <c r="C32" s="58">
        <f t="shared" si="1"/>
        <v>32.880000000000003</v>
      </c>
      <c r="D32" s="33">
        <v>32.880000000000003</v>
      </c>
      <c r="E32" s="23"/>
      <c r="F32" s="23"/>
      <c r="G32" s="23"/>
      <c r="H32" s="23"/>
      <c r="I32" s="23"/>
    </row>
    <row r="33" spans="1:9" ht="20.100000000000001" customHeight="1">
      <c r="A33" s="26">
        <v>208</v>
      </c>
      <c r="B33" s="27" t="s">
        <v>142</v>
      </c>
      <c r="C33" s="28">
        <f t="shared" si="1"/>
        <v>323.95000000000005</v>
      </c>
      <c r="D33" s="28">
        <f>D34+D36</f>
        <v>323.95000000000005</v>
      </c>
      <c r="E33" s="28">
        <f t="shared" ref="E33:I33" si="15">E34+E36</f>
        <v>0</v>
      </c>
      <c r="F33" s="28">
        <f t="shared" si="15"/>
        <v>0</v>
      </c>
      <c r="G33" s="28">
        <f t="shared" si="15"/>
        <v>0</v>
      </c>
      <c r="H33" s="28">
        <f t="shared" si="15"/>
        <v>0</v>
      </c>
      <c r="I33" s="28">
        <f t="shared" si="15"/>
        <v>0</v>
      </c>
    </row>
    <row r="34" spans="1:9" ht="20.100000000000001" customHeight="1">
      <c r="A34" s="29">
        <v>20801</v>
      </c>
      <c r="B34" s="30" t="s">
        <v>143</v>
      </c>
      <c r="C34" s="31">
        <f t="shared" si="1"/>
        <v>100.22</v>
      </c>
      <c r="D34" s="31">
        <f>SUM(D35)</f>
        <v>100.22</v>
      </c>
      <c r="E34" s="31">
        <f t="shared" ref="E34:I34" si="16">SUM(E35)</f>
        <v>0</v>
      </c>
      <c r="F34" s="31">
        <f t="shared" si="16"/>
        <v>0</v>
      </c>
      <c r="G34" s="31">
        <f t="shared" si="16"/>
        <v>0</v>
      </c>
      <c r="H34" s="31">
        <f t="shared" si="16"/>
        <v>0</v>
      </c>
      <c r="I34" s="31">
        <f t="shared" si="16"/>
        <v>0</v>
      </c>
    </row>
    <row r="35" spans="1:9" ht="20.100000000000001" customHeight="1">
      <c r="A35" s="4">
        <v>2080101</v>
      </c>
      <c r="B35" s="23" t="s">
        <v>51</v>
      </c>
      <c r="C35" s="58">
        <f t="shared" si="1"/>
        <v>100.22</v>
      </c>
      <c r="D35" s="33">
        <v>100.22</v>
      </c>
      <c r="E35" s="23"/>
      <c r="F35" s="23"/>
      <c r="G35" s="23"/>
      <c r="H35" s="23"/>
      <c r="I35" s="23"/>
    </row>
    <row r="36" spans="1:9" ht="20.100000000000001" customHeight="1">
      <c r="A36" s="29">
        <v>20805</v>
      </c>
      <c r="B36" s="30" t="s">
        <v>144</v>
      </c>
      <c r="C36" s="30">
        <f t="shared" si="1"/>
        <v>223.73000000000002</v>
      </c>
      <c r="D36" s="31">
        <f t="shared" ref="D36:I36" si="17">SUM(D37:D39)</f>
        <v>223.73000000000002</v>
      </c>
      <c r="E36" s="31">
        <f t="shared" si="17"/>
        <v>0</v>
      </c>
      <c r="F36" s="31">
        <f t="shared" si="17"/>
        <v>0</v>
      </c>
      <c r="G36" s="31">
        <f t="shared" si="17"/>
        <v>0</v>
      </c>
      <c r="H36" s="31">
        <f t="shared" si="17"/>
        <v>0</v>
      </c>
      <c r="I36" s="31">
        <f t="shared" si="17"/>
        <v>0</v>
      </c>
    </row>
    <row r="37" spans="1:9" ht="20.100000000000001" customHeight="1">
      <c r="A37" s="4">
        <v>2080501</v>
      </c>
      <c r="B37" s="23" t="s">
        <v>145</v>
      </c>
      <c r="C37" s="58">
        <f t="shared" si="1"/>
        <v>11.24</v>
      </c>
      <c r="D37" s="33">
        <v>11.24</v>
      </c>
      <c r="E37" s="23"/>
      <c r="F37" s="23"/>
      <c r="G37" s="23"/>
      <c r="H37" s="23"/>
      <c r="I37" s="23"/>
    </row>
    <row r="38" spans="1:9" ht="20.100000000000001" customHeight="1">
      <c r="A38" s="4">
        <v>2050505</v>
      </c>
      <c r="B38" s="23" t="s">
        <v>146</v>
      </c>
      <c r="C38" s="58">
        <f t="shared" si="1"/>
        <v>152.75</v>
      </c>
      <c r="D38" s="33">
        <v>152.75</v>
      </c>
      <c r="E38" s="23"/>
      <c r="F38" s="23"/>
      <c r="G38" s="23"/>
      <c r="H38" s="23"/>
      <c r="I38" s="23"/>
    </row>
    <row r="39" spans="1:9" ht="20.100000000000001" customHeight="1">
      <c r="A39" s="4">
        <v>2050506</v>
      </c>
      <c r="B39" s="23" t="s">
        <v>243</v>
      </c>
      <c r="C39" s="58">
        <f t="shared" si="1"/>
        <v>59.74</v>
      </c>
      <c r="D39" s="33">
        <v>59.74</v>
      </c>
      <c r="E39" s="23"/>
      <c r="F39" s="23"/>
      <c r="G39" s="23"/>
      <c r="H39" s="23"/>
      <c r="I39" s="23"/>
    </row>
    <row r="40" spans="1:9" ht="20.100000000000001" customHeight="1">
      <c r="A40" s="26">
        <v>210</v>
      </c>
      <c r="B40" s="27" t="s">
        <v>147</v>
      </c>
      <c r="C40" s="28">
        <f t="shared" si="1"/>
        <v>39.4</v>
      </c>
      <c r="D40" s="28">
        <f>D41</f>
        <v>39.4</v>
      </c>
      <c r="E40" s="28">
        <f t="shared" ref="E40:I40" si="18">E41</f>
        <v>0</v>
      </c>
      <c r="F40" s="28">
        <f t="shared" si="18"/>
        <v>0</v>
      </c>
      <c r="G40" s="28">
        <f t="shared" si="18"/>
        <v>0</v>
      </c>
      <c r="H40" s="28">
        <f t="shared" si="18"/>
        <v>0</v>
      </c>
      <c r="I40" s="28">
        <f t="shared" si="18"/>
        <v>0</v>
      </c>
    </row>
    <row r="41" spans="1:9" ht="20.100000000000001" customHeight="1">
      <c r="A41" s="29">
        <v>21011</v>
      </c>
      <c r="B41" s="30" t="s">
        <v>148</v>
      </c>
      <c r="C41" s="31">
        <f t="shared" si="1"/>
        <v>39.4</v>
      </c>
      <c r="D41" s="31">
        <f>SUM(D42:D43)</f>
        <v>39.4</v>
      </c>
      <c r="E41" s="31">
        <f t="shared" ref="E41:I41" si="19">SUM(E42:E43)</f>
        <v>0</v>
      </c>
      <c r="F41" s="31">
        <f t="shared" si="19"/>
        <v>0</v>
      </c>
      <c r="G41" s="31">
        <f t="shared" si="19"/>
        <v>0</v>
      </c>
      <c r="H41" s="31">
        <f t="shared" si="19"/>
        <v>0</v>
      </c>
      <c r="I41" s="31">
        <f t="shared" si="19"/>
        <v>0</v>
      </c>
    </row>
    <row r="42" spans="1:9" ht="14.25">
      <c r="A42" s="4">
        <v>2101101</v>
      </c>
      <c r="B42" s="23" t="s">
        <v>149</v>
      </c>
      <c r="C42" s="58">
        <f t="shared" si="1"/>
        <v>13.38</v>
      </c>
      <c r="D42" s="33">
        <v>13.38</v>
      </c>
      <c r="E42" s="23"/>
      <c r="F42" s="23"/>
      <c r="G42" s="23"/>
      <c r="H42" s="23"/>
      <c r="I42" s="23"/>
    </row>
    <row r="43" spans="1:9" ht="14.25">
      <c r="A43" s="4">
        <v>2101102</v>
      </c>
      <c r="B43" s="23" t="s">
        <v>150</v>
      </c>
      <c r="C43" s="58">
        <f t="shared" si="1"/>
        <v>26.02</v>
      </c>
      <c r="D43" s="33">
        <v>26.02</v>
      </c>
      <c r="E43" s="23"/>
      <c r="F43" s="23"/>
      <c r="G43" s="23"/>
      <c r="H43" s="23"/>
      <c r="I43" s="23"/>
    </row>
    <row r="44" spans="1:9" ht="14.25">
      <c r="A44" s="26">
        <v>212</v>
      </c>
      <c r="B44" s="27" t="s">
        <v>151</v>
      </c>
      <c r="C44" s="28">
        <f t="shared" si="1"/>
        <v>42.95</v>
      </c>
      <c r="D44" s="28">
        <f>D45</f>
        <v>42.95</v>
      </c>
      <c r="E44" s="28">
        <f t="shared" ref="E44:I44" si="20">E45</f>
        <v>0</v>
      </c>
      <c r="F44" s="28">
        <f t="shared" si="20"/>
        <v>0</v>
      </c>
      <c r="G44" s="28">
        <f t="shared" si="20"/>
        <v>0</v>
      </c>
      <c r="H44" s="28">
        <f t="shared" si="20"/>
        <v>0</v>
      </c>
      <c r="I44" s="28">
        <f t="shared" si="20"/>
        <v>0</v>
      </c>
    </row>
    <row r="45" spans="1:9" ht="14.25">
      <c r="A45" s="29">
        <v>21201</v>
      </c>
      <c r="B45" s="30" t="s">
        <v>152</v>
      </c>
      <c r="C45" s="31">
        <f t="shared" si="1"/>
        <v>42.95</v>
      </c>
      <c r="D45" s="31">
        <f>SUM(D46)</f>
        <v>42.95</v>
      </c>
      <c r="E45" s="31">
        <f t="shared" ref="E45:I45" si="21">SUM(E46)</f>
        <v>0</v>
      </c>
      <c r="F45" s="31">
        <f t="shared" si="21"/>
        <v>0</v>
      </c>
      <c r="G45" s="31">
        <f t="shared" si="21"/>
        <v>0</v>
      </c>
      <c r="H45" s="31">
        <f t="shared" si="21"/>
        <v>0</v>
      </c>
      <c r="I45" s="31">
        <f t="shared" si="21"/>
        <v>0</v>
      </c>
    </row>
    <row r="46" spans="1:9" ht="14.25">
      <c r="A46" s="4">
        <v>2120101</v>
      </c>
      <c r="B46" s="23" t="s">
        <v>51</v>
      </c>
      <c r="C46" s="58">
        <f t="shared" si="1"/>
        <v>42.95</v>
      </c>
      <c r="D46" s="33">
        <v>42.95</v>
      </c>
      <c r="E46" s="23"/>
      <c r="F46" s="23"/>
      <c r="G46" s="23"/>
      <c r="H46" s="23"/>
      <c r="I46" s="23"/>
    </row>
    <row r="47" spans="1:9" ht="14.25">
      <c r="A47" s="26">
        <v>213</v>
      </c>
      <c r="B47" s="27" t="s">
        <v>153</v>
      </c>
      <c r="C47" s="28">
        <f t="shared" si="1"/>
        <v>782.17000000000007</v>
      </c>
      <c r="D47" s="28">
        <f>D48+D51+D54+D57</f>
        <v>782.17000000000007</v>
      </c>
      <c r="E47" s="28">
        <f t="shared" ref="E47:I47" si="22">E48+E51+E54+E57</f>
        <v>0</v>
      </c>
      <c r="F47" s="28">
        <f t="shared" si="22"/>
        <v>0</v>
      </c>
      <c r="G47" s="28">
        <f t="shared" si="22"/>
        <v>0</v>
      </c>
      <c r="H47" s="28">
        <f t="shared" si="22"/>
        <v>0</v>
      </c>
      <c r="I47" s="28">
        <f t="shared" si="22"/>
        <v>0</v>
      </c>
    </row>
    <row r="48" spans="1:9" ht="14.25">
      <c r="A48" s="29">
        <v>21301</v>
      </c>
      <c r="B48" s="30" t="s">
        <v>154</v>
      </c>
      <c r="C48" s="31">
        <f t="shared" si="1"/>
        <v>280.52999999999997</v>
      </c>
      <c r="D48" s="31">
        <f>SUM(D49:D50)</f>
        <v>280.52999999999997</v>
      </c>
      <c r="E48" s="31">
        <f t="shared" ref="E48:I48" si="23">SUM(E49:E50)</f>
        <v>0</v>
      </c>
      <c r="F48" s="31">
        <f t="shared" si="23"/>
        <v>0</v>
      </c>
      <c r="G48" s="31">
        <f t="shared" si="23"/>
        <v>0</v>
      </c>
      <c r="H48" s="31">
        <f t="shared" si="23"/>
        <v>0</v>
      </c>
      <c r="I48" s="31">
        <f t="shared" si="23"/>
        <v>0</v>
      </c>
    </row>
    <row r="49" spans="1:9" ht="14.25">
      <c r="A49" s="4">
        <v>2130101</v>
      </c>
      <c r="B49" s="23" t="s">
        <v>51</v>
      </c>
      <c r="C49" s="58">
        <f t="shared" si="1"/>
        <v>280.52999999999997</v>
      </c>
      <c r="D49" s="33">
        <v>280.52999999999997</v>
      </c>
      <c r="E49" s="23"/>
      <c r="F49" s="23"/>
      <c r="G49" s="23"/>
      <c r="H49" s="23"/>
      <c r="I49" s="23"/>
    </row>
    <row r="50" spans="1:9" ht="14.25">
      <c r="A50" s="4">
        <v>2130111</v>
      </c>
      <c r="B50" s="23" t="s">
        <v>155</v>
      </c>
      <c r="C50" s="58">
        <f t="shared" si="1"/>
        <v>0</v>
      </c>
      <c r="D50" s="33"/>
      <c r="E50" s="23"/>
      <c r="F50" s="23"/>
      <c r="G50" s="23"/>
      <c r="H50" s="23"/>
      <c r="I50" s="23"/>
    </row>
    <row r="51" spans="1:9" ht="14.25">
      <c r="A51" s="29">
        <v>21302</v>
      </c>
      <c r="B51" s="30" t="s">
        <v>156</v>
      </c>
      <c r="C51" s="31">
        <f t="shared" si="1"/>
        <v>84.6</v>
      </c>
      <c r="D51" s="31">
        <f>SUM(D52:D53)</f>
        <v>84.6</v>
      </c>
      <c r="E51" s="31">
        <f t="shared" ref="E51:I51" si="24">SUM(E52:E53)</f>
        <v>0</v>
      </c>
      <c r="F51" s="31">
        <f t="shared" si="24"/>
        <v>0</v>
      </c>
      <c r="G51" s="31">
        <f t="shared" si="24"/>
        <v>0</v>
      </c>
      <c r="H51" s="31">
        <f t="shared" si="24"/>
        <v>0</v>
      </c>
      <c r="I51" s="31">
        <f t="shared" si="24"/>
        <v>0</v>
      </c>
    </row>
    <row r="52" spans="1:9" ht="14.25">
      <c r="A52" s="4">
        <v>2130201</v>
      </c>
      <c r="B52" s="23" t="s">
        <v>51</v>
      </c>
      <c r="C52" s="58">
        <f t="shared" si="1"/>
        <v>84.6</v>
      </c>
      <c r="D52" s="33">
        <v>84.6</v>
      </c>
      <c r="E52" s="23"/>
      <c r="F52" s="23"/>
      <c r="G52" s="23"/>
      <c r="H52" s="23"/>
      <c r="I52" s="23"/>
    </row>
    <row r="53" spans="1:9" ht="14.25">
      <c r="A53" s="4">
        <v>2130234</v>
      </c>
      <c r="B53" s="23" t="s">
        <v>157</v>
      </c>
      <c r="C53" s="58">
        <f t="shared" si="1"/>
        <v>0</v>
      </c>
      <c r="D53" s="33"/>
      <c r="E53" s="23"/>
      <c r="F53" s="23"/>
      <c r="G53" s="23"/>
      <c r="H53" s="23"/>
      <c r="I53" s="23"/>
    </row>
    <row r="54" spans="1:9" ht="14.25">
      <c r="A54" s="29">
        <v>21303</v>
      </c>
      <c r="B54" s="30" t="s">
        <v>158</v>
      </c>
      <c r="C54" s="31">
        <f t="shared" si="1"/>
        <v>44.37</v>
      </c>
      <c r="D54" s="31">
        <f>SUM(D55:D56)</f>
        <v>44.37</v>
      </c>
      <c r="E54" s="31">
        <f t="shared" ref="E54:I54" si="25">SUM(E55:E56)</f>
        <v>0</v>
      </c>
      <c r="F54" s="31">
        <f t="shared" si="25"/>
        <v>0</v>
      </c>
      <c r="G54" s="31">
        <f t="shared" si="25"/>
        <v>0</v>
      </c>
      <c r="H54" s="31">
        <f t="shared" si="25"/>
        <v>0</v>
      </c>
      <c r="I54" s="31">
        <f t="shared" si="25"/>
        <v>0</v>
      </c>
    </row>
    <row r="55" spans="1:9" ht="14.25">
      <c r="A55" s="4">
        <v>2130301</v>
      </c>
      <c r="B55" s="23" t="s">
        <v>51</v>
      </c>
      <c r="C55" s="58">
        <f t="shared" si="1"/>
        <v>44.37</v>
      </c>
      <c r="D55" s="33">
        <v>44.37</v>
      </c>
      <c r="E55" s="23"/>
      <c r="F55" s="23"/>
      <c r="G55" s="23"/>
      <c r="H55" s="23"/>
      <c r="I55" s="23"/>
    </row>
    <row r="56" spans="1:9" ht="14.25">
      <c r="A56" s="4">
        <v>2130315</v>
      </c>
      <c r="B56" s="23" t="s">
        <v>159</v>
      </c>
      <c r="C56" s="58">
        <f t="shared" si="1"/>
        <v>0</v>
      </c>
      <c r="D56" s="33"/>
      <c r="E56" s="23"/>
      <c r="F56" s="23"/>
      <c r="G56" s="23"/>
      <c r="H56" s="23"/>
      <c r="I56" s="23"/>
    </row>
    <row r="57" spans="1:9" ht="14.25">
      <c r="A57" s="29">
        <v>21307</v>
      </c>
      <c r="B57" s="30" t="s">
        <v>160</v>
      </c>
      <c r="C57" s="31">
        <f t="shared" si="1"/>
        <v>372.67</v>
      </c>
      <c r="D57" s="31">
        <f>SUM(D58)</f>
        <v>372.67</v>
      </c>
      <c r="E57" s="31">
        <f t="shared" ref="E57:I57" si="26">SUM(E58)</f>
        <v>0</v>
      </c>
      <c r="F57" s="31">
        <f t="shared" si="26"/>
        <v>0</v>
      </c>
      <c r="G57" s="31">
        <f t="shared" si="26"/>
        <v>0</v>
      </c>
      <c r="H57" s="31">
        <f t="shared" si="26"/>
        <v>0</v>
      </c>
      <c r="I57" s="31">
        <f t="shared" si="26"/>
        <v>0</v>
      </c>
    </row>
    <row r="58" spans="1:9" ht="14.25">
      <c r="A58" s="4">
        <v>2130705</v>
      </c>
      <c r="B58" s="23" t="s">
        <v>161</v>
      </c>
      <c r="C58" s="58">
        <f t="shared" si="1"/>
        <v>372.67</v>
      </c>
      <c r="D58" s="33">
        <v>372.67</v>
      </c>
      <c r="E58" s="23"/>
      <c r="F58" s="23"/>
      <c r="G58" s="23"/>
      <c r="H58" s="23"/>
      <c r="I58" s="23"/>
    </row>
    <row r="59" spans="1:9" ht="14.25">
      <c r="A59" s="26">
        <v>214</v>
      </c>
      <c r="B59" s="27" t="s">
        <v>162</v>
      </c>
      <c r="C59" s="28">
        <f t="shared" si="1"/>
        <v>35.11</v>
      </c>
      <c r="D59" s="28">
        <f>D60</f>
        <v>35.11</v>
      </c>
      <c r="E59" s="28">
        <f t="shared" ref="E59:I59" si="27">E60</f>
        <v>0</v>
      </c>
      <c r="F59" s="28">
        <f t="shared" si="27"/>
        <v>0</v>
      </c>
      <c r="G59" s="28">
        <f t="shared" si="27"/>
        <v>0</v>
      </c>
      <c r="H59" s="28">
        <f t="shared" si="27"/>
        <v>0</v>
      </c>
      <c r="I59" s="28">
        <f t="shared" si="27"/>
        <v>0</v>
      </c>
    </row>
    <row r="60" spans="1:9" ht="14.25">
      <c r="A60" s="29">
        <v>21401</v>
      </c>
      <c r="B60" s="30" t="s">
        <v>163</v>
      </c>
      <c r="C60" s="31">
        <f t="shared" si="1"/>
        <v>35.11</v>
      </c>
      <c r="D60" s="31">
        <f>SUM(D61)</f>
        <v>35.11</v>
      </c>
      <c r="E60" s="31">
        <f t="shared" ref="E60:I60" si="28">SUM(E61)</f>
        <v>0</v>
      </c>
      <c r="F60" s="31">
        <f t="shared" si="28"/>
        <v>0</v>
      </c>
      <c r="G60" s="31">
        <f t="shared" si="28"/>
        <v>0</v>
      </c>
      <c r="H60" s="31">
        <f t="shared" si="28"/>
        <v>0</v>
      </c>
      <c r="I60" s="31">
        <f t="shared" si="28"/>
        <v>0</v>
      </c>
    </row>
    <row r="61" spans="1:9" ht="14.25">
      <c r="A61" s="4">
        <v>2140101</v>
      </c>
      <c r="B61" s="23" t="s">
        <v>51</v>
      </c>
      <c r="C61" s="58">
        <f t="shared" si="1"/>
        <v>35.11</v>
      </c>
      <c r="D61" s="33">
        <v>35.11</v>
      </c>
      <c r="E61" s="23"/>
      <c r="F61" s="23"/>
      <c r="G61" s="23"/>
      <c r="H61" s="23"/>
      <c r="I61" s="23"/>
    </row>
    <row r="62" spans="1:9" ht="14.25">
      <c r="A62" s="26">
        <v>224</v>
      </c>
      <c r="B62" s="27" t="s">
        <v>247</v>
      </c>
      <c r="C62" s="28">
        <f t="shared" si="1"/>
        <v>20.96</v>
      </c>
      <c r="D62" s="28">
        <f>D63</f>
        <v>20.96</v>
      </c>
      <c r="E62" s="28">
        <f t="shared" ref="E62:I62" si="29">E63</f>
        <v>0</v>
      </c>
      <c r="F62" s="28">
        <f t="shared" si="29"/>
        <v>0</v>
      </c>
      <c r="G62" s="28">
        <f t="shared" si="29"/>
        <v>0</v>
      </c>
      <c r="H62" s="28">
        <f t="shared" si="29"/>
        <v>0</v>
      </c>
      <c r="I62" s="28">
        <f t="shared" si="29"/>
        <v>0</v>
      </c>
    </row>
    <row r="63" spans="1:9" ht="14.25">
      <c r="A63" s="29">
        <v>22401</v>
      </c>
      <c r="B63" s="30" t="s">
        <v>248</v>
      </c>
      <c r="C63" s="31">
        <f t="shared" si="1"/>
        <v>20.96</v>
      </c>
      <c r="D63" s="31">
        <f>SUM(D64:D65)</f>
        <v>20.96</v>
      </c>
      <c r="E63" s="31">
        <f t="shared" ref="E63:I63" si="30">SUM(E64:E65)</f>
        <v>0</v>
      </c>
      <c r="F63" s="31">
        <f t="shared" si="30"/>
        <v>0</v>
      </c>
      <c r="G63" s="31">
        <f t="shared" si="30"/>
        <v>0</v>
      </c>
      <c r="H63" s="31">
        <f t="shared" si="30"/>
        <v>0</v>
      </c>
      <c r="I63" s="31">
        <f t="shared" si="30"/>
        <v>0</v>
      </c>
    </row>
    <row r="64" spans="1:9" ht="14.25">
      <c r="A64" s="4">
        <v>2240102</v>
      </c>
      <c r="B64" s="23" t="s">
        <v>51</v>
      </c>
      <c r="C64" s="58">
        <f t="shared" si="1"/>
        <v>20.96</v>
      </c>
      <c r="D64" s="33">
        <v>20.96</v>
      </c>
      <c r="E64" s="23"/>
      <c r="F64" s="23"/>
      <c r="G64" s="23"/>
      <c r="H64" s="23"/>
      <c r="I64" s="23"/>
    </row>
    <row r="65" spans="1:9" ht="14.25">
      <c r="A65" s="4">
        <v>2150602</v>
      </c>
      <c r="B65" s="23" t="s">
        <v>50</v>
      </c>
      <c r="C65" s="58">
        <f t="shared" si="1"/>
        <v>0</v>
      </c>
      <c r="D65" s="33"/>
      <c r="E65" s="23"/>
      <c r="F65" s="23"/>
      <c r="G65" s="23"/>
      <c r="H65" s="23"/>
      <c r="I65" s="23"/>
    </row>
    <row r="66" spans="1:9" ht="14.25">
      <c r="A66" s="26">
        <v>221</v>
      </c>
      <c r="B66" s="27" t="s">
        <v>164</v>
      </c>
      <c r="C66" s="28">
        <f t="shared" si="1"/>
        <v>87.45</v>
      </c>
      <c r="D66" s="28">
        <f>D67</f>
        <v>87.45</v>
      </c>
      <c r="E66" s="28">
        <f t="shared" ref="E66:I66" si="31">E67</f>
        <v>0</v>
      </c>
      <c r="F66" s="28">
        <f t="shared" si="31"/>
        <v>0</v>
      </c>
      <c r="G66" s="28">
        <f t="shared" si="31"/>
        <v>0</v>
      </c>
      <c r="H66" s="28">
        <f t="shared" si="31"/>
        <v>0</v>
      </c>
      <c r="I66" s="28">
        <f t="shared" si="31"/>
        <v>0</v>
      </c>
    </row>
    <row r="67" spans="1:9" ht="14.25">
      <c r="A67" s="29">
        <v>22102</v>
      </c>
      <c r="B67" s="30" t="s">
        <v>165</v>
      </c>
      <c r="C67" s="31">
        <f t="shared" si="1"/>
        <v>87.45</v>
      </c>
      <c r="D67" s="31">
        <f>SUM(D68)</f>
        <v>87.45</v>
      </c>
      <c r="E67" s="31">
        <f t="shared" ref="E67:I67" si="32">SUM(E68)</f>
        <v>0</v>
      </c>
      <c r="F67" s="31">
        <f t="shared" si="32"/>
        <v>0</v>
      </c>
      <c r="G67" s="31">
        <f t="shared" si="32"/>
        <v>0</v>
      </c>
      <c r="H67" s="31">
        <f t="shared" si="32"/>
        <v>0</v>
      </c>
      <c r="I67" s="31">
        <f t="shared" si="32"/>
        <v>0</v>
      </c>
    </row>
    <row r="68" spans="1:9" ht="14.25">
      <c r="A68" s="4">
        <v>2210201</v>
      </c>
      <c r="B68" s="23" t="s">
        <v>166</v>
      </c>
      <c r="C68" s="58">
        <f t="shared" si="1"/>
        <v>87.45</v>
      </c>
      <c r="D68" s="33">
        <v>87.45</v>
      </c>
      <c r="E68" s="23"/>
      <c r="F68" s="23"/>
      <c r="G68" s="23"/>
      <c r="H68" s="23"/>
      <c r="I68" s="23"/>
    </row>
    <row r="69" spans="1:9" ht="14.25">
      <c r="A69" s="41"/>
      <c r="B69" s="59" t="s">
        <v>52</v>
      </c>
      <c r="C69" s="43">
        <f t="shared" si="1"/>
        <v>1928.0000000000002</v>
      </c>
      <c r="D69" s="43">
        <f>D6+D25+D28+D33+D40+D44+D47+D59+D62+D66</f>
        <v>1928.0000000000002</v>
      </c>
      <c r="E69" s="43">
        <f>E6+E28+E33+E40+E44+E47+E59+E62+E66</f>
        <v>0</v>
      </c>
      <c r="F69" s="43">
        <f>F6+F28+F33+F40+F44+F47+F59+F62+F66</f>
        <v>0</v>
      </c>
      <c r="G69" s="43">
        <f>G6+G28+G33+G40+G44+G47+G59+G62+G66</f>
        <v>0</v>
      </c>
      <c r="H69" s="43">
        <f>H6+H28+H33+H40+H44+H47+H59+H62+H66</f>
        <v>0</v>
      </c>
      <c r="I69" s="43">
        <f>I6+I28+I33+I40+I44+I47+I59+I62+I66</f>
        <v>0</v>
      </c>
    </row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61" workbookViewId="0">
      <selection activeCell="B5" sqref="B5"/>
    </sheetView>
  </sheetViews>
  <sheetFormatPr defaultColWidth="9" defaultRowHeight="13.5"/>
  <cols>
    <col min="1" max="1" width="8.625" customWidth="1"/>
    <col min="2" max="2" width="35.375" customWidth="1"/>
    <col min="3" max="3" width="13.125" customWidth="1"/>
    <col min="4" max="4" width="13.625" style="2" customWidth="1"/>
    <col min="5" max="5" width="13.25" style="2" customWidth="1"/>
  </cols>
  <sheetData>
    <row r="1" spans="1:5" ht="20.100000000000001" customHeight="1">
      <c r="A1" s="71" t="s">
        <v>128</v>
      </c>
      <c r="B1" s="71"/>
      <c r="C1" s="71"/>
      <c r="D1" s="71"/>
      <c r="E1" s="71"/>
    </row>
    <row r="2" spans="1:5" ht="39.950000000000003" customHeight="1">
      <c r="A2" s="65" t="s">
        <v>129</v>
      </c>
      <c r="B2" s="65"/>
      <c r="C2" s="65"/>
      <c r="D2" s="65"/>
      <c r="E2" s="65"/>
    </row>
    <row r="3" spans="1:5" s="1" customFormat="1" ht="15" customHeight="1">
      <c r="A3" s="98" t="s">
        <v>266</v>
      </c>
      <c r="B3" s="64"/>
      <c r="C3" s="64"/>
      <c r="D3" s="64"/>
      <c r="E3" s="64"/>
    </row>
    <row r="4" spans="1:5" ht="30" customHeight="1">
      <c r="A4" s="3" t="s">
        <v>43</v>
      </c>
      <c r="B4" s="3" t="s">
        <v>60</v>
      </c>
      <c r="C4" s="3" t="s">
        <v>56</v>
      </c>
      <c r="D4" s="3" t="s">
        <v>47</v>
      </c>
      <c r="E4" s="3" t="s">
        <v>48</v>
      </c>
    </row>
    <row r="5" spans="1:5" ht="20.100000000000001" customHeight="1">
      <c r="A5" s="26">
        <v>201</v>
      </c>
      <c r="B5" s="27" t="s">
        <v>49</v>
      </c>
      <c r="C5" s="28">
        <f>D5+E5</f>
        <v>530.32000000000005</v>
      </c>
      <c r="D5" s="28">
        <f>D6+D8+D11+D14+D17+D19+D22</f>
        <v>530.32000000000005</v>
      </c>
      <c r="E5" s="28">
        <f>E6+E8+E11+E14+E17+E19+E22</f>
        <v>0</v>
      </c>
    </row>
    <row r="6" spans="1:5" ht="20.100000000000001" customHeight="1">
      <c r="A6" s="29">
        <v>20101</v>
      </c>
      <c r="B6" s="30" t="s">
        <v>131</v>
      </c>
      <c r="C6" s="31">
        <f t="shared" ref="C6:C68" si="0">D6+E6</f>
        <v>24.5</v>
      </c>
      <c r="D6" s="31">
        <f>SUM(D7)</f>
        <v>24.5</v>
      </c>
      <c r="E6" s="32"/>
    </row>
    <row r="7" spans="1:5" ht="20.100000000000001" customHeight="1">
      <c r="A7" s="4">
        <v>2010101</v>
      </c>
      <c r="B7" s="23" t="s">
        <v>51</v>
      </c>
      <c r="C7" s="33">
        <f t="shared" si="0"/>
        <v>24.5</v>
      </c>
      <c r="D7" s="33">
        <v>24.5</v>
      </c>
      <c r="E7" s="34"/>
    </row>
    <row r="8" spans="1:5" ht="20.100000000000001" customHeight="1">
      <c r="A8" s="29">
        <v>20103</v>
      </c>
      <c r="B8" s="30" t="s">
        <v>132</v>
      </c>
      <c r="C8" s="31">
        <f t="shared" si="0"/>
        <v>329.99</v>
      </c>
      <c r="D8" s="31">
        <f>SUM(D9:D10)</f>
        <v>329.99</v>
      </c>
      <c r="E8" s="31">
        <f>SUM(E9:E10)</f>
        <v>0</v>
      </c>
    </row>
    <row r="9" spans="1:5" ht="20.100000000000001" customHeight="1">
      <c r="A9" s="4">
        <v>2010301</v>
      </c>
      <c r="B9" s="23" t="s">
        <v>51</v>
      </c>
      <c r="C9" s="33">
        <f t="shared" si="0"/>
        <v>329.99</v>
      </c>
      <c r="D9" s="33">
        <v>329.99</v>
      </c>
      <c r="E9" s="34"/>
    </row>
    <row r="10" spans="1:5" ht="20.100000000000001" customHeight="1">
      <c r="A10" s="4">
        <v>2010308</v>
      </c>
      <c r="B10" s="23" t="s">
        <v>133</v>
      </c>
      <c r="C10" s="33">
        <f t="shared" si="0"/>
        <v>0</v>
      </c>
      <c r="D10" s="33"/>
      <c r="E10" s="34"/>
    </row>
    <row r="11" spans="1:5" ht="20.100000000000001" customHeight="1">
      <c r="A11" s="29">
        <v>20106</v>
      </c>
      <c r="B11" s="30" t="s">
        <v>134</v>
      </c>
      <c r="C11" s="31">
        <f t="shared" si="0"/>
        <v>55.19</v>
      </c>
      <c r="D11" s="31">
        <f>SUM(D12:D13)</f>
        <v>55.19</v>
      </c>
      <c r="E11" s="31">
        <f>SUM(E12:E13)</f>
        <v>0</v>
      </c>
    </row>
    <row r="12" spans="1:5" ht="20.100000000000001" customHeight="1">
      <c r="A12" s="4">
        <v>2010601</v>
      </c>
      <c r="B12" s="23" t="s">
        <v>51</v>
      </c>
      <c r="C12" s="33">
        <f t="shared" si="0"/>
        <v>55.19</v>
      </c>
      <c r="D12" s="33">
        <v>55.19</v>
      </c>
      <c r="E12" s="34"/>
    </row>
    <row r="13" spans="1:5" ht="20.100000000000001" customHeight="1">
      <c r="A13" s="4">
        <v>2010602</v>
      </c>
      <c r="B13" s="23" t="s">
        <v>50</v>
      </c>
      <c r="C13" s="33">
        <f t="shared" si="0"/>
        <v>0</v>
      </c>
      <c r="D13" s="33"/>
      <c r="E13" s="34"/>
    </row>
    <row r="14" spans="1:5" ht="20.100000000000001" customHeight="1">
      <c r="A14" s="29">
        <v>20111</v>
      </c>
      <c r="B14" s="30" t="s">
        <v>135</v>
      </c>
      <c r="C14" s="31">
        <f t="shared" si="0"/>
        <v>14.87</v>
      </c>
      <c r="D14" s="31">
        <f>SUM(D15:D16)</f>
        <v>14.87</v>
      </c>
      <c r="E14" s="31">
        <f>SUM(E15:E16)</f>
        <v>0</v>
      </c>
    </row>
    <row r="15" spans="1:5" ht="20.100000000000001" customHeight="1">
      <c r="A15" s="4">
        <v>2011101</v>
      </c>
      <c r="B15" s="23" t="s">
        <v>51</v>
      </c>
      <c r="C15" s="33">
        <f t="shared" si="0"/>
        <v>14.87</v>
      </c>
      <c r="D15" s="33">
        <v>14.87</v>
      </c>
      <c r="E15" s="34"/>
    </row>
    <row r="16" spans="1:5" ht="20.100000000000001" customHeight="1">
      <c r="A16" s="4">
        <v>2011102</v>
      </c>
      <c r="B16" s="23" t="s">
        <v>50</v>
      </c>
      <c r="C16" s="33">
        <f t="shared" si="0"/>
        <v>0</v>
      </c>
      <c r="D16" s="33"/>
      <c r="E16" s="34"/>
    </row>
    <row r="17" spans="1:5" ht="20.100000000000001" customHeight="1">
      <c r="A17" s="29">
        <v>20129</v>
      </c>
      <c r="B17" s="30" t="s">
        <v>136</v>
      </c>
      <c r="C17" s="31">
        <f t="shared" si="0"/>
        <v>0</v>
      </c>
      <c r="D17" s="31">
        <f>SUM(D18)</f>
        <v>0</v>
      </c>
      <c r="E17" s="31">
        <f>SUM(E18)</f>
        <v>0</v>
      </c>
    </row>
    <row r="18" spans="1:5" ht="20.100000000000001" customHeight="1">
      <c r="A18" s="4">
        <v>2012901</v>
      </c>
      <c r="B18" s="23" t="s">
        <v>51</v>
      </c>
      <c r="C18" s="33">
        <f t="shared" si="0"/>
        <v>0</v>
      </c>
      <c r="D18" s="33">
        <v>0</v>
      </c>
      <c r="E18" s="34"/>
    </row>
    <row r="19" spans="1:5" ht="20.100000000000001" customHeight="1">
      <c r="A19" s="29">
        <v>20131</v>
      </c>
      <c r="B19" s="30" t="s">
        <v>137</v>
      </c>
      <c r="C19" s="31">
        <f t="shared" si="0"/>
        <v>105.77</v>
      </c>
      <c r="D19" s="31">
        <f>SUM(D20:D21)</f>
        <v>105.77</v>
      </c>
      <c r="E19" s="31">
        <f>SUM(E20:E21)</f>
        <v>0</v>
      </c>
    </row>
    <row r="20" spans="1:5" ht="20.100000000000001" customHeight="1">
      <c r="A20" s="35">
        <v>2013101</v>
      </c>
      <c r="B20" s="36" t="s">
        <v>51</v>
      </c>
      <c r="C20" s="33">
        <f t="shared" si="0"/>
        <v>105.77</v>
      </c>
      <c r="D20" s="33">
        <v>105.77</v>
      </c>
      <c r="E20" s="34"/>
    </row>
    <row r="21" spans="1:5" ht="20.100000000000001" customHeight="1">
      <c r="A21" s="35">
        <v>2013102</v>
      </c>
      <c r="B21" s="36" t="s">
        <v>50</v>
      </c>
      <c r="C21" s="33">
        <f t="shared" si="0"/>
        <v>0</v>
      </c>
      <c r="D21" s="33"/>
      <c r="E21" s="34"/>
    </row>
    <row r="22" spans="1:5" ht="20.100000000000001" customHeight="1">
      <c r="A22" s="37">
        <v>20199</v>
      </c>
      <c r="B22" s="38" t="s">
        <v>138</v>
      </c>
      <c r="C22" s="31">
        <f t="shared" si="0"/>
        <v>0</v>
      </c>
      <c r="D22" s="31">
        <f>SUM(D23)</f>
        <v>0</v>
      </c>
      <c r="E22" s="31">
        <f>SUM(E23)</f>
        <v>0</v>
      </c>
    </row>
    <row r="23" spans="1:5" ht="20.100000000000001" customHeight="1">
      <c r="A23" s="35">
        <v>2019999</v>
      </c>
      <c r="B23" s="36" t="s">
        <v>139</v>
      </c>
      <c r="C23" s="33">
        <f t="shared" si="0"/>
        <v>0</v>
      </c>
      <c r="D23" s="33"/>
      <c r="E23" s="34"/>
    </row>
    <row r="24" spans="1:5" ht="20.100000000000001" customHeight="1">
      <c r="A24" s="39">
        <v>205</v>
      </c>
      <c r="B24" s="40" t="s">
        <v>250</v>
      </c>
      <c r="C24" s="28">
        <f t="shared" ref="C24:C26" si="1">D24+E24</f>
        <v>12.61</v>
      </c>
      <c r="D24" s="28">
        <f>D25</f>
        <v>12.61</v>
      </c>
      <c r="E24" s="28">
        <f>E25+E27</f>
        <v>0</v>
      </c>
    </row>
    <row r="25" spans="1:5" ht="20.100000000000001" customHeight="1">
      <c r="A25" s="29">
        <v>20508</v>
      </c>
      <c r="B25" s="30" t="s">
        <v>251</v>
      </c>
      <c r="C25" s="31">
        <f t="shared" si="1"/>
        <v>12.61</v>
      </c>
      <c r="D25" s="31">
        <f>D26</f>
        <v>12.61</v>
      </c>
      <c r="E25" s="31"/>
    </row>
    <row r="26" spans="1:5" ht="20.100000000000001" customHeight="1">
      <c r="A26" s="4">
        <v>2050802</v>
      </c>
      <c r="B26" s="23" t="s">
        <v>252</v>
      </c>
      <c r="C26" s="33">
        <f t="shared" si="1"/>
        <v>12.61</v>
      </c>
      <c r="D26" s="33">
        <v>12.61</v>
      </c>
      <c r="E26" s="34"/>
    </row>
    <row r="27" spans="1:5" ht="20.100000000000001" customHeight="1">
      <c r="A27" s="39">
        <v>207</v>
      </c>
      <c r="B27" s="40" t="s">
        <v>140</v>
      </c>
      <c r="C27" s="28">
        <f t="shared" si="0"/>
        <v>53.08</v>
      </c>
      <c r="D27" s="28">
        <f>D28+D30</f>
        <v>53.08</v>
      </c>
      <c r="E27" s="28">
        <f>E28+E30</f>
        <v>0</v>
      </c>
    </row>
    <row r="28" spans="1:5" ht="20.100000000000001" customHeight="1">
      <c r="A28" s="29">
        <v>20701</v>
      </c>
      <c r="B28" s="30" t="s">
        <v>141</v>
      </c>
      <c r="C28" s="31">
        <f t="shared" si="0"/>
        <v>20.2</v>
      </c>
      <c r="D28" s="31">
        <f>SUM(D29)</f>
        <v>20.2</v>
      </c>
      <c r="E28" s="31"/>
    </row>
    <row r="29" spans="1:5" ht="20.100000000000001" customHeight="1">
      <c r="A29" s="4">
        <v>2070101</v>
      </c>
      <c r="B29" s="23" t="s">
        <v>51</v>
      </c>
      <c r="C29" s="33">
        <f t="shared" si="0"/>
        <v>20.2</v>
      </c>
      <c r="D29" s="33">
        <v>20.2</v>
      </c>
      <c r="E29" s="34"/>
    </row>
    <row r="30" spans="1:5" ht="20.100000000000001" customHeight="1">
      <c r="A30" s="29">
        <v>20704</v>
      </c>
      <c r="B30" s="30" t="s">
        <v>167</v>
      </c>
      <c r="C30" s="31">
        <f t="shared" si="0"/>
        <v>32.880000000000003</v>
      </c>
      <c r="D30" s="31">
        <f>SUM(D31)</f>
        <v>32.880000000000003</v>
      </c>
      <c r="E30" s="31">
        <f>SUM(E31)</f>
        <v>0</v>
      </c>
    </row>
    <row r="31" spans="1:5" ht="20.100000000000001" customHeight="1">
      <c r="A31" s="4">
        <v>2070801</v>
      </c>
      <c r="B31" s="23" t="s">
        <v>51</v>
      </c>
      <c r="C31" s="33">
        <f t="shared" si="0"/>
        <v>32.880000000000003</v>
      </c>
      <c r="D31" s="33">
        <v>32.880000000000003</v>
      </c>
      <c r="E31" s="34"/>
    </row>
    <row r="32" spans="1:5" ht="20.100000000000001" customHeight="1">
      <c r="A32" s="26">
        <v>208</v>
      </c>
      <c r="B32" s="27" t="s">
        <v>142</v>
      </c>
      <c r="C32" s="28">
        <f t="shared" si="0"/>
        <v>323.95000000000005</v>
      </c>
      <c r="D32" s="28">
        <f>D33+D35</f>
        <v>323.95000000000005</v>
      </c>
      <c r="E32" s="28">
        <f>E33+E35</f>
        <v>0</v>
      </c>
    </row>
    <row r="33" spans="1:5" ht="20.100000000000001" customHeight="1">
      <c r="A33" s="29">
        <v>20801</v>
      </c>
      <c r="B33" s="30" t="s">
        <v>143</v>
      </c>
      <c r="C33" s="31">
        <f t="shared" si="0"/>
        <v>100.22</v>
      </c>
      <c r="D33" s="31">
        <f>SUM(D34)</f>
        <v>100.22</v>
      </c>
      <c r="E33" s="31">
        <f>SUM(E34)</f>
        <v>0</v>
      </c>
    </row>
    <row r="34" spans="1:5" ht="20.100000000000001" customHeight="1">
      <c r="A34" s="4">
        <v>2080101</v>
      </c>
      <c r="B34" s="23" t="s">
        <v>51</v>
      </c>
      <c r="C34" s="33">
        <f t="shared" si="0"/>
        <v>100.22</v>
      </c>
      <c r="D34" s="33">
        <v>100.22</v>
      </c>
      <c r="E34" s="34"/>
    </row>
    <row r="35" spans="1:5" ht="20.100000000000001" customHeight="1">
      <c r="A35" s="29">
        <v>20805</v>
      </c>
      <c r="B35" s="30" t="s">
        <v>144</v>
      </c>
      <c r="C35" s="31">
        <f t="shared" si="0"/>
        <v>223.73000000000002</v>
      </c>
      <c r="D35" s="31">
        <f>SUM(D36:D38)</f>
        <v>223.73000000000002</v>
      </c>
      <c r="E35" s="31">
        <f>SUM(E36:E37)</f>
        <v>0</v>
      </c>
    </row>
    <row r="36" spans="1:5" ht="20.100000000000001" customHeight="1">
      <c r="A36" s="4">
        <v>2080501</v>
      </c>
      <c r="B36" s="23" t="s">
        <v>145</v>
      </c>
      <c r="C36" s="33">
        <f t="shared" si="0"/>
        <v>11.24</v>
      </c>
      <c r="D36" s="33">
        <v>11.24</v>
      </c>
      <c r="E36" s="34"/>
    </row>
    <row r="37" spans="1:5" ht="20.100000000000001" customHeight="1">
      <c r="A37" s="4">
        <v>2080505</v>
      </c>
      <c r="B37" s="23" t="s">
        <v>146</v>
      </c>
      <c r="C37" s="33">
        <f t="shared" si="0"/>
        <v>152.75</v>
      </c>
      <c r="D37" s="33">
        <v>152.75</v>
      </c>
      <c r="E37" s="34"/>
    </row>
    <row r="38" spans="1:5" ht="20.100000000000001" customHeight="1">
      <c r="A38" s="4">
        <v>2080506</v>
      </c>
      <c r="B38" s="23" t="s">
        <v>244</v>
      </c>
      <c r="C38" s="33">
        <f t="shared" si="0"/>
        <v>59.74</v>
      </c>
      <c r="D38" s="33">
        <v>59.74</v>
      </c>
      <c r="E38" s="34"/>
    </row>
    <row r="39" spans="1:5" ht="20.100000000000001" customHeight="1">
      <c r="A39" s="26">
        <v>210</v>
      </c>
      <c r="B39" s="27" t="s">
        <v>147</v>
      </c>
      <c r="C39" s="28">
        <f t="shared" si="0"/>
        <v>39.4</v>
      </c>
      <c r="D39" s="28">
        <f>D40</f>
        <v>39.4</v>
      </c>
      <c r="E39" s="28">
        <f>E40</f>
        <v>0</v>
      </c>
    </row>
    <row r="40" spans="1:5" ht="20.100000000000001" customHeight="1">
      <c r="A40" s="29">
        <v>21011</v>
      </c>
      <c r="B40" s="30" t="s">
        <v>148</v>
      </c>
      <c r="C40" s="31">
        <f t="shared" si="0"/>
        <v>39.4</v>
      </c>
      <c r="D40" s="31">
        <f>SUM(D41:D42)</f>
        <v>39.4</v>
      </c>
      <c r="E40" s="31">
        <f>SUM(E41:E43)</f>
        <v>0</v>
      </c>
    </row>
    <row r="41" spans="1:5" ht="20.100000000000001" customHeight="1">
      <c r="A41" s="4">
        <v>2101101</v>
      </c>
      <c r="B41" s="23" t="s">
        <v>149</v>
      </c>
      <c r="C41" s="33">
        <f t="shared" si="0"/>
        <v>13.38</v>
      </c>
      <c r="D41" s="33">
        <v>13.38</v>
      </c>
      <c r="E41" s="34"/>
    </row>
    <row r="42" spans="1:5" ht="14.25">
      <c r="A42" s="4">
        <v>2101102</v>
      </c>
      <c r="B42" s="23" t="s">
        <v>150</v>
      </c>
      <c r="C42" s="33">
        <f t="shared" si="0"/>
        <v>26.02</v>
      </c>
      <c r="D42" s="33">
        <v>26.02</v>
      </c>
      <c r="E42" s="34"/>
    </row>
    <row r="43" spans="1:5" ht="14.25">
      <c r="A43" s="26">
        <v>212</v>
      </c>
      <c r="B43" s="27" t="s">
        <v>151</v>
      </c>
      <c r="C43" s="28">
        <f t="shared" si="0"/>
        <v>42.95</v>
      </c>
      <c r="D43" s="28">
        <f>D44</f>
        <v>42.95</v>
      </c>
      <c r="E43" s="28">
        <f>E44</f>
        <v>0</v>
      </c>
    </row>
    <row r="44" spans="1:5" ht="14.25">
      <c r="A44" s="29">
        <v>21201</v>
      </c>
      <c r="B44" s="30" t="s">
        <v>152</v>
      </c>
      <c r="C44" s="31">
        <f t="shared" si="0"/>
        <v>42.95</v>
      </c>
      <c r="D44" s="31">
        <f>SUM(D45)</f>
        <v>42.95</v>
      </c>
      <c r="E44" s="31">
        <f>SUM(E45)</f>
        <v>0</v>
      </c>
    </row>
    <row r="45" spans="1:5" ht="14.25">
      <c r="A45" s="4">
        <v>2120101</v>
      </c>
      <c r="B45" s="23" t="s">
        <v>51</v>
      </c>
      <c r="C45" s="33">
        <f t="shared" si="0"/>
        <v>42.95</v>
      </c>
      <c r="D45" s="33">
        <v>42.95</v>
      </c>
      <c r="E45" s="34"/>
    </row>
    <row r="46" spans="1:5" ht="14.25">
      <c r="A46" s="26">
        <v>213</v>
      </c>
      <c r="B46" s="27" t="s">
        <v>153</v>
      </c>
      <c r="C46" s="28">
        <f t="shared" si="0"/>
        <v>782.17000000000007</v>
      </c>
      <c r="D46" s="28">
        <f>D47+D50+D53+D56</f>
        <v>782.17000000000007</v>
      </c>
      <c r="E46" s="28">
        <f>E47+E50+E53+E56</f>
        <v>0</v>
      </c>
    </row>
    <row r="47" spans="1:5" ht="14.25">
      <c r="A47" s="29">
        <v>21301</v>
      </c>
      <c r="B47" s="30" t="s">
        <v>154</v>
      </c>
      <c r="C47" s="31">
        <f t="shared" si="0"/>
        <v>280.52999999999997</v>
      </c>
      <c r="D47" s="31">
        <f>SUM(D48:D49)</f>
        <v>280.52999999999997</v>
      </c>
      <c r="E47" s="31">
        <f>SUM(E48:E49)</f>
        <v>0</v>
      </c>
    </row>
    <row r="48" spans="1:5" ht="14.25">
      <c r="A48" s="4">
        <v>2130101</v>
      </c>
      <c r="B48" s="23" t="s">
        <v>51</v>
      </c>
      <c r="C48" s="33">
        <f t="shared" si="0"/>
        <v>280.52999999999997</v>
      </c>
      <c r="D48" s="33">
        <v>280.52999999999997</v>
      </c>
      <c r="E48" s="34"/>
    </row>
    <row r="49" spans="1:5" ht="14.25">
      <c r="A49" s="4">
        <v>2130111</v>
      </c>
      <c r="B49" s="23" t="s">
        <v>155</v>
      </c>
      <c r="C49" s="33">
        <f t="shared" si="0"/>
        <v>0</v>
      </c>
      <c r="D49" s="33"/>
      <c r="E49" s="34"/>
    </row>
    <row r="50" spans="1:5" ht="14.25">
      <c r="A50" s="29">
        <v>21302</v>
      </c>
      <c r="B50" s="30" t="s">
        <v>156</v>
      </c>
      <c r="C50" s="31">
        <f t="shared" si="0"/>
        <v>84.6</v>
      </c>
      <c r="D50" s="31">
        <f>SUM(D51:D52)</f>
        <v>84.6</v>
      </c>
      <c r="E50" s="31">
        <f>SUM(E51:E52)</f>
        <v>0</v>
      </c>
    </row>
    <row r="51" spans="1:5" ht="14.25">
      <c r="A51" s="4">
        <v>2130201</v>
      </c>
      <c r="B51" s="23" t="s">
        <v>51</v>
      </c>
      <c r="C51" s="33">
        <f t="shared" si="0"/>
        <v>84.6</v>
      </c>
      <c r="D51" s="33">
        <v>84.6</v>
      </c>
      <c r="E51" s="34"/>
    </row>
    <row r="52" spans="1:5" ht="14.25">
      <c r="A52" s="4">
        <v>2130234</v>
      </c>
      <c r="B52" s="23" t="s">
        <v>157</v>
      </c>
      <c r="C52" s="33">
        <f t="shared" si="0"/>
        <v>0</v>
      </c>
      <c r="D52" s="33"/>
      <c r="E52" s="34"/>
    </row>
    <row r="53" spans="1:5" ht="14.25">
      <c r="A53" s="29">
        <v>21303</v>
      </c>
      <c r="B53" s="30" t="s">
        <v>158</v>
      </c>
      <c r="C53" s="31">
        <f t="shared" si="0"/>
        <v>44.37</v>
      </c>
      <c r="D53" s="31">
        <f>SUM(D54:D55)</f>
        <v>44.37</v>
      </c>
      <c r="E53" s="31">
        <f>SUM(E54:E55)</f>
        <v>0</v>
      </c>
    </row>
    <row r="54" spans="1:5" ht="14.25">
      <c r="A54" s="4">
        <v>2130301</v>
      </c>
      <c r="B54" s="23" t="s">
        <v>51</v>
      </c>
      <c r="C54" s="33">
        <f t="shared" si="0"/>
        <v>44.37</v>
      </c>
      <c r="D54" s="33">
        <v>44.37</v>
      </c>
      <c r="E54" s="34"/>
    </row>
    <row r="55" spans="1:5" ht="14.25">
      <c r="A55" s="4">
        <v>2130315</v>
      </c>
      <c r="B55" s="23" t="s">
        <v>159</v>
      </c>
      <c r="C55" s="33">
        <f t="shared" si="0"/>
        <v>0</v>
      </c>
      <c r="D55" s="33"/>
      <c r="E55" s="34"/>
    </row>
    <row r="56" spans="1:5" ht="14.25">
      <c r="A56" s="29">
        <v>21307</v>
      </c>
      <c r="B56" s="30" t="s">
        <v>160</v>
      </c>
      <c r="C56" s="31">
        <f t="shared" si="0"/>
        <v>372.67</v>
      </c>
      <c r="D56" s="31">
        <f>SUM(D57)</f>
        <v>372.67</v>
      </c>
      <c r="E56" s="31">
        <f>SUM(E57)</f>
        <v>0</v>
      </c>
    </row>
    <row r="57" spans="1:5" ht="14.25">
      <c r="A57" s="4">
        <v>2130705</v>
      </c>
      <c r="B57" s="23" t="s">
        <v>161</v>
      </c>
      <c r="C57" s="33">
        <f t="shared" si="0"/>
        <v>372.67</v>
      </c>
      <c r="D57" s="33">
        <v>372.67</v>
      </c>
      <c r="E57" s="34"/>
    </row>
    <row r="58" spans="1:5" ht="14.25">
      <c r="A58" s="26">
        <v>214</v>
      </c>
      <c r="B58" s="27" t="s">
        <v>162</v>
      </c>
      <c r="C58" s="28">
        <f t="shared" si="0"/>
        <v>35.11</v>
      </c>
      <c r="D58" s="28">
        <f>D59</f>
        <v>35.11</v>
      </c>
      <c r="E58" s="28">
        <f>E59</f>
        <v>0</v>
      </c>
    </row>
    <row r="59" spans="1:5" ht="14.25">
      <c r="A59" s="29">
        <v>21401</v>
      </c>
      <c r="B59" s="30" t="s">
        <v>163</v>
      </c>
      <c r="C59" s="31">
        <f t="shared" si="0"/>
        <v>35.11</v>
      </c>
      <c r="D59" s="31">
        <f>SUM(D60)</f>
        <v>35.11</v>
      </c>
      <c r="E59" s="31">
        <f>SUM(E60)</f>
        <v>0</v>
      </c>
    </row>
    <row r="60" spans="1:5" ht="14.25">
      <c r="A60" s="4">
        <v>2140101</v>
      </c>
      <c r="B60" s="23" t="s">
        <v>51</v>
      </c>
      <c r="C60" s="33">
        <f t="shared" si="0"/>
        <v>35.11</v>
      </c>
      <c r="D60" s="33">
        <v>35.11</v>
      </c>
      <c r="E60" s="34"/>
    </row>
    <row r="61" spans="1:5" ht="14.25">
      <c r="A61" s="26">
        <v>224</v>
      </c>
      <c r="B61" s="27" t="s">
        <v>249</v>
      </c>
      <c r="C61" s="28">
        <f t="shared" si="0"/>
        <v>20.96</v>
      </c>
      <c r="D61" s="28">
        <f>D62</f>
        <v>20.96</v>
      </c>
      <c r="E61" s="28">
        <f>E62</f>
        <v>0</v>
      </c>
    </row>
    <row r="62" spans="1:5" ht="14.25">
      <c r="A62" s="29">
        <v>22401</v>
      </c>
      <c r="B62" s="30" t="s">
        <v>169</v>
      </c>
      <c r="C62" s="31">
        <f t="shared" si="0"/>
        <v>20.96</v>
      </c>
      <c r="D62" s="31">
        <f>SUM(D63:D64)</f>
        <v>20.96</v>
      </c>
      <c r="E62" s="31">
        <f>SUM(E63:E64)</f>
        <v>0</v>
      </c>
    </row>
    <row r="63" spans="1:5" ht="14.25">
      <c r="A63" s="4">
        <v>2240101</v>
      </c>
      <c r="B63" s="23" t="s">
        <v>51</v>
      </c>
      <c r="C63" s="33">
        <f t="shared" si="0"/>
        <v>20.96</v>
      </c>
      <c r="D63" s="33">
        <v>20.96</v>
      </c>
      <c r="E63" s="34"/>
    </row>
    <row r="64" spans="1:5" ht="14.25">
      <c r="A64" s="4">
        <v>2240102</v>
      </c>
      <c r="B64" s="23" t="s">
        <v>50</v>
      </c>
      <c r="C64" s="33">
        <f t="shared" si="0"/>
        <v>0</v>
      </c>
      <c r="D64" s="33"/>
      <c r="E64" s="34"/>
    </row>
    <row r="65" spans="1:5" ht="14.25">
      <c r="A65" s="26">
        <v>221</v>
      </c>
      <c r="B65" s="27" t="s">
        <v>164</v>
      </c>
      <c r="C65" s="28">
        <f t="shared" si="0"/>
        <v>87.45</v>
      </c>
      <c r="D65" s="28">
        <f>D66</f>
        <v>87.45</v>
      </c>
      <c r="E65" s="28">
        <f>E66</f>
        <v>0</v>
      </c>
    </row>
    <row r="66" spans="1:5" ht="14.25">
      <c r="A66" s="29">
        <v>22102</v>
      </c>
      <c r="B66" s="30" t="s">
        <v>165</v>
      </c>
      <c r="C66" s="31">
        <f t="shared" si="0"/>
        <v>87.45</v>
      </c>
      <c r="D66" s="31">
        <f>SUM(D67)</f>
        <v>87.45</v>
      </c>
      <c r="E66" s="31">
        <f>SUM(E67)</f>
        <v>0</v>
      </c>
    </row>
    <row r="67" spans="1:5" ht="14.25">
      <c r="A67" s="4">
        <v>2210201</v>
      </c>
      <c r="B67" s="23" t="s">
        <v>166</v>
      </c>
      <c r="C67" s="33">
        <f t="shared" si="0"/>
        <v>87.45</v>
      </c>
      <c r="D67" s="33">
        <v>87.45</v>
      </c>
      <c r="E67" s="34"/>
    </row>
    <row r="68" spans="1:5" ht="14.25">
      <c r="A68" s="41"/>
      <c r="B68" s="42" t="s">
        <v>52</v>
      </c>
      <c r="C68" s="43">
        <f t="shared" si="0"/>
        <v>1928.0000000000002</v>
      </c>
      <c r="D68" s="43">
        <f>D5+D24+D27+D32+D39+D43+D46+D58+D61+D65</f>
        <v>1928.0000000000002</v>
      </c>
      <c r="E68" s="43">
        <f>E5+E24+E27+E32+E39+E43+E46+E58+E61+E65</f>
        <v>0</v>
      </c>
    </row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cp:lastPrinted>2019-02-18T08:34:00Z</cp:lastPrinted>
  <dcterms:created xsi:type="dcterms:W3CDTF">2006-09-16T00:00:00Z</dcterms:created>
  <dcterms:modified xsi:type="dcterms:W3CDTF">2019-02-19T02:44:02Z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