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730" windowHeight="11760" firstSheet="9" activeTab="12"/>
  </bookViews>
  <sheets>
    <sheet name="附件1-1财政拨款收支预算总表" sheetId="1" r:id="rId1"/>
    <sheet name="附件1-2一般公共预算支出表" sheetId="2" r:id="rId2"/>
    <sheet name="附件1-3基本支出预算表" sheetId="3" r:id="rId3"/>
    <sheet name="附件1-4基金预算支出情况表" sheetId="4" r:id="rId4"/>
    <sheet name="附件1-5部门收支总表" sheetId="5" r:id="rId5"/>
    <sheet name="附件1-6部门收入总表" sheetId="6" r:id="rId6"/>
    <sheet name="附件1-7部门支出总表" sheetId="7" r:id="rId7"/>
    <sheet name="经济分类科目支出表" sheetId="8" r:id="rId8"/>
    <sheet name="“三公”经费公共预算财政拨款支出情况表" sheetId="9" r:id="rId9"/>
    <sheet name="省本级绩效目标表" sheetId="10" r:id="rId10"/>
    <sheet name="省对下绩效目标表" sheetId="11" r:id="rId11"/>
    <sheet name="政府采购表" sheetId="12" r:id="rId12"/>
    <sheet name="财政拨款支出明细表" sheetId="13" r:id="rId13"/>
  </sheets>
  <definedNames>
    <definedName name="_xlnm.Print_Titles" localSheetId="12">财政拨款支出明细表!$2:$8</definedName>
    <definedName name="_xlnm.Print_Titles" localSheetId="2">'附件1-3基本支出预算表'!$2:$8</definedName>
    <definedName name="_xlnm.Print_Titles" localSheetId="7">经济分类科目支出表!$1:$7</definedName>
  </definedNames>
  <calcPr calcId="124519"/>
</workbook>
</file>

<file path=xl/calcChain.xml><?xml version="1.0" encoding="utf-8"?>
<calcChain xmlns="http://schemas.openxmlformats.org/spreadsheetml/2006/main">
  <c r="G52" i="13"/>
  <c r="F52"/>
  <c r="E52"/>
  <c r="D52"/>
  <c r="G24"/>
  <c r="F24"/>
  <c r="F9" s="1"/>
  <c r="E24"/>
  <c r="E9" s="1"/>
  <c r="D24"/>
  <c r="D9" s="1"/>
  <c r="G10"/>
  <c r="G9" s="1"/>
  <c r="F10"/>
  <c r="E10"/>
  <c r="D10"/>
  <c r="E8" i="9"/>
  <c r="E9"/>
  <c r="E11"/>
  <c r="E6"/>
  <c r="D8"/>
  <c r="D9"/>
  <c r="D11"/>
  <c r="D6"/>
  <c r="E54" i="8"/>
  <c r="E57"/>
  <c r="E53" s="1"/>
  <c r="D53" s="1"/>
  <c r="E23"/>
  <c r="D23" s="1"/>
  <c r="E21"/>
  <c r="E19"/>
  <c r="E16"/>
  <c r="D16" s="1"/>
  <c r="E15"/>
  <c r="D15" s="1"/>
  <c r="E14"/>
  <c r="D14" s="1"/>
  <c r="E12"/>
  <c r="E11"/>
  <c r="E10"/>
  <c r="E9"/>
  <c r="F53"/>
  <c r="F32"/>
  <c r="E32"/>
  <c r="D32" s="1"/>
  <c r="F24"/>
  <c r="F114" s="1"/>
  <c r="E24"/>
  <c r="F13"/>
  <c r="E13"/>
  <c r="D13" s="1"/>
  <c r="F8"/>
  <c r="D9"/>
  <c r="D10"/>
  <c r="D11"/>
  <c r="D12"/>
  <c r="D17"/>
  <c r="D18"/>
  <c r="D19"/>
  <c r="D20"/>
  <c r="D21"/>
  <c r="D22"/>
  <c r="D25"/>
  <c r="D26"/>
  <c r="D27"/>
  <c r="D28"/>
  <c r="D29"/>
  <c r="D30"/>
  <c r="D31"/>
  <c r="D33"/>
  <c r="D34"/>
  <c r="D35"/>
  <c r="D36"/>
  <c r="D37"/>
  <c r="D38"/>
  <c r="D39"/>
  <c r="D40"/>
  <c r="D41"/>
  <c r="D42"/>
  <c r="D43"/>
  <c r="D44"/>
  <c r="D45"/>
  <c r="D46"/>
  <c r="D47"/>
  <c r="D48"/>
  <c r="D49"/>
  <c r="D50"/>
  <c r="D51"/>
  <c r="D52"/>
  <c r="D54"/>
  <c r="D55"/>
  <c r="D56"/>
  <c r="D58"/>
  <c r="D59"/>
  <c r="D60"/>
  <c r="D61"/>
  <c r="D62"/>
  <c r="D63"/>
  <c r="D64"/>
  <c r="D65"/>
  <c r="D66"/>
  <c r="D67"/>
  <c r="D68"/>
  <c r="D69"/>
  <c r="D70"/>
  <c r="D71"/>
  <c r="D72"/>
  <c r="D73"/>
  <c r="D74"/>
  <c r="D75"/>
  <c r="D76"/>
  <c r="D77"/>
  <c r="D78"/>
  <c r="D79"/>
  <c r="D80"/>
  <c r="D81"/>
  <c r="D82"/>
  <c r="O114"/>
  <c r="M114"/>
  <c r="N114"/>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8"/>
  <c r="N50"/>
  <c r="N22"/>
  <c r="N8"/>
  <c r="C23" i="7"/>
  <c r="D22"/>
  <c r="D21" s="1"/>
  <c r="C21" s="1"/>
  <c r="C20"/>
  <c r="C19"/>
  <c r="C18"/>
  <c r="C17"/>
  <c r="C16"/>
  <c r="C15"/>
  <c r="E14"/>
  <c r="E13" s="1"/>
  <c r="E24" s="1"/>
  <c r="D14"/>
  <c r="C12"/>
  <c r="D11"/>
  <c r="D10" s="1"/>
  <c r="C9"/>
  <c r="C8"/>
  <c r="C7"/>
  <c r="D6"/>
  <c r="D5" s="1"/>
  <c r="C5" s="1"/>
  <c r="C24" i="6"/>
  <c r="D23"/>
  <c r="D22" s="1"/>
  <c r="C22" s="1"/>
  <c r="C21"/>
  <c r="C20"/>
  <c r="C19"/>
  <c r="C18"/>
  <c r="C17"/>
  <c r="C16"/>
  <c r="D15"/>
  <c r="D14" s="1"/>
  <c r="C14" s="1"/>
  <c r="C13"/>
  <c r="D12"/>
  <c r="D11" s="1"/>
  <c r="C11" s="1"/>
  <c r="C12"/>
  <c r="C10"/>
  <c r="C9"/>
  <c r="C8"/>
  <c r="D7"/>
  <c r="C7" s="1"/>
  <c r="G9" i="3"/>
  <c r="F9"/>
  <c r="E9"/>
  <c r="D9"/>
  <c r="G52"/>
  <c r="G24"/>
  <c r="G10"/>
  <c r="F52"/>
  <c r="F24"/>
  <c r="F10"/>
  <c r="E52"/>
  <c r="E24"/>
  <c r="E10"/>
  <c r="D52"/>
  <c r="D24"/>
  <c r="D10"/>
  <c r="C25" i="2"/>
  <c r="D24"/>
  <c r="D23" s="1"/>
  <c r="C23" s="1"/>
  <c r="C22"/>
  <c r="C21"/>
  <c r="C20"/>
  <c r="C19"/>
  <c r="C18"/>
  <c r="C17"/>
  <c r="E16"/>
  <c r="D16"/>
  <c r="C16" s="1"/>
  <c r="E15"/>
  <c r="E26" s="1"/>
  <c r="C14"/>
  <c r="D13"/>
  <c r="D12" s="1"/>
  <c r="C12" s="1"/>
  <c r="C11"/>
  <c r="C10"/>
  <c r="C9"/>
  <c r="D8"/>
  <c r="D7" s="1"/>
  <c r="D7" i="1"/>
  <c r="D57" i="8" l="1"/>
  <c r="D24"/>
  <c r="E8"/>
  <c r="D8" s="1"/>
  <c r="D114" s="1"/>
  <c r="E114"/>
  <c r="C22" i="7"/>
  <c r="C14"/>
  <c r="C6"/>
  <c r="D13"/>
  <c r="C13" s="1"/>
  <c r="C10"/>
  <c r="C24" s="1"/>
  <c r="C11"/>
  <c r="D6" i="6"/>
  <c r="C6" s="1"/>
  <c r="C25" s="1"/>
  <c r="C15"/>
  <c r="C23"/>
  <c r="D15" i="2"/>
  <c r="C15" s="1"/>
  <c r="C7"/>
  <c r="C8"/>
  <c r="C24"/>
  <c r="C13"/>
  <c r="D24" i="7" l="1"/>
  <c r="D25" i="6"/>
  <c r="C26" i="2"/>
  <c r="D26"/>
</calcChain>
</file>

<file path=xl/sharedStrings.xml><?xml version="1.0" encoding="utf-8"?>
<sst xmlns="http://schemas.openxmlformats.org/spreadsheetml/2006/main" count="956" uniqueCount="445">
  <si>
    <t>6-1 部门财政拨款收支预算总表</t>
  </si>
  <si>
    <t>单位名称：XX部门</t>
  </si>
  <si>
    <t>单位:万元</t>
  </si>
  <si>
    <t>收        入</t>
  </si>
  <si>
    <t>支        出</t>
  </si>
  <si>
    <t>项      目</t>
  </si>
  <si>
    <t>2018年预算数</t>
  </si>
  <si>
    <t>支出功能分类科目</t>
  </si>
  <si>
    <r>
      <t>201</t>
    </r>
    <r>
      <rPr>
        <sz val="11"/>
        <color indexed="8"/>
        <rFont val="宋体"/>
        <family val="3"/>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</si>
  <si>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</si>
  <si>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</si>
  <si>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</si>
  <si>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</si>
  <si>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</si>
  <si>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</si>
  <si>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</si>
  <si>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</si>
  <si>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</si>
  <si>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</si>
  <si>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</si>
  <si>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</si>
  <si>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</si>
  <si>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</si>
  <si>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</si>
  <si>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</si>
  <si>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</si>
  <si>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</si>
  <si>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</si>
  <si>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</si>
  <si>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</si>
  <si>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</si>
  <si>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</si>
  <si>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</si>
  <si>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</si>
  <si>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</si>
  <si>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</si>
  <si>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</si>
  <si>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</si>
  <si>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</si>
  <si>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</si>
  <si>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</si>
  <si>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</si>
  <si>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</si>
  <si>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</si>
  <si>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收 入 总 计</t>
  </si>
  <si>
    <t>支 出 总 计</t>
  </si>
  <si>
    <t>6-2  部门一般公共预算支出表</t>
  </si>
  <si>
    <t>单位：万元</t>
  </si>
  <si>
    <t>功能分类科目</t>
  </si>
  <si>
    <t>科目编码</t>
  </si>
  <si>
    <t>项目名称</t>
  </si>
  <si>
    <t>年初预算数</t>
  </si>
  <si>
    <t>小计</t>
  </si>
  <si>
    <t>基本支出</t>
  </si>
  <si>
    <t>项目支出</t>
  </si>
  <si>
    <t>合    计</t>
  </si>
  <si>
    <t>6-3  部门基本支出预算表</t>
  </si>
  <si>
    <t>部门预算经济科目编码</t>
  </si>
  <si>
    <t>单位、部门预算经济科目名称</t>
  </si>
  <si>
    <t>资金来源</t>
  </si>
  <si>
    <t>总计</t>
  </si>
  <si>
    <t>财政拨款</t>
  </si>
  <si>
    <t>单位自筹</t>
  </si>
  <si>
    <t>类</t>
  </si>
  <si>
    <t>款</t>
  </si>
  <si>
    <t>合计</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</si>
  <si>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</si>
  <si>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</si>
  <si>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</si>
  <si>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</si>
  <si>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</si>
  <si>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</si>
  <si>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</si>
  <si>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</si>
  <si>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</si>
  <si>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</si>
  <si>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</si>
  <si>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</si>
  <si>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</si>
  <si>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t>
  </si>
  <si>
    <t/>
  </si>
  <si>
    <t>工资福利支出</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</si>
  <si>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</si>
  <si>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</si>
  <si>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</si>
  <si>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</si>
  <si>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</si>
  <si>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</si>
  <si>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</si>
  <si>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</si>
  <si>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</si>
  <si>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</si>
  <si>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</si>
  <si>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</si>
  <si>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</si>
  <si>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</si>
  <si>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</si>
  <si>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</si>
  <si>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</si>
  <si>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</si>
  <si>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</si>
  <si>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</si>
  <si>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</si>
  <si>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</si>
  <si>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</si>
  <si>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</si>
  <si>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</si>
  <si>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</si>
  <si>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商品和服务支出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</si>
  <si>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</si>
  <si>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</si>
  <si>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</si>
  <si>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</si>
  <si>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</si>
  <si>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</si>
  <si>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</si>
  <si>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</si>
  <si>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</si>
  <si>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</si>
  <si>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</si>
  <si>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</si>
  <si>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</si>
  <si>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</si>
  <si>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</si>
  <si>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</si>
  <si>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</si>
  <si>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</si>
  <si>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</si>
  <si>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</si>
  <si>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</si>
  <si>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</si>
  <si>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</si>
  <si>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</si>
  <si>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</si>
  <si>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</si>
  <si>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</si>
  <si>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</si>
  <si>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</si>
  <si>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</si>
  <si>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</si>
  <si>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</si>
  <si>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</si>
  <si>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</si>
  <si>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</si>
  <si>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</si>
  <si>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</si>
  <si>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</si>
  <si>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</si>
  <si>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</si>
  <si>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</si>
  <si>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</si>
  <si>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</si>
  <si>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</si>
  <si>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</si>
  <si>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</si>
  <si>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</si>
  <si>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</si>
  <si>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</si>
  <si>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</si>
  <si>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</si>
  <si>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</si>
  <si>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</si>
  <si>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</si>
  <si>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6-4  部门政府性基金预算支出表</t>
  </si>
  <si>
    <t>科目名称</t>
  </si>
  <si>
    <t>本年政府性基金预算财政拨款支出</t>
  </si>
  <si>
    <t>6-5  部门财务收支预算总表</t>
  </si>
  <si>
    <r>
      <t>201</t>
    </r>
    <r>
      <rPr>
        <sz val="11"/>
        <color indexed="8"/>
        <rFont val="宋体"/>
        <family val="3"/>
        <charset val="134"/>
      </rPr>
      <t>8</t>
    </r>
    <r>
      <rPr>
        <sz val="11"/>
        <color indexed="8"/>
        <rFont val="宋体"/>
        <family val="3"/>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</si>
  <si>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</si>
  <si>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</si>
  <si>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</si>
  <si>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</si>
  <si>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</si>
  <si>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</si>
  <si>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</si>
  <si>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</si>
  <si>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</si>
  <si>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</si>
  <si>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</si>
  <si>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</si>
  <si>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</si>
  <si>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</si>
  <si>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</si>
  <si>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</si>
  <si>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</si>
  <si>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</si>
  <si>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</si>
  <si>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</si>
  <si>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</si>
  <si>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</si>
  <si>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</si>
  <si>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</si>
  <si>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</si>
  <si>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</si>
  <si>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</si>
  <si>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</si>
  <si>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</si>
  <si>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</si>
  <si>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6-6  部门收入总表</t>
  </si>
  <si>
    <t>科目</t>
  </si>
  <si>
    <t>一般公共预
算拨款收入</t>
  </si>
  <si>
    <t>政府性基金
预算拨款收入</t>
  </si>
  <si>
    <t>国有资本经营预算拨款收入</t>
  </si>
  <si>
    <t>其他
收入</t>
  </si>
  <si>
    <t>6-8  部门财政拨款支出明细表（按经济科目分类）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</si>
  <si>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</si>
  <si>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</si>
  <si>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</si>
  <si>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1</t>
  </si>
  <si>
    <t>2</t>
  </si>
  <si>
    <t>3</t>
  </si>
  <si>
    <t>4</t>
  </si>
  <si>
    <t>5</t>
  </si>
  <si>
    <t>6</t>
  </si>
  <si>
    <t>7</t>
  </si>
  <si>
    <t>8</t>
  </si>
  <si>
    <t>9</t>
  </si>
  <si>
    <t>10</t>
  </si>
  <si>
    <t>11</t>
  </si>
  <si>
    <t>12</t>
  </si>
  <si>
    <t>13</t>
  </si>
  <si>
    <t>14</t>
  </si>
  <si>
    <t>15</t>
  </si>
  <si>
    <t>16</t>
  </si>
  <si>
    <t>17</t>
  </si>
  <si>
    <t>18</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</si>
  <si>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</si>
  <si>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</si>
  <si>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</si>
  <si>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</si>
  <si>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</si>
  <si>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</si>
  <si>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</si>
  <si>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</si>
  <si>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</si>
  <si>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</si>
  <si>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</si>
  <si>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</si>
  <si>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</si>
  <si>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</si>
  <si>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</si>
  <si>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</si>
  <si>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</si>
  <si>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</si>
  <si>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</si>
  <si>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</si>
  <si>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</si>
  <si>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</si>
  <si>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</si>
  <si>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</si>
  <si>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</si>
  <si>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</si>
  <si>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</si>
  <si>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</si>
  <si>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</si>
  <si>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</si>
  <si>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</si>
  <si>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</si>
  <si>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</si>
  <si>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</si>
  <si>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</si>
  <si>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</si>
  <si>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</si>
  <si>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</si>
  <si>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</si>
  <si>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</si>
  <si>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</si>
  <si>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</si>
  <si>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</si>
  <si>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</si>
  <si>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</si>
  <si>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</si>
  <si>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</si>
  <si>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</si>
  <si>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</si>
  <si>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</si>
  <si>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</si>
  <si>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</si>
  <si>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</si>
  <si>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</si>
  <si>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</si>
  <si>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</si>
  <si>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</si>
  <si>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</si>
  <si>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</si>
  <si>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</si>
  <si>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</si>
  <si>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</si>
  <si>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</si>
  <si>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</si>
  <si>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</si>
  <si>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</si>
  <si>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</si>
  <si>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</si>
  <si>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</si>
  <si>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</si>
  <si>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</si>
  <si>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</si>
  <si>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</si>
  <si>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</si>
  <si>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</si>
  <si>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</si>
  <si>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</si>
  <si>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</si>
  <si>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</si>
  <si>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</si>
  <si>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</si>
  <si>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</si>
  <si>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</si>
  <si>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</si>
  <si>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</si>
  <si>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</si>
  <si>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</si>
  <si>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</si>
  <si>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</si>
  <si>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</si>
  <si>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</si>
  <si>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</si>
  <si>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</si>
  <si>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</si>
  <si>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</si>
  <si>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</si>
  <si>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</si>
  <si>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</si>
  <si>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</si>
  <si>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</si>
  <si>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</si>
  <si>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</si>
  <si>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</si>
  <si>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</si>
  <si>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</si>
  <si>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</si>
  <si>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</si>
  <si>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</si>
  <si>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</si>
  <si>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</si>
  <si>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</si>
  <si>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</si>
  <si>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</si>
  <si>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</si>
  <si>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</si>
  <si>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</si>
  <si>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</si>
  <si>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</si>
  <si>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</si>
  <si>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</si>
  <si>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</si>
  <si>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</si>
  <si>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</si>
  <si>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</si>
  <si>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</si>
  <si>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</si>
  <si>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</si>
  <si>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</si>
  <si>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</si>
  <si>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</si>
  <si>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</si>
  <si>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</si>
  <si>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</si>
  <si>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</si>
  <si>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</si>
  <si>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</si>
  <si>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</si>
  <si>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</si>
  <si>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</si>
  <si>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</si>
  <si>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</si>
  <si>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</si>
  <si>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</si>
  <si>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</si>
  <si>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</si>
  <si>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</si>
  <si>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</si>
  <si>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</si>
  <si>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</si>
  <si>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</si>
  <si>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</si>
  <si>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部门“三公”经费预算财政拨款情况表</t>
  </si>
  <si>
    <t>项目</t>
  </si>
  <si>
    <t>本年年初预算数</t>
  </si>
  <si>
    <t>上年年初预算数</t>
  </si>
  <si>
    <t>本年预算比上年增减情况</t>
  </si>
  <si>
    <t>增减额</t>
  </si>
  <si>
    <t>增减幅度</t>
  </si>
  <si>
    <t>6-10  项目支出绩效目标表（省本级）</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</si>
  <si>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</si>
  <si>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</si>
  <si>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</si>
  <si>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</si>
  <si>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</si>
  <si>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</si>
  <si>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</si>
  <si>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</si>
  <si>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</si>
  <si>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</si>
  <si>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</si>
  <si>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省对下转移支付绩效目标表</t>
  </si>
  <si>
    <t>省对下二级项目1</t>
  </si>
  <si>
    <t>省对下二级项目2</t>
  </si>
  <si>
    <t>6-12  部门政府采购预算表</t>
  </si>
  <si>
    <t>预算项目</t>
  </si>
  <si>
    <t>采购项目</t>
  </si>
  <si>
    <t>采购目录</t>
  </si>
  <si>
    <t>计量
单位</t>
  </si>
  <si>
    <t>数量</t>
  </si>
  <si>
    <t>面向中小企业预留资金</t>
  </si>
  <si>
    <t>基本支出/项目支出</t>
  </si>
  <si>
    <t>政府性
基金</t>
  </si>
  <si>
    <t>国有资本经营收益</t>
  </si>
  <si>
    <t>单位名称：罗平县国土资源局</t>
    <phoneticPr fontId="24" type="noConversion"/>
  </si>
  <si>
    <t>2019年预算数</t>
    <phoneticPr fontId="24" type="noConversion"/>
  </si>
  <si>
    <t>社会保障和就业支出</t>
  </si>
  <si>
    <t>行政事业单位离退休</t>
  </si>
  <si>
    <t>归口管理的行政单位离退休</t>
  </si>
  <si>
    <t xml:space="preserve">  机关事业单位基本养老保险缴费支出</t>
    <phoneticPr fontId="24" type="noConversion"/>
  </si>
  <si>
    <t xml:space="preserve">  机关事业单位职业年金缴费支出</t>
    <phoneticPr fontId="24" type="noConversion"/>
  </si>
  <si>
    <t>医疗卫生与计划生育支出</t>
  </si>
  <si>
    <t>行政事业单位医疗★</t>
  </si>
  <si>
    <t xml:space="preserve">  行政单位医疗★</t>
  </si>
  <si>
    <t>国土海洋气象等支出</t>
  </si>
  <si>
    <t>国土资源事务</t>
  </si>
  <si>
    <t xml:space="preserve">  行政运行</t>
  </si>
  <si>
    <t xml:space="preserve">  国土资源规划及管理</t>
    <phoneticPr fontId="24" type="noConversion"/>
  </si>
  <si>
    <t xml:space="preserve">  土地资源调查</t>
    <phoneticPr fontId="24" type="noConversion"/>
  </si>
  <si>
    <t xml:space="preserve">  国土资源调查</t>
    <phoneticPr fontId="24" type="noConversion"/>
  </si>
  <si>
    <t xml:space="preserve">  地质灾害防治</t>
    <phoneticPr fontId="24" type="noConversion"/>
  </si>
  <si>
    <t xml:space="preserve">  地质矿产资源利用与保护</t>
    <phoneticPr fontId="24" type="noConversion"/>
  </si>
  <si>
    <t>住房保障支出</t>
  </si>
  <si>
    <t>住房改革支出</t>
  </si>
  <si>
    <t xml:space="preserve">  机关事业单位基本养老保险缴费支出</t>
    <phoneticPr fontId="24" type="noConversion"/>
  </si>
  <si>
    <t xml:space="preserve">  机关事业单位职业年金缴费支出</t>
    <phoneticPr fontId="24" type="noConversion"/>
  </si>
  <si>
    <t xml:space="preserve">  国土资源规划及管理</t>
    <phoneticPr fontId="24" type="noConversion"/>
  </si>
  <si>
    <t xml:space="preserve">  土地资源调查</t>
    <phoneticPr fontId="24" type="noConversion"/>
  </si>
  <si>
    <t xml:space="preserve">  国土资源调查</t>
    <phoneticPr fontId="24" type="noConversion"/>
  </si>
  <si>
    <t xml:space="preserve">  地质灾害防治</t>
    <phoneticPr fontId="24" type="noConversion"/>
  </si>
  <si>
    <t xml:space="preserve">  地质矿产资源利用与保护</t>
    <phoneticPr fontId="24" type="noConversion"/>
  </si>
  <si>
    <t>部门：罗平县国土资源局</t>
    <phoneticPr fontId="24"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</si>
  <si>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二、“三公”经费增减变化原因说明:减少原因主要是在公务接待开支方面要严格执行厉行节约相关规定及接待标准。</t>
    <phoneticPr fontId="24" type="noConversion"/>
  </si>
  <si>
    <t>1.因公出国（境）费</t>
    <phoneticPr fontId="24" type="noConversion"/>
  </si>
  <si>
    <t>3.公务用车购置及运行</t>
    <phoneticPr fontId="24" type="noConversion"/>
  </si>
  <si>
    <t>其中：（1）公务用车购置费</t>
    <phoneticPr fontId="24" type="noConversion"/>
  </si>
  <si>
    <t xml:space="preserve">      （2）公务用车运行费</t>
    <phoneticPr fontId="24" type="noConversion"/>
  </si>
  <si>
    <t>2.公务接待费</t>
    <phoneticPr fontId="24" type="noConversion"/>
  </si>
  <si>
    <t>6-7   部门支出总表</t>
    <phoneticPr fontId="24" type="noConversion"/>
  </si>
  <si>
    <t>财政拨款支出明细表</t>
    <phoneticPr fontId="24" type="noConversion"/>
  </si>
</sst>
</file>

<file path=xl/styles.xml><?xml version="1.0" encoding="utf-8"?>
<styleSheet xmlns="http://schemas.openxmlformats.org/spreadsheetml/2006/main">
  <numFmts count="5">
    <numFmt numFmtId="176" formatCode="yyyy\-mm\-dd"/>
    <numFmt numFmtId="177" formatCode="#,##0.00_ ;[Red]\-#,##0.00\ "/>
    <numFmt numFmtId="178" formatCode="#,##0.00_ "/>
    <numFmt numFmtId="179" formatCode="[$-10804]#,##0.00#;\(\-#,##0.00#\);\ "/>
    <numFmt numFmtId="180" formatCode="0.00_ "/>
  </numFmts>
  <fonts count="26">
    <font>
      <sz val="11"/>
      <color theme="1"/>
      <name val="宋体"/>
      <charset val="134"/>
      <scheme val="minor"/>
    </font>
    <font>
      <sz val="10"/>
      <name val="宋体"/>
      <family val="3"/>
      <charset val="134"/>
    </font>
    <font>
      <sz val="10"/>
      <color indexed="8"/>
      <name val="宋体"/>
      <family val="3"/>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sz val="9"/>
      <color theme="1"/>
      <name val="黑体"/>
      <family val="3"/>
      <charset val="134"/>
    </font>
    <font>
      <sz val="12"/>
      <color theme="1"/>
      <name val="宋体"/>
      <family val="3"/>
      <charset val="134"/>
      <scheme val="minor"/>
    </font>
    <font>
      <sz val="8"/>
      <color theme="1"/>
      <name val="黑体"/>
      <family val="3"/>
      <charset val="134"/>
    </font>
    <font>
      <b/>
      <sz val="11"/>
      <color indexed="8"/>
      <name val="宋体"/>
      <family val="3"/>
      <charset val="134"/>
    </font>
    <font>
      <b/>
      <sz val="12"/>
      <name val="宋体"/>
      <family val="3"/>
      <charset val="134"/>
    </font>
    <font>
      <sz val="12"/>
      <name val="宋体"/>
      <family val="3"/>
      <charset val="134"/>
    </font>
    <font>
      <sz val="8"/>
      <color theme="1"/>
      <name val="宋体"/>
      <family val="3"/>
      <charset val="134"/>
      <scheme val="minor"/>
    </font>
    <font>
      <sz val="11"/>
      <color theme="1"/>
      <name val="宋体"/>
      <family val="3"/>
      <charset val="134"/>
      <scheme val="minor"/>
    </font>
    <font>
      <sz val="10"/>
      <name val="Arial"/>
      <family val="2"/>
    </font>
    <font>
      <sz val="9"/>
      <name val="宋体"/>
      <family val="3"/>
      <charset val="134"/>
      <scheme val="minor"/>
    </font>
    <font>
      <sz val="11"/>
      <color theme="1"/>
      <name val="宋体"/>
      <family val="3"/>
      <charset val="134"/>
    </font>
  </fonts>
  <fills count="3">
    <fill>
      <patternFill patternType="none"/>
    </fill>
    <fill>
      <patternFill patternType="gray125"/>
    </fill>
    <fill>
      <patternFill patternType="solid">
        <fgColor rgb="FFFFFFFF"/>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5">
    <xf numFmtId="0" fontId="0" fillId="0" borderId="0"/>
    <xf numFmtId="0" fontId="20" fillId="0" borderId="0"/>
    <xf numFmtId="0" fontId="4" fillId="0" borderId="0">
      <alignment vertical="center"/>
    </xf>
    <xf numFmtId="0" fontId="23" fillId="0" borderId="0"/>
    <xf numFmtId="0" fontId="20" fillId="0" borderId="0">
      <alignment vertical="center"/>
    </xf>
  </cellStyleXfs>
  <cellXfs count="154">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49" fontId="6" fillId="0" borderId="1" xfId="0" applyNumberFormat="1" applyFont="1" applyFill="1" applyBorder="1" applyAlignment="1"/>
    <xf numFmtId="49" fontId="13" fillId="0" borderId="1" xfId="0" applyNumberFormat="1" applyFont="1" applyFill="1" applyBorder="1" applyAlignment="1"/>
    <xf numFmtId="0" fontId="15" fillId="0" borderId="0" xfId="0" applyFont="1" applyAlignment="1">
      <alignment horizontal="right"/>
    </xf>
    <xf numFmtId="0" fontId="0" fillId="0" borderId="0" xfId="0"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7"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18"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xf>
    <xf numFmtId="0" fontId="14" fillId="0" borderId="1" xfId="0" applyNumberFormat="1" applyFont="1" applyFill="1" applyBorder="1" applyAlignment="1" applyProtection="1">
      <alignment horizontal="center" vertical="center"/>
    </xf>
    <xf numFmtId="0" fontId="16" fillId="0" borderId="1" xfId="0" applyFont="1" applyBorder="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4" fillId="0" borderId="1" xfId="0" applyNumberFormat="1" applyFont="1" applyFill="1" applyBorder="1" applyAlignment="1" applyProtection="1">
      <alignment horizontal="center" vertical="center" wrapText="1"/>
    </xf>
    <xf numFmtId="0" fontId="20" fillId="0" borderId="1"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20"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 fillId="0" borderId="0" xfId="1" applyFont="1" applyFill="1" applyAlignment="1">
      <alignment horizontal="right" wrapText="1"/>
    </xf>
    <xf numFmtId="0" fontId="7" fillId="0" borderId="1" xfId="0" applyFont="1" applyBorder="1"/>
    <xf numFmtId="0" fontId="21" fillId="0" borderId="0" xfId="0" applyFont="1"/>
    <xf numFmtId="0" fontId="1" fillId="0" borderId="0" xfId="0" applyFont="1" applyFill="1" applyBorder="1" applyAlignment="1">
      <alignment vertical="center"/>
    </xf>
    <xf numFmtId="0" fontId="2" fillId="0" borderId="0" xfId="0" applyNumberFormat="1" applyFont="1" applyFill="1" applyBorder="1" applyAlignment="1" applyProtection="1">
      <alignment vertical="center"/>
    </xf>
    <xf numFmtId="0" fontId="4" fillId="0" borderId="1" xfId="0" applyNumberFormat="1" applyFont="1" applyFill="1" applyBorder="1" applyAlignment="1" applyProtection="1">
      <alignment vertical="center"/>
    </xf>
    <xf numFmtId="178"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179" fontId="4" fillId="0" borderId="20" xfId="3" applyNumberFormat="1" applyFont="1" applyBorder="1" applyAlignment="1" applyProtection="1">
      <alignment horizontal="right" wrapText="1" readingOrder="1"/>
      <protection locked="0"/>
    </xf>
    <xf numFmtId="0" fontId="22" fillId="0" borderId="1" xfId="0" applyFont="1" applyBorder="1" applyAlignment="1">
      <alignment horizontal="left" vertical="center"/>
    </xf>
    <xf numFmtId="0" fontId="22" fillId="0" borderId="1" xfId="0" applyFont="1" applyBorder="1"/>
    <xf numFmtId="0" fontId="22" fillId="0" borderId="1" xfId="0" applyFont="1" applyBorder="1" applyAlignment="1">
      <alignment horizontal="center" vertical="center"/>
    </xf>
    <xf numFmtId="180" fontId="20" fillId="0" borderId="1" xfId="1" applyNumberFormat="1" applyFont="1" applyFill="1" applyBorder="1" applyAlignment="1">
      <alignment horizontal="center" vertical="center" wrapText="1"/>
    </xf>
    <xf numFmtId="0" fontId="5" fillId="0" borderId="0" xfId="0" applyFont="1" applyFill="1" applyBorder="1" applyAlignment="1"/>
    <xf numFmtId="0" fontId="25" fillId="0" borderId="1" xfId="0" applyNumberFormat="1" applyFont="1" applyFill="1" applyBorder="1" applyAlignment="1" applyProtection="1">
      <alignment vertical="center"/>
    </xf>
    <xf numFmtId="0" fontId="4" fillId="0" borderId="19" xfId="3" applyFont="1" applyBorder="1" applyAlignment="1" applyProtection="1">
      <alignment horizontal="right" wrapText="1" readingOrder="1"/>
      <protection locked="0"/>
    </xf>
    <xf numFmtId="178" fontId="4" fillId="0" borderId="7"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xf>
    <xf numFmtId="0" fontId="18" fillId="0" borderId="6" xfId="0" applyNumberFormat="1" applyFont="1" applyFill="1" applyBorder="1" applyAlignment="1" applyProtection="1">
      <alignment horizontal="center" vertical="center"/>
    </xf>
    <xf numFmtId="0" fontId="18" fillId="0" borderId="19" xfId="3" applyFont="1" applyBorder="1" applyAlignment="1" applyProtection="1">
      <alignment horizontal="right" wrapText="1" readingOrder="1"/>
      <protection locked="0"/>
    </xf>
    <xf numFmtId="0" fontId="18" fillId="0" borderId="1" xfId="0" applyNumberFormat="1" applyFont="1" applyFill="1" applyBorder="1" applyAlignment="1" applyProtection="1">
      <alignment horizontal="center" vertical="center"/>
    </xf>
    <xf numFmtId="0" fontId="21" fillId="0" borderId="1" xfId="0" applyFont="1" applyBorder="1" applyAlignment="1">
      <alignment horizontal="left" vertical="center"/>
    </xf>
    <xf numFmtId="0" fontId="5" fillId="0" borderId="1" xfId="0" applyFont="1" applyFill="1" applyBorder="1" applyAlignment="1"/>
    <xf numFmtId="0" fontId="5" fillId="0" borderId="0" xfId="0" applyFont="1" applyFill="1" applyBorder="1" applyAlignment="1">
      <alignment vertical="center"/>
    </xf>
    <xf numFmtId="0" fontId="19" fillId="0" borderId="1" xfId="1" applyFont="1" applyFill="1" applyBorder="1"/>
    <xf numFmtId="0" fontId="13" fillId="0" borderId="1" xfId="0" applyFont="1" applyFill="1" applyBorder="1" applyAlignment="1"/>
    <xf numFmtId="0" fontId="4" fillId="0" borderId="1" xfId="0"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4" fillId="0" borderId="1" xfId="0"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16" fillId="0" borderId="1" xfId="0" applyFont="1" applyBorder="1" applyAlignment="1">
      <alignment horizontal="center" vertical="center"/>
    </xf>
    <xf numFmtId="0" fontId="7" fillId="0" borderId="0" xfId="0" applyFont="1" applyAlignment="1">
      <alignment horizontal="left" vertical="center"/>
    </xf>
    <xf numFmtId="0" fontId="16" fillId="0" borderId="12" xfId="0" applyFont="1" applyBorder="1" applyAlignment="1">
      <alignment horizontal="right" vertical="center"/>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9" fillId="0" borderId="7"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2"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9" fillId="0" borderId="18" xfId="1" applyFont="1" applyFill="1" applyBorder="1" applyAlignment="1">
      <alignment horizontal="center" vertical="center" wrapText="1"/>
    </xf>
    <xf numFmtId="0" fontId="19" fillId="0" borderId="16"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19" fillId="0" borderId="10"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16" fillId="0" borderId="0" xfId="0" applyFont="1" applyAlignment="1">
      <alignment horizontal="right"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5">
    <cellStyle name="常规" xfId="0" builtinId="0"/>
    <cellStyle name="常规 16" xfId="2"/>
    <cellStyle name="常规 2" xfId="3"/>
    <cellStyle name="常规 2 11" xfId="1"/>
    <cellStyle name="常规 3" xfId="4"/>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3"/>
  <sheetViews>
    <sheetView showGridLines="0" topLeftCell="A15" workbookViewId="0">
      <selection activeCell="A38" sqref="A38"/>
    </sheetView>
  </sheetViews>
  <sheetFormatPr defaultColWidth="8" defaultRowHeight="14.25" customHeight="1"/>
  <cols>
    <col min="1" max="1" width="40.875" style="71" customWidth="1"/>
    <col min="2" max="2" width="34" style="71" customWidth="1"/>
    <col min="3" max="3" width="42.5" style="71" customWidth="1"/>
    <col min="4" max="4" width="31.875" style="71" customWidth="1"/>
    <col min="5" max="16384" width="8" style="71"/>
  </cols>
  <sheetData>
    <row r="1" spans="1:4" ht="12">
      <c r="A1" s="72"/>
      <c r="B1" s="72"/>
      <c r="C1" s="72"/>
    </row>
    <row r="2" spans="1:4" ht="33" customHeight="1">
      <c r="A2" s="99" t="s">
        <v>0</v>
      </c>
      <c r="B2" s="99"/>
      <c r="C2" s="99"/>
      <c r="D2" s="99"/>
    </row>
    <row r="3" spans="1:4" ht="13.5">
      <c r="A3" s="51" t="s">
        <v>409</v>
      </c>
      <c r="B3" s="52"/>
      <c r="C3" s="52"/>
      <c r="D3" s="53" t="s">
        <v>2</v>
      </c>
    </row>
    <row r="4" spans="1:4" ht="19.5" customHeight="1">
      <c r="A4" s="100" t="s">
        <v>3</v>
      </c>
      <c r="B4" s="100"/>
      <c r="C4" s="100" t="s">
        <v>4</v>
      </c>
      <c r="D4" s="100"/>
    </row>
    <row r="5" spans="1:4" ht="21.75" customHeight="1">
      <c r="A5" s="100" t="s">
        <v>5</v>
      </c>
      <c r="B5" s="102" t="s">
        <v>6</v>
      </c>
      <c r="C5" s="100" t="s">
        <v>7</v>
      </c>
      <c r="D5" s="102" t="s">
        <v>8</v>
      </c>
    </row>
    <row r="6" spans="1:4" ht="17.25" customHeight="1">
      <c r="A6" s="100"/>
      <c r="B6" s="102"/>
      <c r="C6" s="100"/>
      <c r="D6" s="102"/>
    </row>
    <row r="7" spans="1:4" ht="13.5">
      <c r="A7" s="73" t="s">
        <v>9</v>
      </c>
      <c r="B7" s="74">
        <v>2293.6999999999998</v>
      </c>
      <c r="C7" s="75" t="s">
        <v>10</v>
      </c>
      <c r="D7" s="80">
        <f>SUM(D8:D29)</f>
        <v>2293.7000000000003</v>
      </c>
    </row>
    <row r="8" spans="1:4" ht="13.5">
      <c r="A8" s="73" t="s">
        <v>11</v>
      </c>
      <c r="B8" s="74">
        <v>2293.6999999999998</v>
      </c>
      <c r="C8" s="76" t="s">
        <v>12</v>
      </c>
      <c r="D8" s="80"/>
    </row>
    <row r="9" spans="1:4" ht="13.5">
      <c r="A9" s="73" t="s">
        <v>13</v>
      </c>
      <c r="B9" s="74">
        <v>2293.6999999999998</v>
      </c>
      <c r="C9" s="76" t="s">
        <v>14</v>
      </c>
      <c r="D9" s="80">
        <v>0</v>
      </c>
    </row>
    <row r="10" spans="1:4" ht="13.5">
      <c r="A10" s="73" t="s">
        <v>15</v>
      </c>
      <c r="B10" s="74"/>
      <c r="C10" s="76" t="s">
        <v>16</v>
      </c>
      <c r="D10" s="80">
        <v>0</v>
      </c>
    </row>
    <row r="11" spans="1:4" ht="13.5">
      <c r="A11" s="73" t="s">
        <v>17</v>
      </c>
      <c r="B11" s="74"/>
      <c r="C11" s="76" t="s">
        <v>18</v>
      </c>
      <c r="D11" s="80">
        <v>0</v>
      </c>
    </row>
    <row r="12" spans="1:4" ht="13.5">
      <c r="A12" s="73" t="s">
        <v>19</v>
      </c>
      <c r="B12" s="74"/>
      <c r="C12" s="76" t="s">
        <v>20</v>
      </c>
      <c r="D12" s="80">
        <v>0</v>
      </c>
    </row>
    <row r="13" spans="1:4" ht="13.5">
      <c r="A13" s="73" t="s">
        <v>21</v>
      </c>
      <c r="B13" s="74"/>
      <c r="C13" s="76" t="s">
        <v>22</v>
      </c>
      <c r="D13" s="80">
        <v>0</v>
      </c>
    </row>
    <row r="14" spans="1:4" ht="13.5">
      <c r="A14" s="73" t="s">
        <v>23</v>
      </c>
      <c r="B14" s="74"/>
      <c r="C14" s="76" t="s">
        <v>24</v>
      </c>
      <c r="D14" s="80">
        <v>0</v>
      </c>
    </row>
    <row r="15" spans="1:4" ht="13.5">
      <c r="A15" s="73" t="s">
        <v>25</v>
      </c>
      <c r="B15" s="75"/>
      <c r="C15" s="76" t="s">
        <v>26</v>
      </c>
      <c r="D15" s="80">
        <v>326.75</v>
      </c>
    </row>
    <row r="16" spans="1:4" ht="13.5">
      <c r="A16" s="73" t="s">
        <v>27</v>
      </c>
      <c r="B16" s="74"/>
      <c r="C16" s="76" t="s">
        <v>28</v>
      </c>
      <c r="D16" s="80">
        <v>56.07</v>
      </c>
    </row>
    <row r="17" spans="1:4" ht="13.5">
      <c r="A17" s="73" t="s">
        <v>29</v>
      </c>
      <c r="B17" s="74"/>
      <c r="C17" s="76" t="s">
        <v>30</v>
      </c>
      <c r="D17" s="80">
        <v>0</v>
      </c>
    </row>
    <row r="18" spans="1:4" ht="13.5">
      <c r="A18" s="73"/>
      <c r="B18" s="74"/>
      <c r="C18" s="76" t="s">
        <v>31</v>
      </c>
      <c r="D18" s="80">
        <v>0</v>
      </c>
    </row>
    <row r="19" spans="1:4" ht="13.5">
      <c r="A19" s="73"/>
      <c r="B19" s="74"/>
      <c r="C19" s="76" t="s">
        <v>32</v>
      </c>
      <c r="D19" s="80">
        <v>0</v>
      </c>
    </row>
    <row r="20" spans="1:4" ht="13.5">
      <c r="A20" s="73"/>
      <c r="B20" s="74"/>
      <c r="C20" s="76" t="s">
        <v>33</v>
      </c>
      <c r="D20" s="80"/>
    </row>
    <row r="21" spans="1:4" ht="13.5">
      <c r="A21" s="73"/>
      <c r="B21" s="74"/>
      <c r="C21" s="73" t="s">
        <v>34</v>
      </c>
      <c r="D21" s="80">
        <v>0</v>
      </c>
    </row>
    <row r="22" spans="1:4" ht="13.5">
      <c r="A22" s="73"/>
      <c r="B22" s="77"/>
      <c r="C22" s="73" t="s">
        <v>35</v>
      </c>
      <c r="D22" s="80">
        <v>0</v>
      </c>
    </row>
    <row r="23" spans="1:4" ht="13.5">
      <c r="A23" s="73"/>
      <c r="B23" s="77"/>
      <c r="C23" s="73" t="s">
        <v>36</v>
      </c>
      <c r="D23" s="80">
        <v>0</v>
      </c>
    </row>
    <row r="24" spans="1:4" ht="13.5">
      <c r="A24" s="73"/>
      <c r="B24" s="77"/>
      <c r="C24" s="73" t="s">
        <v>37</v>
      </c>
      <c r="D24" s="80">
        <v>0</v>
      </c>
    </row>
    <row r="25" spans="1:4" ht="13.5">
      <c r="A25" s="75"/>
      <c r="B25" s="77"/>
      <c r="C25" s="73" t="s">
        <v>38</v>
      </c>
      <c r="D25" s="80">
        <v>1800.33</v>
      </c>
    </row>
    <row r="26" spans="1:4" ht="13.5">
      <c r="A26" s="76"/>
      <c r="B26" s="77"/>
      <c r="C26" s="73" t="s">
        <v>39</v>
      </c>
      <c r="D26" s="80">
        <v>110.55</v>
      </c>
    </row>
    <row r="27" spans="1:4" ht="13.5">
      <c r="A27" s="75"/>
      <c r="B27" s="77"/>
      <c r="C27" s="73" t="s">
        <v>40</v>
      </c>
      <c r="D27" s="80">
        <v>0</v>
      </c>
    </row>
    <row r="28" spans="1:4" ht="13.5">
      <c r="A28" s="76"/>
      <c r="B28" s="77"/>
      <c r="C28" s="73" t="s">
        <v>41</v>
      </c>
      <c r="D28" s="80">
        <v>0</v>
      </c>
    </row>
    <row r="29" spans="1:4" ht="13.5">
      <c r="A29" s="76"/>
      <c r="B29" s="77"/>
      <c r="C29" s="73" t="s">
        <v>42</v>
      </c>
      <c r="D29" s="80">
        <v>0</v>
      </c>
    </row>
    <row r="30" spans="1:4" ht="13.5">
      <c r="A30" s="76"/>
      <c r="B30" s="77"/>
      <c r="C30" s="73" t="s">
        <v>43</v>
      </c>
      <c r="D30" s="74"/>
    </row>
    <row r="31" spans="1:4" ht="14.25" customHeight="1">
      <c r="A31" s="54" t="s">
        <v>44</v>
      </c>
      <c r="B31" s="74">
        <v>2293.6999999999998</v>
      </c>
      <c r="C31" s="54" t="s">
        <v>45</v>
      </c>
      <c r="D31" s="74">
        <v>2293.6999999999998</v>
      </c>
    </row>
    <row r="32" spans="1:4" ht="14.25" customHeight="1">
      <c r="A32" s="78"/>
      <c r="B32" s="79"/>
      <c r="C32" s="78"/>
      <c r="D32" s="79"/>
    </row>
    <row r="33" spans="1:4" ht="54.75" customHeight="1">
      <c r="A33" s="101"/>
      <c r="B33" s="101"/>
      <c r="C33" s="101"/>
      <c r="D33" s="101"/>
    </row>
  </sheetData>
  <mergeCells count="8">
    <mergeCell ref="A2:D2"/>
    <mergeCell ref="A4:B4"/>
    <mergeCell ref="C4:D4"/>
    <mergeCell ref="A33:D33"/>
    <mergeCell ref="A5:A6"/>
    <mergeCell ref="B5:B6"/>
    <mergeCell ref="C5:C6"/>
    <mergeCell ref="D5:D6"/>
  </mergeCells>
  <phoneticPr fontId="24"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8"/>
  <sheetViews>
    <sheetView workbookViewId="0">
      <selection activeCell="B6" sqref="B6"/>
    </sheetView>
  </sheetViews>
  <sheetFormatPr defaultColWidth="8" defaultRowHeight="12"/>
  <cols>
    <col min="1" max="1" width="25.375" style="18"/>
    <col min="2" max="2" width="25.375" style="18" customWidth="1"/>
    <col min="3" max="5" width="20.625" style="18" customWidth="1"/>
    <col min="6" max="6" width="22" style="18" customWidth="1"/>
    <col min="7" max="7" width="16.5" style="18" customWidth="1"/>
    <col min="8" max="8" width="17.625" style="18" customWidth="1"/>
    <col min="9" max="16384" width="8" style="18"/>
  </cols>
  <sheetData>
    <row r="1" spans="1:8" customFormat="1" ht="13.5">
      <c r="A1" s="19"/>
      <c r="B1" s="20"/>
      <c r="C1" s="20"/>
      <c r="D1" s="20"/>
      <c r="E1" s="20"/>
    </row>
    <row r="2" spans="1:8" ht="20.25">
      <c r="A2" s="99" t="s">
        <v>384</v>
      </c>
      <c r="B2" s="99"/>
      <c r="C2" s="99"/>
      <c r="D2" s="99"/>
      <c r="E2" s="99"/>
      <c r="F2" s="99"/>
      <c r="G2" s="99"/>
      <c r="H2" s="99"/>
    </row>
    <row r="3" spans="1:8" ht="13.5">
      <c r="A3" s="51" t="s">
        <v>409</v>
      </c>
    </row>
    <row r="4" spans="1:8" ht="44.25" customHeight="1">
      <c r="A4" s="21" t="s">
        <v>385</v>
      </c>
      <c r="B4" s="21" t="s">
        <v>386</v>
      </c>
      <c r="C4" s="21" t="s">
        <v>387</v>
      </c>
      <c r="D4" s="21" t="s">
        <v>388</v>
      </c>
      <c r="E4" s="21" t="s">
        <v>389</v>
      </c>
      <c r="F4" s="21" t="s">
        <v>390</v>
      </c>
      <c r="G4" s="21" t="s">
        <v>391</v>
      </c>
      <c r="H4" s="21" t="s">
        <v>392</v>
      </c>
    </row>
    <row r="5" spans="1:8" ht="14.25">
      <c r="A5" s="21">
        <v>1</v>
      </c>
      <c r="B5" s="21">
        <v>2</v>
      </c>
      <c r="C5" s="21">
        <v>3</v>
      </c>
      <c r="D5" s="21">
        <v>4</v>
      </c>
      <c r="E5" s="21">
        <v>5</v>
      </c>
      <c r="F5" s="21">
        <v>6</v>
      </c>
      <c r="G5" s="21">
        <v>7</v>
      </c>
      <c r="H5" s="21">
        <v>8</v>
      </c>
    </row>
    <row r="6" spans="1:8" ht="33" customHeight="1">
      <c r="A6" s="22" t="s">
        <v>393</v>
      </c>
      <c r="B6" s="22"/>
      <c r="C6" s="22"/>
      <c r="D6" s="22"/>
      <c r="E6" s="21"/>
      <c r="F6" s="21"/>
      <c r="G6" s="21"/>
      <c r="H6" s="21"/>
    </row>
    <row r="7" spans="1:8" ht="24" customHeight="1">
      <c r="A7" s="23" t="s">
        <v>394</v>
      </c>
      <c r="B7" s="23"/>
      <c r="C7" s="23"/>
      <c r="D7" s="23"/>
      <c r="E7" s="21"/>
      <c r="F7" s="21"/>
      <c r="G7" s="21"/>
      <c r="H7" s="21"/>
    </row>
    <row r="8" spans="1:8" ht="24" customHeight="1">
      <c r="A8" s="23" t="s">
        <v>395</v>
      </c>
      <c r="B8" s="23"/>
      <c r="C8" s="23"/>
      <c r="D8" s="23"/>
      <c r="E8" s="21"/>
      <c r="F8" s="21"/>
      <c r="G8" s="21"/>
      <c r="H8" s="21"/>
    </row>
  </sheetData>
  <mergeCells count="1">
    <mergeCell ref="A2:H2"/>
  </mergeCells>
  <phoneticPr fontId="24"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C12" sqref="C12"/>
    </sheetView>
  </sheetViews>
  <sheetFormatPr defaultColWidth="8" defaultRowHeight="12"/>
  <cols>
    <col min="1" max="1" width="25.375" style="18"/>
    <col min="2" max="2" width="25.375" style="18" customWidth="1"/>
    <col min="3" max="5" width="20.625" style="18" customWidth="1"/>
    <col min="6" max="6" width="22" style="18" customWidth="1"/>
    <col min="7" max="7" width="16.5" style="18" customWidth="1"/>
    <col min="8" max="8" width="17.625" style="18" customWidth="1"/>
    <col min="9" max="16384" width="8" style="18"/>
  </cols>
  <sheetData>
    <row r="1" spans="1:8" customFormat="1" ht="13.5">
      <c r="A1" s="19"/>
      <c r="B1" s="20"/>
      <c r="C1" s="20"/>
      <c r="D1" s="20"/>
      <c r="E1" s="20"/>
    </row>
    <row r="2" spans="1:8" ht="20.25">
      <c r="A2" s="99" t="s">
        <v>396</v>
      </c>
      <c r="B2" s="99"/>
      <c r="C2" s="99"/>
      <c r="D2" s="99"/>
      <c r="E2" s="99"/>
      <c r="F2" s="99"/>
      <c r="G2" s="99"/>
      <c r="H2" s="99"/>
    </row>
    <row r="3" spans="1:8" ht="13.5">
      <c r="A3" s="51" t="s">
        <v>409</v>
      </c>
    </row>
    <row r="4" spans="1:8" ht="44.25" customHeight="1">
      <c r="A4" s="21" t="s">
        <v>385</v>
      </c>
      <c r="B4" s="21" t="s">
        <v>386</v>
      </c>
      <c r="C4" s="21" t="s">
        <v>387</v>
      </c>
      <c r="D4" s="21" t="s">
        <v>388</v>
      </c>
      <c r="E4" s="21" t="s">
        <v>389</v>
      </c>
      <c r="F4" s="21" t="s">
        <v>390</v>
      </c>
      <c r="G4" s="21" t="s">
        <v>391</v>
      </c>
      <c r="H4" s="21" t="s">
        <v>392</v>
      </c>
    </row>
    <row r="5" spans="1:8" ht="21" customHeight="1">
      <c r="A5" s="21">
        <v>1</v>
      </c>
      <c r="B5" s="21">
        <v>2</v>
      </c>
      <c r="C5" s="21">
        <v>3</v>
      </c>
      <c r="D5" s="21">
        <v>4</v>
      </c>
      <c r="E5" s="21">
        <v>5</v>
      </c>
      <c r="F5" s="21">
        <v>6</v>
      </c>
      <c r="G5" s="21">
        <v>7</v>
      </c>
      <c r="H5" s="21">
        <v>8</v>
      </c>
    </row>
    <row r="6" spans="1:8" ht="33" customHeight="1">
      <c r="A6" s="22" t="s">
        <v>393</v>
      </c>
      <c r="B6" s="22"/>
      <c r="C6" s="22"/>
      <c r="D6" s="22"/>
      <c r="E6" s="21"/>
      <c r="F6" s="21"/>
      <c r="G6" s="21"/>
      <c r="H6" s="21"/>
    </row>
    <row r="7" spans="1:8" ht="24" customHeight="1">
      <c r="A7" s="23" t="s">
        <v>397</v>
      </c>
      <c r="B7" s="23"/>
      <c r="C7" s="23"/>
      <c r="D7" s="23"/>
      <c r="E7" s="21"/>
      <c r="F7" s="21"/>
      <c r="G7" s="21"/>
      <c r="H7" s="21"/>
    </row>
    <row r="8" spans="1:8" ht="24" customHeight="1">
      <c r="A8" s="23" t="s">
        <v>398</v>
      </c>
      <c r="B8" s="23"/>
      <c r="C8" s="23"/>
      <c r="D8" s="23"/>
      <c r="E8" s="21"/>
      <c r="F8" s="21"/>
      <c r="G8" s="21"/>
      <c r="H8" s="21"/>
    </row>
  </sheetData>
  <mergeCells count="1">
    <mergeCell ref="A2:H2"/>
  </mergeCells>
  <phoneticPr fontId="24"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V20"/>
  <sheetViews>
    <sheetView workbookViewId="0">
      <selection activeCell="H16" sqref="H16"/>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5"/>
    </row>
    <row r="2" spans="1:22" ht="27.75" customHeight="1">
      <c r="A2" s="99" t="s">
        <v>399</v>
      </c>
      <c r="B2" s="99"/>
      <c r="C2" s="99"/>
      <c r="D2" s="99"/>
      <c r="E2" s="99"/>
      <c r="F2" s="99"/>
      <c r="G2" s="99"/>
      <c r="H2" s="99"/>
      <c r="I2" s="99"/>
      <c r="J2" s="99"/>
      <c r="K2" s="99"/>
      <c r="L2" s="99"/>
      <c r="M2" s="99"/>
      <c r="N2" s="99"/>
      <c r="O2" s="99"/>
      <c r="P2" s="99"/>
      <c r="Q2" s="99"/>
      <c r="R2" s="99"/>
      <c r="S2" s="99"/>
      <c r="T2" s="99"/>
      <c r="U2" s="99"/>
      <c r="V2" s="99"/>
    </row>
    <row r="3" spans="1:22" ht="15" customHeight="1">
      <c r="A3" s="51" t="s">
        <v>409</v>
      </c>
      <c r="B3" s="3"/>
      <c r="C3" s="3"/>
      <c r="D3" s="3"/>
      <c r="E3" s="3"/>
      <c r="F3" s="3"/>
      <c r="G3" s="3"/>
      <c r="H3" s="3"/>
      <c r="I3" s="3"/>
      <c r="J3" s="3"/>
      <c r="K3" s="3"/>
      <c r="L3" s="3"/>
      <c r="M3" s="3"/>
      <c r="N3" s="3"/>
      <c r="O3" s="3"/>
      <c r="P3" s="3"/>
      <c r="Q3" s="3"/>
      <c r="R3" s="3"/>
      <c r="V3" s="16" t="s">
        <v>47</v>
      </c>
    </row>
    <row r="4" spans="1:22" ht="15.75" customHeight="1">
      <c r="A4" s="102" t="s">
        <v>400</v>
      </c>
      <c r="B4" s="123" t="s">
        <v>401</v>
      </c>
      <c r="C4" s="123" t="s">
        <v>402</v>
      </c>
      <c r="D4" s="123" t="s">
        <v>403</v>
      </c>
      <c r="E4" s="123" t="s">
        <v>404</v>
      </c>
      <c r="F4" s="123" t="s">
        <v>405</v>
      </c>
      <c r="G4" s="102" t="s">
        <v>406</v>
      </c>
      <c r="H4" s="100" t="s">
        <v>59</v>
      </c>
      <c r="I4" s="100"/>
      <c r="J4" s="100"/>
      <c r="K4" s="100"/>
      <c r="L4" s="100"/>
      <c r="M4" s="100"/>
      <c r="N4" s="100"/>
      <c r="O4" s="100"/>
      <c r="P4" s="100"/>
      <c r="Q4" s="100"/>
      <c r="R4" s="100"/>
      <c r="S4" s="100"/>
      <c r="T4" s="100"/>
      <c r="U4" s="100"/>
      <c r="V4" s="100"/>
    </row>
    <row r="5" spans="1:22" ht="17.25" customHeight="1">
      <c r="A5" s="102"/>
      <c r="B5" s="149"/>
      <c r="C5" s="149"/>
      <c r="D5" s="149"/>
      <c r="E5" s="149"/>
      <c r="F5" s="149"/>
      <c r="G5" s="102"/>
      <c r="H5" s="150" t="s">
        <v>65</v>
      </c>
      <c r="I5" s="145" t="s">
        <v>66</v>
      </c>
      <c r="J5" s="146"/>
      <c r="K5" s="146"/>
      <c r="L5" s="146"/>
      <c r="M5" s="146"/>
      <c r="N5" s="146"/>
      <c r="O5" s="146"/>
      <c r="P5" s="147"/>
      <c r="Q5" s="152" t="s">
        <v>407</v>
      </c>
      <c r="R5" s="102" t="s">
        <v>408</v>
      </c>
      <c r="S5" s="148" t="s">
        <v>62</v>
      </c>
      <c r="T5" s="148"/>
      <c r="U5" s="148"/>
      <c r="V5" s="148"/>
    </row>
    <row r="6" spans="1:22" ht="40.5">
      <c r="A6" s="102"/>
      <c r="B6" s="124"/>
      <c r="C6" s="124"/>
      <c r="D6" s="124"/>
      <c r="E6" s="124"/>
      <c r="F6" s="124"/>
      <c r="G6" s="102"/>
      <c r="H6" s="151"/>
      <c r="I6" s="14" t="s">
        <v>52</v>
      </c>
      <c r="J6" s="14" t="s">
        <v>69</v>
      </c>
      <c r="K6" s="14" t="s">
        <v>70</v>
      </c>
      <c r="L6" s="14" t="s">
        <v>71</v>
      </c>
      <c r="M6" s="14" t="s">
        <v>72</v>
      </c>
      <c r="N6" s="4" t="s">
        <v>73</v>
      </c>
      <c r="O6" s="4" t="s">
        <v>74</v>
      </c>
      <c r="P6" s="4" t="s">
        <v>75</v>
      </c>
      <c r="Q6" s="153"/>
      <c r="R6" s="102"/>
      <c r="S6" s="17" t="s">
        <v>52</v>
      </c>
      <c r="T6" s="17" t="s">
        <v>76</v>
      </c>
      <c r="U6" s="17" t="s">
        <v>77</v>
      </c>
      <c r="V6" s="17" t="s">
        <v>78</v>
      </c>
    </row>
    <row r="7" spans="1:22" ht="15" customHeight="1">
      <c r="A7" s="5">
        <v>1</v>
      </c>
      <c r="B7" s="5">
        <v>2</v>
      </c>
      <c r="C7" s="5">
        <v>3</v>
      </c>
      <c r="D7" s="5">
        <v>4</v>
      </c>
      <c r="E7" s="5">
        <v>5</v>
      </c>
      <c r="F7" s="5">
        <v>6</v>
      </c>
      <c r="G7" s="5">
        <v>7</v>
      </c>
      <c r="H7" s="5">
        <v>8</v>
      </c>
      <c r="I7" s="5">
        <v>9</v>
      </c>
      <c r="J7" s="5">
        <v>10</v>
      </c>
      <c r="K7" s="5">
        <v>11</v>
      </c>
      <c r="L7" s="5">
        <v>12</v>
      </c>
      <c r="M7" s="5">
        <v>13</v>
      </c>
      <c r="N7" s="5">
        <v>14</v>
      </c>
      <c r="O7" s="5">
        <v>15</v>
      </c>
      <c r="P7" s="5">
        <v>16</v>
      </c>
      <c r="Q7" s="5">
        <v>17</v>
      </c>
      <c r="R7" s="5">
        <v>18</v>
      </c>
      <c r="S7" s="5">
        <v>19</v>
      </c>
      <c r="T7" s="5">
        <v>20</v>
      </c>
      <c r="U7" s="5">
        <v>21</v>
      </c>
      <c r="V7" s="5">
        <v>22</v>
      </c>
    </row>
    <row r="8" spans="1:22" ht="18.75" customHeight="1">
      <c r="A8" s="6"/>
      <c r="B8" s="7"/>
      <c r="C8" s="8"/>
      <c r="D8" s="9"/>
      <c r="E8" s="10"/>
      <c r="F8" s="10"/>
      <c r="G8" s="9"/>
      <c r="H8" s="11"/>
      <c r="I8" s="11"/>
      <c r="J8" s="11"/>
      <c r="K8" s="11"/>
      <c r="L8" s="11"/>
      <c r="M8" s="11"/>
      <c r="N8" s="11"/>
      <c r="O8" s="11"/>
      <c r="P8" s="11"/>
      <c r="Q8" s="11"/>
      <c r="R8" s="11"/>
      <c r="S8" s="12"/>
      <c r="T8" s="12"/>
      <c r="U8" s="12"/>
      <c r="V8" s="12"/>
    </row>
    <row r="9" spans="1:22" ht="14.25" customHeight="1">
      <c r="A9" s="12"/>
      <c r="B9" s="12"/>
      <c r="C9" s="12"/>
      <c r="D9" s="12"/>
      <c r="E9" s="12"/>
      <c r="F9" s="12"/>
      <c r="G9" s="12"/>
      <c r="H9" s="12"/>
      <c r="I9" s="12"/>
      <c r="J9" s="12"/>
      <c r="K9" s="12"/>
      <c r="L9" s="12"/>
      <c r="M9" s="12"/>
      <c r="N9" s="12"/>
      <c r="O9" s="12"/>
      <c r="P9" s="12"/>
      <c r="Q9" s="12"/>
      <c r="R9" s="12"/>
      <c r="S9" s="12"/>
      <c r="T9" s="12"/>
      <c r="U9" s="12"/>
      <c r="V9" s="12"/>
    </row>
    <row r="10" spans="1:22" ht="14.25" customHeight="1">
      <c r="A10" s="12"/>
      <c r="B10" s="12"/>
      <c r="C10" s="12"/>
      <c r="D10" s="12"/>
      <c r="E10" s="12"/>
      <c r="F10" s="13"/>
      <c r="G10" s="13"/>
      <c r="H10" s="12"/>
      <c r="I10" s="12"/>
      <c r="J10" s="12"/>
      <c r="K10" s="12"/>
      <c r="L10" s="12"/>
      <c r="M10" s="12"/>
      <c r="N10" s="12"/>
      <c r="O10" s="12"/>
      <c r="P10" s="12"/>
      <c r="Q10" s="12"/>
      <c r="R10" s="12"/>
      <c r="S10" s="12"/>
      <c r="T10" s="12"/>
      <c r="U10" s="12"/>
      <c r="V10" s="12"/>
    </row>
    <row r="11" spans="1:22" ht="14.25" customHeight="1">
      <c r="A11" s="12"/>
      <c r="B11" s="12"/>
      <c r="C11" s="12"/>
      <c r="D11" s="12"/>
      <c r="E11" s="12"/>
      <c r="F11" s="13"/>
      <c r="G11" s="13"/>
      <c r="H11" s="12"/>
      <c r="I11" s="12"/>
      <c r="J11" s="12"/>
      <c r="K11" s="12"/>
      <c r="L11" s="12"/>
      <c r="M11" s="12"/>
      <c r="N11" s="12"/>
      <c r="O11" s="12"/>
      <c r="P11" s="12"/>
      <c r="Q11" s="12"/>
      <c r="R11" s="12"/>
      <c r="S11" s="12"/>
      <c r="T11" s="12"/>
      <c r="U11" s="12"/>
      <c r="V11" s="12"/>
    </row>
    <row r="12" spans="1:22" ht="14.25" customHeight="1">
      <c r="A12" s="12"/>
      <c r="B12" s="12"/>
      <c r="C12" s="12"/>
      <c r="D12" s="12"/>
      <c r="E12" s="12"/>
      <c r="F12" s="13"/>
      <c r="G12" s="13"/>
      <c r="H12" s="12"/>
      <c r="I12" s="12"/>
      <c r="J12" s="12"/>
      <c r="K12" s="12"/>
      <c r="L12" s="12"/>
      <c r="M12" s="12"/>
      <c r="N12" s="12"/>
      <c r="O12" s="12"/>
      <c r="P12" s="12"/>
      <c r="Q12" s="12"/>
      <c r="R12" s="12"/>
      <c r="S12" s="12"/>
      <c r="T12" s="12"/>
      <c r="U12" s="12"/>
      <c r="V12" s="12"/>
    </row>
    <row r="13" spans="1:22" ht="14.25" customHeight="1">
      <c r="A13" s="12"/>
      <c r="B13" s="12"/>
      <c r="C13" s="12"/>
      <c r="D13" s="12"/>
      <c r="E13" s="12"/>
      <c r="F13" s="13"/>
      <c r="G13" s="13"/>
      <c r="H13" s="12"/>
      <c r="I13" s="12"/>
      <c r="J13" s="12"/>
      <c r="K13" s="12"/>
      <c r="L13" s="12"/>
      <c r="M13" s="12"/>
      <c r="N13" s="12"/>
      <c r="O13" s="12"/>
      <c r="P13" s="12"/>
      <c r="Q13" s="12"/>
      <c r="R13" s="12"/>
      <c r="S13" s="12"/>
      <c r="T13" s="12"/>
      <c r="U13" s="12"/>
      <c r="V13" s="12"/>
    </row>
    <row r="14" spans="1:22" ht="14.25" customHeight="1">
      <c r="A14" s="12"/>
      <c r="B14" s="12"/>
      <c r="C14" s="12"/>
      <c r="D14" s="12"/>
      <c r="E14" s="12"/>
      <c r="F14" s="13"/>
      <c r="G14" s="13"/>
      <c r="H14" s="12"/>
      <c r="I14" s="12"/>
      <c r="J14" s="12"/>
      <c r="K14" s="12"/>
      <c r="L14" s="12"/>
      <c r="M14" s="12"/>
      <c r="N14" s="12"/>
      <c r="O14" s="12"/>
      <c r="P14" s="12"/>
      <c r="Q14" s="12"/>
      <c r="R14" s="12"/>
      <c r="S14" s="12"/>
      <c r="T14" s="12"/>
      <c r="U14" s="12"/>
      <c r="V14" s="12"/>
    </row>
    <row r="15" spans="1:22" ht="14.25" customHeight="1">
      <c r="A15" s="12"/>
      <c r="B15" s="12"/>
      <c r="C15" s="12"/>
      <c r="D15" s="12"/>
      <c r="E15" s="12"/>
      <c r="F15" s="13"/>
      <c r="G15" s="13"/>
      <c r="H15" s="12"/>
      <c r="I15" s="12"/>
      <c r="J15" s="12"/>
      <c r="K15" s="12"/>
      <c r="L15" s="12"/>
      <c r="M15" s="12"/>
      <c r="N15" s="12"/>
      <c r="O15" s="12"/>
      <c r="P15" s="12"/>
      <c r="Q15" s="12"/>
      <c r="R15" s="12"/>
      <c r="S15" s="12"/>
      <c r="T15" s="12"/>
      <c r="U15" s="12"/>
      <c r="V15" s="12"/>
    </row>
    <row r="16" spans="1:22" ht="14.25" customHeight="1">
      <c r="A16" s="12"/>
      <c r="B16" s="12"/>
      <c r="C16" s="12"/>
      <c r="D16" s="12"/>
      <c r="E16" s="12"/>
      <c r="F16" s="13"/>
      <c r="G16" s="13"/>
      <c r="H16" s="12"/>
      <c r="I16" s="12"/>
      <c r="J16" s="12"/>
      <c r="K16" s="12"/>
      <c r="L16" s="12"/>
      <c r="M16" s="12"/>
      <c r="N16" s="12"/>
      <c r="O16" s="12"/>
      <c r="P16" s="12"/>
      <c r="Q16" s="12"/>
      <c r="R16" s="12"/>
      <c r="S16" s="12"/>
      <c r="T16" s="12"/>
      <c r="U16" s="12"/>
      <c r="V16" s="12"/>
    </row>
    <row r="17" spans="1:22" ht="14.25" customHeight="1">
      <c r="A17" s="12"/>
      <c r="B17" s="12"/>
      <c r="C17" s="12"/>
      <c r="D17" s="12"/>
      <c r="E17" s="12"/>
      <c r="F17" s="13"/>
      <c r="G17" s="13"/>
      <c r="H17" s="12"/>
      <c r="I17" s="12"/>
      <c r="J17" s="12"/>
      <c r="K17" s="12"/>
      <c r="L17" s="12"/>
      <c r="M17" s="12"/>
      <c r="N17" s="12"/>
      <c r="O17" s="12"/>
      <c r="P17" s="12"/>
      <c r="Q17" s="12"/>
      <c r="R17" s="12"/>
      <c r="S17" s="12"/>
      <c r="T17" s="12"/>
      <c r="U17" s="12"/>
      <c r="V17" s="12"/>
    </row>
    <row r="18" spans="1:22" ht="14.25" customHeight="1">
      <c r="A18" s="12"/>
      <c r="B18" s="12"/>
      <c r="C18" s="12"/>
      <c r="D18" s="12"/>
      <c r="E18" s="12"/>
      <c r="F18" s="13"/>
      <c r="G18" s="13"/>
      <c r="H18" s="12"/>
      <c r="I18" s="12"/>
      <c r="J18" s="12"/>
      <c r="K18" s="12"/>
      <c r="L18" s="12"/>
      <c r="M18" s="12"/>
      <c r="N18" s="12"/>
      <c r="O18" s="12"/>
      <c r="P18" s="12"/>
      <c r="Q18" s="12"/>
      <c r="R18" s="12"/>
      <c r="S18" s="12"/>
      <c r="T18" s="12"/>
      <c r="U18" s="12"/>
      <c r="V18" s="12"/>
    </row>
    <row r="20" spans="1:22" ht="14.25" customHeight="1">
      <c r="A20" s="101"/>
      <c r="B20" s="101"/>
      <c r="C20" s="101"/>
      <c r="D20" s="10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4" type="noConversion"/>
  <pageMargins left="0.75138888888888899" right="0.75138888888888899" top="1" bottom="1" header="0.51180555555555596" footer="0.51180555555555596"/>
  <pageSetup paperSize="9" scale="64"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S63"/>
  <sheetViews>
    <sheetView tabSelected="1" workbookViewId="0">
      <selection activeCell="G8" sqref="G8"/>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9.75" customWidth="1"/>
    <col min="8" max="8" width="10.5" customWidth="1"/>
    <col min="9" max="9" width="8.625" customWidth="1"/>
  </cols>
  <sheetData>
    <row r="1" spans="1:19" ht="15" customHeight="1">
      <c r="A1" s="56"/>
      <c r="B1" s="56"/>
      <c r="C1" s="57"/>
      <c r="D1" s="58"/>
      <c r="E1" s="58"/>
      <c r="F1" s="58"/>
      <c r="G1" s="58"/>
      <c r="H1" s="58"/>
      <c r="I1" s="58"/>
      <c r="J1" s="58"/>
      <c r="K1" s="58"/>
      <c r="L1" s="58"/>
      <c r="M1" s="58"/>
      <c r="N1" s="58"/>
      <c r="O1" s="58"/>
      <c r="P1" s="58"/>
      <c r="Q1" s="58"/>
      <c r="R1" s="58"/>
    </row>
    <row r="2" spans="1:19" ht="33.950000000000003" customHeight="1">
      <c r="A2" s="99" t="s">
        <v>444</v>
      </c>
      <c r="B2" s="99"/>
      <c r="C2" s="99"/>
      <c r="D2" s="99"/>
      <c r="E2" s="99"/>
      <c r="F2" s="99"/>
      <c r="G2" s="99"/>
      <c r="H2" s="99"/>
      <c r="I2" s="99"/>
      <c r="J2" s="99"/>
      <c r="K2" s="99"/>
      <c r="L2" s="99"/>
      <c r="M2" s="99"/>
      <c r="N2" s="99"/>
      <c r="O2" s="99"/>
      <c r="P2" s="99"/>
      <c r="Q2" s="99"/>
      <c r="R2" s="99"/>
      <c r="S2" s="99"/>
    </row>
    <row r="3" spans="1:19" ht="20.100000000000001" customHeight="1">
      <c r="A3" s="56"/>
      <c r="B3" s="56"/>
      <c r="C3" s="57"/>
      <c r="D3" s="58"/>
      <c r="E3" s="58"/>
      <c r="F3" s="58"/>
      <c r="G3" s="58"/>
      <c r="H3" s="58"/>
      <c r="I3" s="58"/>
      <c r="J3" s="58"/>
      <c r="K3" s="58"/>
      <c r="L3" s="58"/>
      <c r="M3" s="58"/>
      <c r="N3" s="58"/>
      <c r="O3" s="58"/>
      <c r="P3" s="58"/>
      <c r="Q3" s="58"/>
      <c r="R3" s="58"/>
      <c r="S3" s="68" t="s">
        <v>47</v>
      </c>
    </row>
    <row r="4" spans="1:19" ht="48" customHeight="1">
      <c r="A4" s="117" t="s">
        <v>57</v>
      </c>
      <c r="B4" s="125"/>
      <c r="C4" s="117" t="s">
        <v>58</v>
      </c>
      <c r="D4" s="100" t="s">
        <v>59</v>
      </c>
      <c r="E4" s="100"/>
      <c r="F4" s="100"/>
      <c r="G4" s="100"/>
      <c r="H4" s="100"/>
      <c r="I4" s="100"/>
      <c r="J4" s="100"/>
      <c r="K4" s="100"/>
      <c r="L4" s="100"/>
      <c r="M4" s="100"/>
      <c r="N4" s="100"/>
      <c r="O4" s="100"/>
      <c r="P4" s="100"/>
      <c r="Q4" s="100"/>
      <c r="R4" s="100"/>
      <c r="S4" s="100"/>
    </row>
    <row r="5" spans="1:19" ht="20.100000000000001" customHeight="1">
      <c r="A5" s="119"/>
      <c r="B5" s="126"/>
      <c r="C5" s="118"/>
      <c r="D5" s="120" t="s">
        <v>60</v>
      </c>
      <c r="E5" s="106" t="s">
        <v>61</v>
      </c>
      <c r="F5" s="107"/>
      <c r="G5" s="107"/>
      <c r="H5" s="107"/>
      <c r="I5" s="107"/>
      <c r="J5" s="107"/>
      <c r="K5" s="107"/>
      <c r="L5" s="107"/>
      <c r="M5" s="107"/>
      <c r="N5" s="107"/>
      <c r="O5" s="108"/>
      <c r="P5" s="127" t="s">
        <v>62</v>
      </c>
      <c r="Q5" s="128"/>
      <c r="R5" s="128"/>
      <c r="S5" s="129"/>
    </row>
    <row r="6" spans="1:19" ht="20.100000000000001" customHeight="1">
      <c r="A6" s="115" t="s">
        <v>63</v>
      </c>
      <c r="B6" s="115" t="s">
        <v>64</v>
      </c>
      <c r="C6" s="118"/>
      <c r="D6" s="121"/>
      <c r="E6" s="123" t="s">
        <v>65</v>
      </c>
      <c r="F6" s="109" t="s">
        <v>66</v>
      </c>
      <c r="G6" s="110"/>
      <c r="H6" s="110"/>
      <c r="I6" s="110"/>
      <c r="J6" s="110"/>
      <c r="K6" s="110"/>
      <c r="L6" s="110"/>
      <c r="M6" s="111"/>
      <c r="N6" s="102" t="s">
        <v>67</v>
      </c>
      <c r="O6" s="102" t="s">
        <v>68</v>
      </c>
      <c r="P6" s="130"/>
      <c r="Q6" s="131"/>
      <c r="R6" s="131"/>
      <c r="S6" s="132"/>
    </row>
    <row r="7" spans="1:19" ht="66.95" customHeight="1">
      <c r="A7" s="116"/>
      <c r="B7" s="116"/>
      <c r="C7" s="119"/>
      <c r="D7" s="122"/>
      <c r="E7" s="124"/>
      <c r="F7" s="98" t="s">
        <v>52</v>
      </c>
      <c r="G7" s="98" t="s">
        <v>69</v>
      </c>
      <c r="H7" s="98" t="s">
        <v>70</v>
      </c>
      <c r="I7" s="98" t="s">
        <v>71</v>
      </c>
      <c r="J7" s="98" t="s">
        <v>72</v>
      </c>
      <c r="K7" s="98" t="s">
        <v>73</v>
      </c>
      <c r="L7" s="98" t="s">
        <v>74</v>
      </c>
      <c r="M7" s="98" t="s">
        <v>75</v>
      </c>
      <c r="N7" s="102"/>
      <c r="O7" s="102"/>
      <c r="P7" s="98" t="s">
        <v>52</v>
      </c>
      <c r="Q7" s="98" t="s">
        <v>76</v>
      </c>
      <c r="R7" s="98" t="s">
        <v>77</v>
      </c>
      <c r="S7" s="98" t="s">
        <v>78</v>
      </c>
    </row>
    <row r="8" spans="1:19" ht="20.100000000000001" customHeight="1">
      <c r="A8" s="60">
        <v>1</v>
      </c>
      <c r="B8" s="60">
        <v>2</v>
      </c>
      <c r="C8" s="61">
        <v>3</v>
      </c>
      <c r="D8" s="60">
        <v>4</v>
      </c>
      <c r="E8" s="60">
        <v>5</v>
      </c>
      <c r="F8" s="60">
        <v>6</v>
      </c>
      <c r="G8" s="60">
        <v>7</v>
      </c>
      <c r="H8" s="61">
        <v>8</v>
      </c>
      <c r="I8" s="60">
        <v>9</v>
      </c>
      <c r="J8" s="60">
        <v>10</v>
      </c>
      <c r="K8" s="60">
        <v>11</v>
      </c>
      <c r="L8" s="60">
        <v>12</v>
      </c>
      <c r="M8" s="61">
        <v>13</v>
      </c>
      <c r="N8" s="60">
        <v>14</v>
      </c>
      <c r="O8" s="60">
        <v>15</v>
      </c>
      <c r="P8" s="60">
        <v>16</v>
      </c>
      <c r="Q8" s="60">
        <v>17</v>
      </c>
      <c r="R8" s="61">
        <v>18</v>
      </c>
      <c r="S8" s="60">
        <v>19</v>
      </c>
    </row>
    <row r="9" spans="1:19" ht="20.100000000000001" customHeight="1">
      <c r="A9" s="112" t="s">
        <v>79</v>
      </c>
      <c r="B9" s="113"/>
      <c r="C9" s="114"/>
      <c r="D9" s="84">
        <f>D10+D24+D52</f>
        <v>2043.7</v>
      </c>
      <c r="E9" s="84">
        <f>E10+E24+E52</f>
        <v>2043.7</v>
      </c>
      <c r="F9" s="84">
        <f>F10+F24+F52</f>
        <v>2043.7</v>
      </c>
      <c r="G9" s="84">
        <f>G10+G24+G52</f>
        <v>2043.7</v>
      </c>
      <c r="H9" s="60"/>
      <c r="I9" s="60"/>
      <c r="J9" s="60"/>
      <c r="K9" s="60"/>
      <c r="L9" s="60"/>
      <c r="M9" s="60"/>
      <c r="N9" s="60"/>
      <c r="O9" s="60"/>
      <c r="P9" s="60"/>
      <c r="Q9" s="60"/>
      <c r="R9" s="60"/>
      <c r="S9" s="60"/>
    </row>
    <row r="10" spans="1:19" ht="20.100000000000001" customHeight="1">
      <c r="A10" s="62">
        <v>301</v>
      </c>
      <c r="B10" s="63" t="s">
        <v>80</v>
      </c>
      <c r="C10" s="64" t="s">
        <v>81</v>
      </c>
      <c r="D10" s="65">
        <f>SUM(D11:D23)</f>
        <v>1828.1200000000001</v>
      </c>
      <c r="E10" s="65">
        <f>SUM(E11:E23)</f>
        <v>1828.1200000000001</v>
      </c>
      <c r="F10" s="65">
        <f>SUM(F11:F23)</f>
        <v>1828.1200000000001</v>
      </c>
      <c r="G10" s="65">
        <f>SUM(G11:G23)</f>
        <v>1828.1200000000001</v>
      </c>
      <c r="H10" s="65"/>
      <c r="I10" s="65"/>
      <c r="J10" s="65"/>
      <c r="K10" s="65"/>
      <c r="L10" s="65"/>
      <c r="M10" s="65"/>
      <c r="N10" s="65"/>
      <c r="O10" s="65"/>
      <c r="P10" s="65"/>
      <c r="Q10" s="65"/>
      <c r="R10" s="65"/>
      <c r="S10" s="65"/>
    </row>
    <row r="11" spans="1:19" ht="20.100000000000001" customHeight="1">
      <c r="A11" s="66"/>
      <c r="B11" s="63" t="s">
        <v>82</v>
      </c>
      <c r="C11" s="67" t="s">
        <v>83</v>
      </c>
      <c r="D11" s="65">
        <v>377.37</v>
      </c>
      <c r="E11" s="65">
        <v>377.37</v>
      </c>
      <c r="F11" s="65">
        <v>377.37</v>
      </c>
      <c r="G11" s="65">
        <v>377.37</v>
      </c>
      <c r="H11" s="65"/>
      <c r="I11" s="65"/>
      <c r="J11" s="65"/>
      <c r="K11" s="65"/>
      <c r="L11" s="65"/>
      <c r="M11" s="65"/>
      <c r="N11" s="65"/>
      <c r="O11" s="65"/>
      <c r="P11" s="65"/>
      <c r="Q11" s="65"/>
      <c r="R11" s="65"/>
      <c r="S11" s="65"/>
    </row>
    <row r="12" spans="1:19" ht="20.100000000000001" customHeight="1">
      <c r="A12" s="66"/>
      <c r="B12" s="63" t="s">
        <v>84</v>
      </c>
      <c r="C12" s="67" t="s">
        <v>85</v>
      </c>
      <c r="D12" s="65">
        <v>918.01</v>
      </c>
      <c r="E12" s="65">
        <v>918.01</v>
      </c>
      <c r="F12" s="65">
        <v>918.01</v>
      </c>
      <c r="G12" s="65">
        <v>918.01</v>
      </c>
      <c r="H12" s="65"/>
      <c r="I12" s="65"/>
      <c r="J12" s="65"/>
      <c r="K12" s="65"/>
      <c r="L12" s="65"/>
      <c r="M12" s="65"/>
      <c r="N12" s="65"/>
      <c r="O12" s="65"/>
      <c r="P12" s="65"/>
      <c r="Q12" s="65"/>
      <c r="R12" s="65"/>
      <c r="S12" s="65"/>
    </row>
    <row r="13" spans="1:19" ht="20.100000000000001" customHeight="1">
      <c r="A13" s="66"/>
      <c r="B13" s="63" t="s">
        <v>86</v>
      </c>
      <c r="C13" s="67" t="s">
        <v>87</v>
      </c>
      <c r="D13" s="65">
        <v>31.45</v>
      </c>
      <c r="E13" s="65">
        <v>31.45</v>
      </c>
      <c r="F13" s="65">
        <v>31.45</v>
      </c>
      <c r="G13" s="65">
        <v>31.45</v>
      </c>
      <c r="H13" s="65"/>
      <c r="I13" s="65"/>
      <c r="J13" s="65"/>
      <c r="K13" s="65"/>
      <c r="L13" s="65"/>
      <c r="M13" s="65"/>
      <c r="N13" s="65"/>
      <c r="O13" s="65"/>
      <c r="P13" s="65"/>
      <c r="Q13" s="65"/>
      <c r="R13" s="65"/>
      <c r="S13" s="65"/>
    </row>
    <row r="14" spans="1:19" ht="20.100000000000001" customHeight="1">
      <c r="A14" s="66"/>
      <c r="B14" s="63" t="s">
        <v>88</v>
      </c>
      <c r="C14" s="67" t="s">
        <v>89</v>
      </c>
      <c r="D14" s="65"/>
      <c r="E14" s="65"/>
      <c r="F14" s="65"/>
      <c r="G14" s="65"/>
      <c r="H14" s="65"/>
      <c r="I14" s="65"/>
      <c r="J14" s="65"/>
      <c r="K14" s="65"/>
      <c r="L14" s="65"/>
      <c r="M14" s="65"/>
      <c r="N14" s="65"/>
      <c r="O14" s="65"/>
      <c r="P14" s="65"/>
      <c r="Q14" s="65"/>
      <c r="R14" s="65"/>
      <c r="S14" s="65"/>
    </row>
    <row r="15" spans="1:19" ht="20.100000000000001" customHeight="1">
      <c r="A15" s="66"/>
      <c r="B15" s="63" t="s">
        <v>90</v>
      </c>
      <c r="C15" s="67" t="s">
        <v>91</v>
      </c>
      <c r="D15" s="65">
        <v>30.98</v>
      </c>
      <c r="E15" s="65">
        <v>30.98</v>
      </c>
      <c r="F15" s="65">
        <v>30.98</v>
      </c>
      <c r="G15" s="65">
        <v>30.98</v>
      </c>
      <c r="H15" s="65"/>
      <c r="I15" s="65"/>
      <c r="J15" s="65"/>
      <c r="K15" s="65"/>
      <c r="L15" s="65"/>
      <c r="M15" s="65"/>
      <c r="N15" s="65"/>
      <c r="O15" s="65"/>
      <c r="P15" s="65"/>
      <c r="Q15" s="65"/>
      <c r="R15" s="65"/>
      <c r="S15" s="65"/>
    </row>
    <row r="16" spans="1:19" ht="20.100000000000001" customHeight="1">
      <c r="A16" s="66"/>
      <c r="B16" s="63" t="s">
        <v>92</v>
      </c>
      <c r="C16" s="67" t="s">
        <v>93</v>
      </c>
      <c r="D16" s="65">
        <v>190.35</v>
      </c>
      <c r="E16" s="65">
        <v>190.35</v>
      </c>
      <c r="F16" s="65">
        <v>190.35</v>
      </c>
      <c r="G16" s="65">
        <v>190.35</v>
      </c>
      <c r="H16" s="65"/>
      <c r="I16" s="65"/>
      <c r="J16" s="65"/>
      <c r="K16" s="65"/>
      <c r="L16" s="65"/>
      <c r="M16" s="65"/>
      <c r="N16" s="65"/>
      <c r="O16" s="65"/>
      <c r="P16" s="65"/>
      <c r="Q16" s="65"/>
      <c r="R16" s="65"/>
      <c r="S16" s="65"/>
    </row>
    <row r="17" spans="1:19" ht="20.100000000000001" customHeight="1">
      <c r="A17" s="66"/>
      <c r="B17" s="63" t="s">
        <v>94</v>
      </c>
      <c r="C17" s="67" t="s">
        <v>95</v>
      </c>
      <c r="D17" s="65">
        <v>76.14</v>
      </c>
      <c r="E17" s="65">
        <v>76.14</v>
      </c>
      <c r="F17" s="65">
        <v>76.14</v>
      </c>
      <c r="G17" s="65">
        <v>76.14</v>
      </c>
      <c r="H17" s="65"/>
      <c r="I17" s="65"/>
      <c r="J17" s="65"/>
      <c r="K17" s="65"/>
      <c r="L17" s="65"/>
      <c r="M17" s="65"/>
      <c r="N17" s="65"/>
      <c r="O17" s="65"/>
      <c r="P17" s="65"/>
      <c r="Q17" s="65"/>
      <c r="R17" s="65"/>
      <c r="S17" s="65"/>
    </row>
    <row r="18" spans="1:19" ht="20.100000000000001" customHeight="1">
      <c r="A18" s="66"/>
      <c r="B18" s="63" t="s">
        <v>96</v>
      </c>
      <c r="C18" s="67" t="s">
        <v>97</v>
      </c>
      <c r="D18" s="65">
        <v>56.07</v>
      </c>
      <c r="E18" s="65">
        <v>56.07</v>
      </c>
      <c r="F18" s="65">
        <v>56.07</v>
      </c>
      <c r="G18" s="65">
        <v>56.07</v>
      </c>
      <c r="H18" s="65"/>
      <c r="I18" s="65"/>
      <c r="J18" s="65"/>
      <c r="K18" s="65"/>
      <c r="L18" s="65"/>
      <c r="M18" s="65"/>
      <c r="N18" s="65"/>
      <c r="O18" s="65"/>
      <c r="P18" s="65"/>
      <c r="Q18" s="65"/>
      <c r="R18" s="65"/>
      <c r="S18" s="65"/>
    </row>
    <row r="19" spans="1:19" ht="20.100000000000001" customHeight="1">
      <c r="A19" s="66"/>
      <c r="B19" s="63" t="s">
        <v>98</v>
      </c>
      <c r="C19" s="67" t="s">
        <v>99</v>
      </c>
      <c r="D19" s="65"/>
      <c r="E19" s="65"/>
      <c r="F19" s="65"/>
      <c r="G19" s="65"/>
      <c r="H19" s="65"/>
      <c r="I19" s="65"/>
      <c r="J19" s="65"/>
      <c r="K19" s="65"/>
      <c r="L19" s="65"/>
      <c r="M19" s="65"/>
      <c r="N19" s="65"/>
      <c r="O19" s="65"/>
      <c r="P19" s="65"/>
      <c r="Q19" s="65"/>
      <c r="R19" s="65"/>
      <c r="S19" s="65"/>
    </row>
    <row r="20" spans="1:19" ht="20.100000000000001" customHeight="1">
      <c r="A20" s="66"/>
      <c r="B20" s="63" t="s">
        <v>100</v>
      </c>
      <c r="C20" s="67" t="s">
        <v>101</v>
      </c>
      <c r="D20" s="65"/>
      <c r="E20" s="65"/>
      <c r="F20" s="65"/>
      <c r="G20" s="65"/>
      <c r="H20" s="65"/>
      <c r="I20" s="65"/>
      <c r="J20" s="65"/>
      <c r="K20" s="65"/>
      <c r="L20" s="65"/>
      <c r="M20" s="65"/>
      <c r="N20" s="65"/>
      <c r="O20" s="65"/>
      <c r="P20" s="65"/>
      <c r="Q20" s="65"/>
      <c r="R20" s="65"/>
      <c r="S20" s="65"/>
    </row>
    <row r="21" spans="1:19" ht="20.100000000000001" customHeight="1">
      <c r="A21" s="66"/>
      <c r="B21" s="63" t="s">
        <v>102</v>
      </c>
      <c r="C21" s="67" t="s">
        <v>103</v>
      </c>
      <c r="D21" s="65">
        <v>110.55</v>
      </c>
      <c r="E21" s="65">
        <v>110.55</v>
      </c>
      <c r="F21" s="65">
        <v>110.55</v>
      </c>
      <c r="G21" s="65">
        <v>110.55</v>
      </c>
      <c r="H21" s="65"/>
      <c r="I21" s="65"/>
      <c r="J21" s="65"/>
      <c r="K21" s="65"/>
      <c r="L21" s="65"/>
      <c r="M21" s="65"/>
      <c r="N21" s="65"/>
      <c r="O21" s="65"/>
      <c r="P21" s="65"/>
      <c r="Q21" s="65"/>
      <c r="R21" s="65"/>
      <c r="S21" s="65"/>
    </row>
    <row r="22" spans="1:19" ht="20.100000000000001" customHeight="1">
      <c r="A22" s="66"/>
      <c r="B22" s="63" t="s">
        <v>104</v>
      </c>
      <c r="C22" s="67" t="s">
        <v>105</v>
      </c>
      <c r="D22" s="65"/>
      <c r="E22" s="65"/>
      <c r="F22" s="65"/>
      <c r="G22" s="65"/>
      <c r="H22" s="65"/>
      <c r="I22" s="65"/>
      <c r="J22" s="65"/>
      <c r="K22" s="65"/>
      <c r="L22" s="65"/>
      <c r="M22" s="65"/>
      <c r="N22" s="65"/>
      <c r="O22" s="65"/>
      <c r="P22" s="65"/>
      <c r="Q22" s="65"/>
      <c r="R22" s="65"/>
      <c r="S22" s="65"/>
    </row>
    <row r="23" spans="1:19" ht="20.100000000000001" customHeight="1">
      <c r="A23" s="66"/>
      <c r="B23" s="63" t="s">
        <v>106</v>
      </c>
      <c r="C23" s="67" t="s">
        <v>107</v>
      </c>
      <c r="D23" s="65">
        <v>37.200000000000003</v>
      </c>
      <c r="E23" s="65">
        <v>37.200000000000003</v>
      </c>
      <c r="F23" s="65">
        <v>37.200000000000003</v>
      </c>
      <c r="G23" s="65">
        <v>37.200000000000003</v>
      </c>
      <c r="H23" s="65"/>
      <c r="I23" s="65"/>
      <c r="J23" s="65"/>
      <c r="K23" s="65"/>
      <c r="L23" s="65"/>
      <c r="M23" s="65"/>
      <c r="N23" s="65"/>
      <c r="O23" s="65"/>
      <c r="P23" s="65"/>
      <c r="Q23" s="65"/>
      <c r="R23" s="65"/>
      <c r="S23" s="65"/>
    </row>
    <row r="24" spans="1:19" ht="20.100000000000001" customHeight="1">
      <c r="A24" s="62">
        <v>302</v>
      </c>
      <c r="B24" s="63"/>
      <c r="C24" s="64" t="s">
        <v>108</v>
      </c>
      <c r="D24" s="65">
        <f t="shared" ref="D24:G24" si="0">SUM(D25:D51)</f>
        <v>60.58</v>
      </c>
      <c r="E24" s="65">
        <f t="shared" si="0"/>
        <v>60.58</v>
      </c>
      <c r="F24" s="65">
        <f t="shared" si="0"/>
        <v>60.58</v>
      </c>
      <c r="G24" s="65">
        <f t="shared" si="0"/>
        <v>60.58</v>
      </c>
      <c r="H24" s="65"/>
      <c r="I24" s="65"/>
      <c r="J24" s="65"/>
      <c r="K24" s="65"/>
      <c r="L24" s="65"/>
      <c r="M24" s="65"/>
      <c r="N24" s="65"/>
      <c r="O24" s="65"/>
      <c r="P24" s="65"/>
      <c r="Q24" s="65"/>
      <c r="R24" s="65"/>
      <c r="S24" s="65"/>
    </row>
    <row r="25" spans="1:19" ht="20.100000000000001" customHeight="1">
      <c r="A25" s="66"/>
      <c r="B25" s="63" t="s">
        <v>82</v>
      </c>
      <c r="C25" s="67" t="s">
        <v>109</v>
      </c>
      <c r="D25" s="65">
        <v>3</v>
      </c>
      <c r="E25" s="65">
        <v>3</v>
      </c>
      <c r="F25" s="65">
        <v>3</v>
      </c>
      <c r="G25" s="65">
        <v>3</v>
      </c>
      <c r="H25" s="65"/>
      <c r="I25" s="65"/>
      <c r="J25" s="65"/>
      <c r="K25" s="65"/>
      <c r="L25" s="65"/>
      <c r="M25" s="65"/>
      <c r="N25" s="65"/>
      <c r="O25" s="65"/>
      <c r="P25" s="65"/>
      <c r="Q25" s="65"/>
      <c r="R25" s="65"/>
      <c r="S25" s="65"/>
    </row>
    <row r="26" spans="1:19" ht="20.100000000000001" customHeight="1">
      <c r="A26" s="66"/>
      <c r="B26" s="63" t="s">
        <v>84</v>
      </c>
      <c r="C26" s="67" t="s">
        <v>110</v>
      </c>
      <c r="D26" s="65"/>
      <c r="E26" s="65"/>
      <c r="F26" s="65"/>
      <c r="G26" s="65"/>
      <c r="H26" s="65"/>
      <c r="I26" s="65"/>
      <c r="J26" s="65"/>
      <c r="K26" s="65"/>
      <c r="L26" s="65"/>
      <c r="M26" s="65"/>
      <c r="N26" s="65"/>
      <c r="O26" s="65"/>
      <c r="P26" s="65"/>
      <c r="Q26" s="65"/>
      <c r="R26" s="65"/>
      <c r="S26" s="65"/>
    </row>
    <row r="27" spans="1:19" ht="20.100000000000001" customHeight="1">
      <c r="A27" s="66"/>
      <c r="B27" s="63" t="s">
        <v>86</v>
      </c>
      <c r="C27" s="67" t="s">
        <v>111</v>
      </c>
      <c r="D27" s="65"/>
      <c r="E27" s="65"/>
      <c r="F27" s="65"/>
      <c r="G27" s="65"/>
      <c r="H27" s="65"/>
      <c r="I27" s="65"/>
      <c r="J27" s="65"/>
      <c r="K27" s="65"/>
      <c r="L27" s="65"/>
      <c r="M27" s="65"/>
      <c r="N27" s="65"/>
      <c r="O27" s="65"/>
      <c r="P27" s="65"/>
      <c r="Q27" s="65"/>
      <c r="R27" s="65"/>
      <c r="S27" s="65"/>
    </row>
    <row r="28" spans="1:19" ht="20.100000000000001" customHeight="1">
      <c r="A28" s="66"/>
      <c r="B28" s="63" t="s">
        <v>112</v>
      </c>
      <c r="C28" s="67" t="s">
        <v>113</v>
      </c>
      <c r="D28" s="65"/>
      <c r="E28" s="65"/>
      <c r="F28" s="65"/>
      <c r="G28" s="65"/>
      <c r="H28" s="65"/>
      <c r="I28" s="65"/>
      <c r="J28" s="65"/>
      <c r="K28" s="65"/>
      <c r="L28" s="65"/>
      <c r="M28" s="65"/>
      <c r="N28" s="65"/>
      <c r="O28" s="65"/>
      <c r="P28" s="65"/>
      <c r="Q28" s="65"/>
      <c r="R28" s="65"/>
      <c r="S28" s="65"/>
    </row>
    <row r="29" spans="1:19" ht="20.100000000000001" customHeight="1">
      <c r="A29" s="66"/>
      <c r="B29" s="63" t="s">
        <v>114</v>
      </c>
      <c r="C29" s="67" t="s">
        <v>115</v>
      </c>
      <c r="D29" s="65">
        <v>1.5</v>
      </c>
      <c r="E29" s="65">
        <v>1.5</v>
      </c>
      <c r="F29" s="65">
        <v>1.5</v>
      </c>
      <c r="G29" s="65">
        <v>1.5</v>
      </c>
      <c r="H29" s="65"/>
      <c r="I29" s="65"/>
      <c r="J29" s="65"/>
      <c r="K29" s="65"/>
      <c r="L29" s="65"/>
      <c r="M29" s="65"/>
      <c r="N29" s="65"/>
      <c r="O29" s="65"/>
      <c r="P29" s="65"/>
      <c r="Q29" s="65"/>
      <c r="R29" s="65"/>
      <c r="S29" s="65"/>
    </row>
    <row r="30" spans="1:19" ht="20.100000000000001" customHeight="1">
      <c r="A30" s="66"/>
      <c r="B30" s="63" t="s">
        <v>88</v>
      </c>
      <c r="C30" s="67" t="s">
        <v>116</v>
      </c>
      <c r="D30" s="65">
        <v>1.5</v>
      </c>
      <c r="E30" s="65">
        <v>1.5</v>
      </c>
      <c r="F30" s="65">
        <v>1.5</v>
      </c>
      <c r="G30" s="65">
        <v>1.5</v>
      </c>
      <c r="H30" s="65"/>
      <c r="I30" s="65"/>
      <c r="J30" s="65"/>
      <c r="K30" s="65"/>
      <c r="L30" s="65"/>
      <c r="M30" s="65"/>
      <c r="N30" s="65"/>
      <c r="O30" s="65"/>
      <c r="P30" s="65"/>
      <c r="Q30" s="65"/>
      <c r="R30" s="65"/>
      <c r="S30" s="65"/>
    </row>
    <row r="31" spans="1:19" ht="20.100000000000001" customHeight="1">
      <c r="A31" s="66"/>
      <c r="B31" s="63" t="s">
        <v>90</v>
      </c>
      <c r="C31" s="67" t="s">
        <v>117</v>
      </c>
      <c r="D31" s="65">
        <v>3</v>
      </c>
      <c r="E31" s="65">
        <v>3</v>
      </c>
      <c r="F31" s="65">
        <v>3</v>
      </c>
      <c r="G31" s="65">
        <v>3</v>
      </c>
      <c r="H31" s="65"/>
      <c r="I31" s="65"/>
      <c r="J31" s="65"/>
      <c r="K31" s="65"/>
      <c r="L31" s="65"/>
      <c r="M31" s="65"/>
      <c r="N31" s="65"/>
      <c r="O31" s="65"/>
      <c r="P31" s="65"/>
      <c r="Q31" s="65"/>
      <c r="R31" s="65"/>
      <c r="S31" s="65"/>
    </row>
    <row r="32" spans="1:19" ht="20.100000000000001" customHeight="1">
      <c r="A32" s="66"/>
      <c r="B32" s="63" t="s">
        <v>92</v>
      </c>
      <c r="C32" s="67" t="s">
        <v>118</v>
      </c>
      <c r="D32" s="65"/>
      <c r="E32" s="65"/>
      <c r="F32" s="65"/>
      <c r="G32" s="65"/>
      <c r="H32" s="65"/>
      <c r="I32" s="65"/>
      <c r="J32" s="65"/>
      <c r="K32" s="65"/>
      <c r="L32" s="65"/>
      <c r="M32" s="65"/>
      <c r="N32" s="65"/>
      <c r="O32" s="65"/>
      <c r="P32" s="65"/>
      <c r="Q32" s="65"/>
      <c r="R32" s="65"/>
      <c r="S32" s="65"/>
    </row>
    <row r="33" spans="1:19" ht="20.100000000000001" customHeight="1">
      <c r="A33" s="66"/>
      <c r="B33" s="63" t="s">
        <v>94</v>
      </c>
      <c r="C33" s="67" t="s">
        <v>119</v>
      </c>
      <c r="D33" s="65"/>
      <c r="E33" s="65"/>
      <c r="F33" s="65"/>
      <c r="G33" s="65"/>
      <c r="H33" s="65"/>
      <c r="I33" s="65"/>
      <c r="J33" s="65"/>
      <c r="K33" s="65"/>
      <c r="L33" s="65"/>
      <c r="M33" s="65"/>
      <c r="N33" s="65"/>
      <c r="O33" s="65"/>
      <c r="P33" s="65"/>
      <c r="Q33" s="65"/>
      <c r="R33" s="65"/>
      <c r="S33" s="65"/>
    </row>
    <row r="34" spans="1:19" ht="20.100000000000001" customHeight="1">
      <c r="A34" s="66"/>
      <c r="B34" s="63" t="s">
        <v>98</v>
      </c>
      <c r="C34" s="67" t="s">
        <v>120</v>
      </c>
      <c r="D34" s="65">
        <v>9</v>
      </c>
      <c r="E34" s="65">
        <v>9</v>
      </c>
      <c r="F34" s="65">
        <v>9</v>
      </c>
      <c r="G34" s="65">
        <v>9</v>
      </c>
      <c r="H34" s="65"/>
      <c r="I34" s="65"/>
      <c r="J34" s="65"/>
      <c r="K34" s="65"/>
      <c r="L34" s="65"/>
      <c r="M34" s="65"/>
      <c r="N34" s="65"/>
      <c r="O34" s="65"/>
      <c r="P34" s="65"/>
      <c r="Q34" s="65"/>
      <c r="R34" s="65"/>
      <c r="S34" s="65"/>
    </row>
    <row r="35" spans="1:19" ht="20.100000000000001" customHeight="1">
      <c r="A35" s="66"/>
      <c r="B35" s="63" t="s">
        <v>100</v>
      </c>
      <c r="C35" s="67" t="s">
        <v>121</v>
      </c>
      <c r="D35" s="65"/>
      <c r="E35" s="65"/>
      <c r="F35" s="65"/>
      <c r="G35" s="65"/>
      <c r="H35" s="65"/>
      <c r="I35" s="65"/>
      <c r="J35" s="65"/>
      <c r="K35" s="65"/>
      <c r="L35" s="65"/>
      <c r="M35" s="65"/>
      <c r="N35" s="65"/>
      <c r="O35" s="65"/>
      <c r="P35" s="65"/>
      <c r="Q35" s="65"/>
      <c r="R35" s="65"/>
      <c r="S35" s="65"/>
    </row>
    <row r="36" spans="1:19" ht="20.100000000000001" customHeight="1">
      <c r="A36" s="66"/>
      <c r="B36" s="63" t="s">
        <v>102</v>
      </c>
      <c r="C36" s="67" t="s">
        <v>122</v>
      </c>
      <c r="D36" s="65"/>
      <c r="E36" s="65"/>
      <c r="F36" s="65"/>
      <c r="G36" s="65"/>
      <c r="H36" s="65"/>
      <c r="I36" s="65"/>
      <c r="J36" s="65"/>
      <c r="K36" s="65"/>
      <c r="L36" s="65"/>
      <c r="M36" s="65"/>
      <c r="N36" s="65"/>
      <c r="O36" s="65"/>
      <c r="P36" s="65"/>
      <c r="Q36" s="65"/>
      <c r="R36" s="65"/>
      <c r="S36" s="65"/>
    </row>
    <row r="37" spans="1:19" ht="14.25">
      <c r="A37" s="66"/>
      <c r="B37" s="63" t="s">
        <v>104</v>
      </c>
      <c r="C37" s="67" t="s">
        <v>123</v>
      </c>
      <c r="D37" s="65"/>
      <c r="E37" s="65"/>
      <c r="F37" s="65"/>
      <c r="G37" s="65"/>
      <c r="H37" s="65"/>
      <c r="I37" s="65"/>
      <c r="J37" s="65"/>
      <c r="K37" s="65"/>
      <c r="L37" s="65"/>
      <c r="M37" s="65"/>
      <c r="N37" s="65"/>
      <c r="O37" s="65"/>
      <c r="P37" s="65"/>
      <c r="Q37" s="65"/>
      <c r="R37" s="65"/>
      <c r="S37" s="65"/>
    </row>
    <row r="38" spans="1:19" ht="14.25">
      <c r="A38" s="66"/>
      <c r="B38" s="63" t="s">
        <v>124</v>
      </c>
      <c r="C38" s="67" t="s">
        <v>125</v>
      </c>
      <c r="D38" s="65">
        <v>1.4</v>
      </c>
      <c r="E38" s="65">
        <v>1.4</v>
      </c>
      <c r="F38" s="65">
        <v>1.4</v>
      </c>
      <c r="G38" s="65">
        <v>1.4</v>
      </c>
      <c r="H38" s="65"/>
      <c r="I38" s="65"/>
      <c r="J38" s="65"/>
      <c r="K38" s="65"/>
      <c r="L38" s="65"/>
      <c r="M38" s="65"/>
      <c r="N38" s="65"/>
      <c r="O38" s="65"/>
      <c r="P38" s="65"/>
      <c r="Q38" s="65"/>
      <c r="R38" s="65"/>
      <c r="S38" s="65"/>
    </row>
    <row r="39" spans="1:19" ht="14.25">
      <c r="A39" s="66"/>
      <c r="B39" s="63" t="s">
        <v>126</v>
      </c>
      <c r="C39" s="67" t="s">
        <v>127</v>
      </c>
      <c r="D39" s="65">
        <v>1</v>
      </c>
      <c r="E39" s="65">
        <v>1</v>
      </c>
      <c r="F39" s="65">
        <v>1</v>
      </c>
      <c r="G39" s="65">
        <v>1</v>
      </c>
      <c r="H39" s="65"/>
      <c r="I39" s="65"/>
      <c r="J39" s="65"/>
      <c r="K39" s="65"/>
      <c r="L39" s="65"/>
      <c r="M39" s="65"/>
      <c r="N39" s="65"/>
      <c r="O39" s="65"/>
      <c r="P39" s="65"/>
      <c r="Q39" s="65"/>
      <c r="R39" s="65"/>
      <c r="S39" s="65"/>
    </row>
    <row r="40" spans="1:19" ht="14.25">
      <c r="A40" s="66"/>
      <c r="B40" s="63" t="s">
        <v>128</v>
      </c>
      <c r="C40" s="67" t="s">
        <v>129</v>
      </c>
      <c r="D40" s="65">
        <v>2.2000000000000002</v>
      </c>
      <c r="E40" s="65">
        <v>2.2000000000000002</v>
      </c>
      <c r="F40" s="65">
        <v>2.2000000000000002</v>
      </c>
      <c r="G40" s="65">
        <v>2.2000000000000002</v>
      </c>
      <c r="H40" s="65"/>
      <c r="I40" s="65"/>
      <c r="J40" s="65"/>
      <c r="K40" s="65"/>
      <c r="L40" s="65"/>
      <c r="M40" s="65"/>
      <c r="N40" s="65"/>
      <c r="O40" s="65"/>
      <c r="P40" s="65"/>
      <c r="Q40" s="65"/>
      <c r="R40" s="65"/>
      <c r="S40" s="65"/>
    </row>
    <row r="41" spans="1:19" ht="14.25">
      <c r="A41" s="66"/>
      <c r="B41" s="63" t="s">
        <v>130</v>
      </c>
      <c r="C41" s="67" t="s">
        <v>131</v>
      </c>
      <c r="D41" s="65"/>
      <c r="E41" s="65"/>
      <c r="F41" s="65"/>
      <c r="G41" s="65"/>
      <c r="H41" s="65"/>
      <c r="I41" s="65"/>
      <c r="J41" s="65"/>
      <c r="K41" s="65"/>
      <c r="L41" s="65"/>
      <c r="M41" s="65"/>
      <c r="N41" s="65"/>
      <c r="O41" s="65"/>
      <c r="P41" s="65"/>
      <c r="Q41" s="65"/>
      <c r="R41" s="65"/>
      <c r="S41" s="65"/>
    </row>
    <row r="42" spans="1:19" ht="14.25">
      <c r="A42" s="66"/>
      <c r="B42" s="63" t="s">
        <v>132</v>
      </c>
      <c r="C42" s="67" t="s">
        <v>133</v>
      </c>
      <c r="D42" s="65"/>
      <c r="E42" s="65"/>
      <c r="F42" s="65"/>
      <c r="G42" s="65"/>
      <c r="H42" s="65"/>
      <c r="I42" s="65"/>
      <c r="J42" s="65"/>
      <c r="K42" s="65"/>
      <c r="L42" s="65"/>
      <c r="M42" s="65"/>
      <c r="N42" s="65"/>
      <c r="O42" s="65"/>
      <c r="P42" s="65"/>
      <c r="Q42" s="65"/>
      <c r="R42" s="65"/>
      <c r="S42" s="65"/>
    </row>
    <row r="43" spans="1:19" ht="14.25">
      <c r="A43" s="66"/>
      <c r="B43" s="63" t="s">
        <v>134</v>
      </c>
      <c r="C43" s="67" t="s">
        <v>135</v>
      </c>
      <c r="D43" s="65"/>
      <c r="E43" s="65"/>
      <c r="F43" s="65"/>
      <c r="G43" s="65"/>
      <c r="H43" s="65"/>
      <c r="I43" s="65"/>
      <c r="J43" s="65"/>
      <c r="K43" s="65"/>
      <c r="L43" s="65"/>
      <c r="M43" s="65"/>
      <c r="N43" s="65"/>
      <c r="O43" s="65"/>
      <c r="P43" s="65"/>
      <c r="Q43" s="65"/>
      <c r="R43" s="65"/>
      <c r="S43" s="65"/>
    </row>
    <row r="44" spans="1:19" ht="14.25">
      <c r="A44" s="66"/>
      <c r="B44" s="63" t="s">
        <v>136</v>
      </c>
      <c r="C44" s="67" t="s">
        <v>137</v>
      </c>
      <c r="D44" s="65"/>
      <c r="E44" s="65"/>
      <c r="F44" s="65"/>
      <c r="G44" s="65"/>
      <c r="H44" s="65"/>
      <c r="I44" s="65"/>
      <c r="J44" s="65"/>
      <c r="K44" s="65"/>
      <c r="L44" s="65"/>
      <c r="M44" s="65"/>
      <c r="N44" s="65"/>
      <c r="O44" s="65"/>
      <c r="P44" s="65"/>
      <c r="Q44" s="65"/>
      <c r="R44" s="65"/>
      <c r="S44" s="65"/>
    </row>
    <row r="45" spans="1:19" ht="14.25">
      <c r="A45" s="66"/>
      <c r="B45" s="63" t="s">
        <v>138</v>
      </c>
      <c r="C45" s="67" t="s">
        <v>139</v>
      </c>
      <c r="D45" s="65"/>
      <c r="E45" s="65"/>
      <c r="F45" s="65"/>
      <c r="G45" s="65"/>
      <c r="H45" s="65"/>
      <c r="I45" s="65"/>
      <c r="J45" s="65"/>
      <c r="K45" s="65"/>
      <c r="L45" s="65"/>
      <c r="M45" s="65"/>
      <c r="N45" s="65"/>
      <c r="O45" s="65"/>
      <c r="P45" s="65"/>
      <c r="Q45" s="65"/>
      <c r="R45" s="65"/>
      <c r="S45" s="65"/>
    </row>
    <row r="46" spans="1:19" ht="14.25">
      <c r="A46" s="66"/>
      <c r="B46" s="63" t="s">
        <v>140</v>
      </c>
      <c r="C46" s="67" t="s">
        <v>141</v>
      </c>
      <c r="D46" s="65">
        <v>18.43</v>
      </c>
      <c r="E46" s="65">
        <v>18.43</v>
      </c>
      <c r="F46" s="65">
        <v>18.43</v>
      </c>
      <c r="G46" s="65">
        <v>18.43</v>
      </c>
      <c r="H46" s="65"/>
      <c r="I46" s="65"/>
      <c r="J46" s="65"/>
      <c r="K46" s="65"/>
      <c r="L46" s="65"/>
      <c r="M46" s="65"/>
      <c r="N46" s="65"/>
      <c r="O46" s="65"/>
      <c r="P46" s="65"/>
      <c r="Q46" s="65"/>
      <c r="R46" s="65"/>
      <c r="S46" s="65"/>
    </row>
    <row r="47" spans="1:19" ht="14.25">
      <c r="A47" s="66"/>
      <c r="B47" s="63" t="s">
        <v>142</v>
      </c>
      <c r="C47" s="67" t="s">
        <v>143</v>
      </c>
      <c r="D47" s="65">
        <v>9.43</v>
      </c>
      <c r="E47" s="65">
        <v>9.43</v>
      </c>
      <c r="F47" s="65">
        <v>9.43</v>
      </c>
      <c r="G47" s="65">
        <v>9.43</v>
      </c>
      <c r="H47" s="65"/>
      <c r="I47" s="65"/>
      <c r="J47" s="65"/>
      <c r="K47" s="65"/>
      <c r="L47" s="65"/>
      <c r="M47" s="65"/>
      <c r="N47" s="65"/>
      <c r="O47" s="65"/>
      <c r="P47" s="65"/>
      <c r="Q47" s="65"/>
      <c r="R47" s="65"/>
      <c r="S47" s="65"/>
    </row>
    <row r="48" spans="1:19" ht="14.25">
      <c r="A48" s="66"/>
      <c r="B48" s="63" t="s">
        <v>144</v>
      </c>
      <c r="C48" s="67" t="s">
        <v>145</v>
      </c>
      <c r="D48" s="65">
        <v>9</v>
      </c>
      <c r="E48" s="65">
        <v>9</v>
      </c>
      <c r="F48" s="65">
        <v>9</v>
      </c>
      <c r="G48" s="65">
        <v>9</v>
      </c>
      <c r="H48" s="65"/>
      <c r="I48" s="65"/>
      <c r="J48" s="65"/>
      <c r="K48" s="65"/>
      <c r="L48" s="65"/>
      <c r="M48" s="65"/>
      <c r="N48" s="65"/>
      <c r="O48" s="65"/>
      <c r="P48" s="65"/>
      <c r="Q48" s="65"/>
      <c r="R48" s="65"/>
      <c r="S48" s="65"/>
    </row>
    <row r="49" spans="1:19" ht="14.25">
      <c r="A49" s="66"/>
      <c r="B49" s="63" t="s">
        <v>146</v>
      </c>
      <c r="C49" s="67" t="s">
        <v>147</v>
      </c>
      <c r="D49" s="65"/>
      <c r="E49" s="65"/>
      <c r="F49" s="65"/>
      <c r="G49" s="65"/>
      <c r="H49" s="65"/>
      <c r="I49" s="65"/>
      <c r="J49" s="65"/>
      <c r="K49" s="65"/>
      <c r="L49" s="65"/>
      <c r="M49" s="65"/>
      <c r="N49" s="65"/>
      <c r="O49" s="65"/>
      <c r="P49" s="65"/>
      <c r="Q49" s="65"/>
      <c r="R49" s="65"/>
      <c r="S49" s="65"/>
    </row>
    <row r="50" spans="1:19" ht="14.25">
      <c r="A50" s="66"/>
      <c r="B50" s="63" t="s">
        <v>148</v>
      </c>
      <c r="C50" s="67" t="s">
        <v>149</v>
      </c>
      <c r="D50" s="65"/>
      <c r="E50" s="65"/>
      <c r="F50" s="65"/>
      <c r="G50" s="65"/>
      <c r="H50" s="65"/>
      <c r="I50" s="65"/>
      <c r="J50" s="65"/>
      <c r="K50" s="65"/>
      <c r="L50" s="65"/>
      <c r="M50" s="65"/>
      <c r="N50" s="65"/>
      <c r="O50" s="65"/>
      <c r="P50" s="65"/>
      <c r="Q50" s="65"/>
      <c r="R50" s="65"/>
      <c r="S50" s="65"/>
    </row>
    <row r="51" spans="1:19" ht="14.25">
      <c r="A51" s="66"/>
      <c r="B51" s="63" t="s">
        <v>106</v>
      </c>
      <c r="C51" s="67" t="s">
        <v>150</v>
      </c>
      <c r="D51" s="65">
        <v>1.1200000000000001</v>
      </c>
      <c r="E51" s="65">
        <v>1.1200000000000001</v>
      </c>
      <c r="F51" s="65">
        <v>1.1200000000000001</v>
      </c>
      <c r="G51" s="65">
        <v>1.1200000000000001</v>
      </c>
      <c r="H51" s="65"/>
      <c r="I51" s="65"/>
      <c r="J51" s="65"/>
      <c r="K51" s="65"/>
      <c r="L51" s="65"/>
      <c r="M51" s="65"/>
      <c r="N51" s="65"/>
      <c r="O51" s="65"/>
      <c r="P51" s="65"/>
      <c r="Q51" s="65"/>
      <c r="R51" s="65"/>
      <c r="S51" s="65"/>
    </row>
    <row r="52" spans="1:19" ht="14.25">
      <c r="A52" s="62">
        <v>303</v>
      </c>
      <c r="B52" s="63"/>
      <c r="C52" s="64" t="s">
        <v>151</v>
      </c>
      <c r="D52" s="65">
        <f>SUM(D53:D63)</f>
        <v>155</v>
      </c>
      <c r="E52" s="65">
        <f>SUM(E53:E63)</f>
        <v>155</v>
      </c>
      <c r="F52" s="65">
        <f>SUM(F53:F63)</f>
        <v>155</v>
      </c>
      <c r="G52" s="65">
        <f>SUM(G53:G63)</f>
        <v>155</v>
      </c>
      <c r="H52" s="65"/>
      <c r="I52" s="65"/>
      <c r="J52" s="65"/>
      <c r="K52" s="65"/>
      <c r="L52" s="65"/>
      <c r="M52" s="65"/>
      <c r="N52" s="65"/>
      <c r="O52" s="65"/>
      <c r="P52" s="65"/>
      <c r="Q52" s="65"/>
      <c r="R52" s="65"/>
      <c r="S52" s="65"/>
    </row>
    <row r="53" spans="1:19" ht="14.25">
      <c r="A53" s="66"/>
      <c r="B53" s="63" t="s">
        <v>82</v>
      </c>
      <c r="C53" s="67" t="s">
        <v>152</v>
      </c>
      <c r="D53" s="65"/>
      <c r="E53" s="65"/>
      <c r="F53" s="65"/>
      <c r="G53" s="65"/>
      <c r="H53" s="65"/>
      <c r="I53" s="65"/>
      <c r="J53" s="65"/>
      <c r="K53" s="65"/>
      <c r="L53" s="65"/>
      <c r="M53" s="65"/>
      <c r="N53" s="65"/>
      <c r="O53" s="65"/>
      <c r="P53" s="65"/>
      <c r="Q53" s="65"/>
      <c r="R53" s="65"/>
      <c r="S53" s="65"/>
    </row>
    <row r="54" spans="1:19" ht="14.25">
      <c r="A54" s="66"/>
      <c r="B54" s="63" t="s">
        <v>84</v>
      </c>
      <c r="C54" s="67" t="s">
        <v>153</v>
      </c>
      <c r="D54" s="65">
        <v>59.14</v>
      </c>
      <c r="E54" s="65">
        <v>59.14</v>
      </c>
      <c r="F54" s="65">
        <v>59.14</v>
      </c>
      <c r="G54" s="65">
        <v>59.14</v>
      </c>
      <c r="H54" s="65"/>
      <c r="I54" s="65"/>
      <c r="J54" s="65"/>
      <c r="K54" s="65"/>
      <c r="L54" s="65"/>
      <c r="M54" s="65"/>
      <c r="N54" s="65"/>
      <c r="O54" s="65"/>
      <c r="P54" s="65"/>
      <c r="Q54" s="65"/>
      <c r="R54" s="65"/>
      <c r="S54" s="65"/>
    </row>
    <row r="55" spans="1:19" ht="14.25">
      <c r="A55" s="66"/>
      <c r="B55" s="63" t="s">
        <v>86</v>
      </c>
      <c r="C55" s="67" t="s">
        <v>154</v>
      </c>
      <c r="D55" s="65"/>
      <c r="E55" s="65"/>
      <c r="F55" s="65"/>
      <c r="G55" s="65"/>
      <c r="H55" s="65"/>
      <c r="I55" s="65"/>
      <c r="J55" s="65"/>
      <c r="K55" s="65"/>
      <c r="L55" s="65"/>
      <c r="M55" s="65"/>
      <c r="N55" s="65"/>
      <c r="O55" s="65"/>
      <c r="P55" s="65"/>
      <c r="Q55" s="65"/>
      <c r="R55" s="65"/>
      <c r="S55" s="65"/>
    </row>
    <row r="56" spans="1:19" ht="14.25">
      <c r="A56" s="66"/>
      <c r="B56" s="63" t="s">
        <v>112</v>
      </c>
      <c r="C56" s="67" t="s">
        <v>155</v>
      </c>
      <c r="D56" s="65"/>
      <c r="E56" s="65"/>
      <c r="F56" s="65"/>
      <c r="G56" s="65"/>
      <c r="H56" s="65"/>
      <c r="I56" s="65"/>
      <c r="J56" s="65"/>
      <c r="K56" s="65"/>
      <c r="L56" s="65"/>
      <c r="M56" s="65"/>
      <c r="N56" s="65"/>
      <c r="O56" s="65"/>
      <c r="P56" s="65"/>
      <c r="Q56" s="65"/>
      <c r="R56" s="65"/>
      <c r="S56" s="65"/>
    </row>
    <row r="57" spans="1:19" ht="14.25">
      <c r="A57" s="66"/>
      <c r="B57" s="63" t="s">
        <v>114</v>
      </c>
      <c r="C57" s="67" t="s">
        <v>156</v>
      </c>
      <c r="D57" s="65">
        <v>95.71</v>
      </c>
      <c r="E57" s="65">
        <v>95.71</v>
      </c>
      <c r="F57" s="65">
        <v>95.71</v>
      </c>
      <c r="G57" s="65">
        <v>95.71</v>
      </c>
      <c r="H57" s="65"/>
      <c r="I57" s="65"/>
      <c r="J57" s="65"/>
      <c r="K57" s="65"/>
      <c r="L57" s="65"/>
      <c r="M57" s="65"/>
      <c r="N57" s="65"/>
      <c r="O57" s="65"/>
      <c r="P57" s="65"/>
      <c r="Q57" s="65"/>
      <c r="R57" s="65"/>
      <c r="S57" s="65"/>
    </row>
    <row r="58" spans="1:19" ht="14.25">
      <c r="A58" s="66"/>
      <c r="B58" s="63" t="s">
        <v>88</v>
      </c>
      <c r="C58" s="67" t="s">
        <v>157</v>
      </c>
      <c r="D58" s="65"/>
      <c r="E58" s="65"/>
      <c r="F58" s="65"/>
      <c r="G58" s="65"/>
      <c r="H58" s="65"/>
      <c r="I58" s="65"/>
      <c r="J58" s="65"/>
      <c r="K58" s="65"/>
      <c r="L58" s="65"/>
      <c r="M58" s="65"/>
      <c r="N58" s="65"/>
      <c r="O58" s="65"/>
      <c r="P58" s="65"/>
      <c r="Q58" s="65"/>
      <c r="R58" s="65"/>
      <c r="S58" s="65"/>
    </row>
    <row r="59" spans="1:19" ht="14.25">
      <c r="A59" s="66"/>
      <c r="B59" s="63" t="s">
        <v>90</v>
      </c>
      <c r="C59" s="67" t="s">
        <v>158</v>
      </c>
      <c r="D59" s="65"/>
      <c r="E59" s="65"/>
      <c r="F59" s="65"/>
      <c r="G59" s="65"/>
      <c r="H59" s="65"/>
      <c r="I59" s="65"/>
      <c r="J59" s="65"/>
      <c r="K59" s="65"/>
      <c r="L59" s="65"/>
      <c r="M59" s="65"/>
      <c r="N59" s="65"/>
      <c r="O59" s="65"/>
      <c r="P59" s="65"/>
      <c r="Q59" s="65"/>
      <c r="R59" s="65"/>
      <c r="S59" s="65"/>
    </row>
    <row r="60" spans="1:19" ht="14.25">
      <c r="A60" s="66"/>
      <c r="B60" s="63" t="s">
        <v>92</v>
      </c>
      <c r="C60" s="67" t="s">
        <v>159</v>
      </c>
      <c r="D60" s="65"/>
      <c r="E60" s="65"/>
      <c r="F60" s="65"/>
      <c r="G60" s="65"/>
      <c r="H60" s="65"/>
      <c r="I60" s="65"/>
      <c r="J60" s="65"/>
      <c r="K60" s="65"/>
      <c r="L60" s="65"/>
      <c r="M60" s="65"/>
      <c r="N60" s="65"/>
      <c r="O60" s="65"/>
      <c r="P60" s="65"/>
      <c r="Q60" s="65"/>
      <c r="R60" s="65"/>
      <c r="S60" s="65"/>
    </row>
    <row r="61" spans="1:19" ht="14.25">
      <c r="A61" s="66"/>
      <c r="B61" s="63" t="s">
        <v>94</v>
      </c>
      <c r="C61" s="67" t="s">
        <v>160</v>
      </c>
      <c r="D61" s="65">
        <v>0.15</v>
      </c>
      <c r="E61" s="65">
        <v>0.15</v>
      </c>
      <c r="F61" s="65">
        <v>0.15</v>
      </c>
      <c r="G61" s="65">
        <v>0.15</v>
      </c>
      <c r="H61" s="65"/>
      <c r="I61" s="65"/>
      <c r="J61" s="65"/>
      <c r="K61" s="65"/>
      <c r="L61" s="65"/>
      <c r="M61" s="65"/>
      <c r="N61" s="65"/>
      <c r="O61" s="65"/>
      <c r="P61" s="65"/>
      <c r="Q61" s="65"/>
      <c r="R61" s="65"/>
      <c r="S61" s="65"/>
    </row>
    <row r="62" spans="1:19" ht="14.25">
      <c r="A62" s="66"/>
      <c r="B62" s="63" t="s">
        <v>96</v>
      </c>
      <c r="C62" s="67" t="s">
        <v>161</v>
      </c>
      <c r="D62" s="65"/>
      <c r="E62" s="65"/>
      <c r="F62" s="65"/>
      <c r="G62" s="65"/>
      <c r="H62" s="65"/>
      <c r="I62" s="65"/>
      <c r="J62" s="65"/>
      <c r="K62" s="65"/>
      <c r="L62" s="65"/>
      <c r="M62" s="65"/>
      <c r="N62" s="65"/>
      <c r="O62" s="65"/>
      <c r="P62" s="65"/>
      <c r="Q62" s="65"/>
      <c r="R62" s="65"/>
      <c r="S62" s="65"/>
    </row>
    <row r="63" spans="1:19" ht="14.25">
      <c r="A63" s="66"/>
      <c r="B63" s="63" t="s">
        <v>106</v>
      </c>
      <c r="C63" s="67" t="s">
        <v>162</v>
      </c>
      <c r="D63" s="65"/>
      <c r="E63" s="65"/>
      <c r="F63" s="65"/>
      <c r="G63" s="65"/>
      <c r="H63" s="65"/>
      <c r="I63" s="65"/>
      <c r="J63" s="65"/>
      <c r="K63" s="65"/>
      <c r="L63" s="65"/>
      <c r="M63" s="65"/>
      <c r="N63" s="65"/>
      <c r="O63" s="65"/>
      <c r="P63" s="65"/>
      <c r="Q63" s="65"/>
      <c r="R63" s="65"/>
      <c r="S63" s="65"/>
    </row>
  </sheetData>
  <mergeCells count="14">
    <mergeCell ref="F6:M6"/>
    <mergeCell ref="N6:N7"/>
    <mergeCell ref="O6:O7"/>
    <mergeCell ref="A9:C9"/>
    <mergeCell ref="A2:S2"/>
    <mergeCell ref="A4:B5"/>
    <mergeCell ref="C4:C7"/>
    <mergeCell ref="D4:S4"/>
    <mergeCell ref="D5:D7"/>
    <mergeCell ref="E5:O5"/>
    <mergeCell ref="P5:S6"/>
    <mergeCell ref="A6:A7"/>
    <mergeCell ref="B6:B7"/>
    <mergeCell ref="E6:E7"/>
  </mergeCells>
  <phoneticPr fontId="24" type="noConversion"/>
  <printOptions horizontalCentered="1"/>
  <pageMargins left="0.59027777777777801" right="0.59027777777777801" top="0.74791666666666701" bottom="0.74791666666666701" header="0.31458333333333299" footer="0.31458333333333299"/>
  <pageSetup paperSize="9" scale="63" fitToHeight="0" orientation="landscape"/>
</worksheet>
</file>

<file path=xl/worksheets/sheet2.xml><?xml version="1.0" encoding="utf-8"?>
<worksheet xmlns="http://schemas.openxmlformats.org/spreadsheetml/2006/main" xmlns:r="http://schemas.openxmlformats.org/officeDocument/2006/relationships">
  <dimension ref="A1:E28"/>
  <sheetViews>
    <sheetView workbookViewId="0">
      <selection activeCell="C23" sqref="C23"/>
    </sheetView>
  </sheetViews>
  <sheetFormatPr defaultColWidth="9" defaultRowHeight="13.5"/>
  <cols>
    <col min="1" max="1" width="10.75" customWidth="1"/>
    <col min="2" max="2" width="23.375" customWidth="1"/>
    <col min="3" max="5" width="20.625" customWidth="1"/>
  </cols>
  <sheetData>
    <row r="1" spans="1:5" ht="20.100000000000001" customHeight="1">
      <c r="A1" s="104"/>
      <c r="B1" s="104"/>
      <c r="C1" s="104"/>
      <c r="D1" s="104"/>
      <c r="E1" s="104"/>
    </row>
    <row r="2" spans="1:5" ht="39.950000000000003" customHeight="1">
      <c r="A2" s="99" t="s">
        <v>46</v>
      </c>
      <c r="B2" s="99"/>
      <c r="C2" s="99"/>
      <c r="D2" s="99"/>
      <c r="E2" s="99"/>
    </row>
    <row r="3" spans="1:5" ht="14.25">
      <c r="A3" s="105" t="s">
        <v>47</v>
      </c>
      <c r="B3" s="105"/>
      <c r="C3" s="105"/>
      <c r="D3" s="105"/>
      <c r="E3" s="105"/>
    </row>
    <row r="4" spans="1:5" ht="39.950000000000003" customHeight="1">
      <c r="A4" s="103" t="s">
        <v>48</v>
      </c>
      <c r="B4" s="103"/>
      <c r="C4" s="103" t="s">
        <v>410</v>
      </c>
      <c r="D4" s="103"/>
      <c r="E4" s="103"/>
    </row>
    <row r="5" spans="1:5" ht="20.100000000000001" customHeight="1">
      <c r="A5" s="103" t="s">
        <v>49</v>
      </c>
      <c r="B5" s="103" t="s">
        <v>50</v>
      </c>
      <c r="C5" s="103" t="s">
        <v>51</v>
      </c>
      <c r="D5" s="103"/>
      <c r="E5" s="103"/>
    </row>
    <row r="6" spans="1:5" ht="30" customHeight="1">
      <c r="A6" s="103"/>
      <c r="B6" s="103"/>
      <c r="C6" s="47" t="s">
        <v>52</v>
      </c>
      <c r="D6" s="47" t="s">
        <v>53</v>
      </c>
      <c r="E6" s="47" t="s">
        <v>54</v>
      </c>
    </row>
    <row r="7" spans="1:5">
      <c r="A7" s="81">
        <v>208</v>
      </c>
      <c r="B7" s="81" t="s">
        <v>411</v>
      </c>
      <c r="C7" s="82">
        <f>D7+E7</f>
        <v>326.75</v>
      </c>
      <c r="D7" s="82">
        <f>D8</f>
        <v>326.75</v>
      </c>
      <c r="E7" s="82"/>
    </row>
    <row r="8" spans="1:5">
      <c r="A8" s="81">
        <v>20805</v>
      </c>
      <c r="B8" s="81" t="s">
        <v>412</v>
      </c>
      <c r="C8" s="82">
        <f t="shared" ref="C8:C25" si="0">D8+E8</f>
        <v>326.75</v>
      </c>
      <c r="D8" s="82">
        <f>D9+D10+D11</f>
        <v>326.75</v>
      </c>
      <c r="E8" s="82"/>
    </row>
    <row r="9" spans="1:5">
      <c r="A9" s="81">
        <v>2080501</v>
      </c>
      <c r="B9" s="81" t="s">
        <v>413</v>
      </c>
      <c r="C9" s="82">
        <f t="shared" si="0"/>
        <v>60.26</v>
      </c>
      <c r="D9" s="82">
        <v>60.26</v>
      </c>
      <c r="E9" s="82"/>
    </row>
    <row r="10" spans="1:5">
      <c r="A10" s="81">
        <v>2080505</v>
      </c>
      <c r="B10" s="81" t="s">
        <v>429</v>
      </c>
      <c r="C10" s="82">
        <f t="shared" si="0"/>
        <v>190.35</v>
      </c>
      <c r="D10" s="82">
        <v>190.35</v>
      </c>
      <c r="E10" s="82"/>
    </row>
    <row r="11" spans="1:5">
      <c r="A11" s="81">
        <v>2080506</v>
      </c>
      <c r="B11" s="81" t="s">
        <v>430</v>
      </c>
      <c r="C11" s="82">
        <f t="shared" si="0"/>
        <v>76.14</v>
      </c>
      <c r="D11" s="82">
        <v>76.14</v>
      </c>
      <c r="E11" s="82"/>
    </row>
    <row r="12" spans="1:5">
      <c r="A12" s="81">
        <v>210</v>
      </c>
      <c r="B12" s="81" t="s">
        <v>416</v>
      </c>
      <c r="C12" s="82">
        <f t="shared" si="0"/>
        <v>56.07</v>
      </c>
      <c r="D12" s="82">
        <f>D13</f>
        <v>56.07</v>
      </c>
      <c r="E12" s="82"/>
    </row>
    <row r="13" spans="1:5">
      <c r="A13" s="81">
        <v>21011</v>
      </c>
      <c r="B13" s="81" t="s">
        <v>417</v>
      </c>
      <c r="C13" s="82">
        <f t="shared" si="0"/>
        <v>56.07</v>
      </c>
      <c r="D13" s="82">
        <f>D14</f>
        <v>56.07</v>
      </c>
      <c r="E13" s="82"/>
    </row>
    <row r="14" spans="1:5">
      <c r="A14" s="81">
        <v>2101101</v>
      </c>
      <c r="B14" s="81" t="s">
        <v>418</v>
      </c>
      <c r="C14" s="82">
        <f t="shared" si="0"/>
        <v>56.07</v>
      </c>
      <c r="D14" s="82">
        <v>56.07</v>
      </c>
      <c r="E14" s="82"/>
    </row>
    <row r="15" spans="1:5">
      <c r="A15" s="81">
        <v>220</v>
      </c>
      <c r="B15" s="81" t="s">
        <v>419</v>
      </c>
      <c r="C15" s="82">
        <f t="shared" si="0"/>
        <v>1800.33</v>
      </c>
      <c r="D15" s="82">
        <f>D16</f>
        <v>1550.33</v>
      </c>
      <c r="E15" s="82">
        <f>E16</f>
        <v>250</v>
      </c>
    </row>
    <row r="16" spans="1:5">
      <c r="A16" s="81">
        <v>22001</v>
      </c>
      <c r="B16" s="81" t="s">
        <v>420</v>
      </c>
      <c r="C16" s="82">
        <f t="shared" si="0"/>
        <v>1800.33</v>
      </c>
      <c r="D16" s="82">
        <f>D17+D18+D19+D20+D21+D22</f>
        <v>1550.33</v>
      </c>
      <c r="E16" s="82">
        <f>E17+E18+E19+E20+E21+E22</f>
        <v>250</v>
      </c>
    </row>
    <row r="17" spans="1:5">
      <c r="A17" s="81">
        <v>2200101</v>
      </c>
      <c r="B17" s="81" t="s">
        <v>421</v>
      </c>
      <c r="C17" s="82">
        <f t="shared" si="0"/>
        <v>1520.33</v>
      </c>
      <c r="D17" s="82">
        <v>1520.33</v>
      </c>
      <c r="E17" s="82"/>
    </row>
    <row r="18" spans="1:5">
      <c r="A18" s="81">
        <v>2200104</v>
      </c>
      <c r="B18" s="81" t="s">
        <v>431</v>
      </c>
      <c r="C18" s="82">
        <f t="shared" si="0"/>
        <v>0</v>
      </c>
      <c r="D18" s="82"/>
      <c r="E18" s="82"/>
    </row>
    <row r="19" spans="1:5">
      <c r="A19" s="81">
        <v>2200105</v>
      </c>
      <c r="B19" s="81" t="s">
        <v>432</v>
      </c>
      <c r="C19" s="82">
        <f t="shared" si="0"/>
        <v>0</v>
      </c>
      <c r="D19" s="82"/>
      <c r="E19" s="82"/>
    </row>
    <row r="20" spans="1:5">
      <c r="A20" s="81">
        <v>2200109</v>
      </c>
      <c r="B20" s="81" t="s">
        <v>433</v>
      </c>
      <c r="C20" s="82">
        <f t="shared" si="0"/>
        <v>0</v>
      </c>
      <c r="D20" s="82"/>
      <c r="E20" s="82"/>
    </row>
    <row r="21" spans="1:5">
      <c r="A21" s="81">
        <v>2200111</v>
      </c>
      <c r="B21" s="81" t="s">
        <v>434</v>
      </c>
      <c r="C21" s="82">
        <f t="shared" si="0"/>
        <v>250</v>
      </c>
      <c r="D21" s="82"/>
      <c r="E21" s="82">
        <v>250</v>
      </c>
    </row>
    <row r="22" spans="1:5">
      <c r="A22" s="81">
        <v>2200114</v>
      </c>
      <c r="B22" s="81" t="s">
        <v>435</v>
      </c>
      <c r="C22" s="82">
        <f t="shared" si="0"/>
        <v>30</v>
      </c>
      <c r="D22" s="82">
        <v>30</v>
      </c>
      <c r="E22" s="82"/>
    </row>
    <row r="23" spans="1:5">
      <c r="A23" s="81">
        <v>221</v>
      </c>
      <c r="B23" s="81" t="s">
        <v>427</v>
      </c>
      <c r="C23" s="82">
        <f t="shared" si="0"/>
        <v>110.55</v>
      </c>
      <c r="D23" s="82">
        <f>D24</f>
        <v>110.55</v>
      </c>
      <c r="E23" s="82"/>
    </row>
    <row r="24" spans="1:5">
      <c r="A24" s="81">
        <v>22102</v>
      </c>
      <c r="B24" s="81" t="s">
        <v>428</v>
      </c>
      <c r="C24" s="82">
        <f t="shared" si="0"/>
        <v>110.55</v>
      </c>
      <c r="D24" s="82">
        <f>D25</f>
        <v>110.55</v>
      </c>
      <c r="E24" s="82"/>
    </row>
    <row r="25" spans="1:5">
      <c r="A25" s="81">
        <v>2210201</v>
      </c>
      <c r="B25" s="81" t="s">
        <v>103</v>
      </c>
      <c r="C25" s="82">
        <f t="shared" si="0"/>
        <v>110.55</v>
      </c>
      <c r="D25" s="82">
        <v>110.55</v>
      </c>
      <c r="E25" s="82"/>
    </row>
    <row r="26" spans="1:5">
      <c r="A26" s="82"/>
      <c r="B26" s="83" t="s">
        <v>55</v>
      </c>
      <c r="C26" s="82">
        <f>C7+C12+C15+C23</f>
        <v>2293.7000000000003</v>
      </c>
      <c r="D26" s="82">
        <f>D7+D12+D15+D23</f>
        <v>2043.6999999999998</v>
      </c>
      <c r="E26" s="82">
        <f>E7+E12+E15+E23</f>
        <v>250</v>
      </c>
    </row>
    <row r="27" spans="1:5">
      <c r="A27" s="70"/>
      <c r="B27" s="70"/>
      <c r="C27" s="70"/>
      <c r="D27" s="70"/>
      <c r="E27" s="70"/>
    </row>
    <row r="28" spans="1:5">
      <c r="A28" s="70"/>
      <c r="B28" s="70"/>
      <c r="C28" s="70"/>
      <c r="D28" s="70"/>
      <c r="E28" s="70"/>
    </row>
  </sheetData>
  <mergeCells count="8">
    <mergeCell ref="C5:E5"/>
    <mergeCell ref="A5:A6"/>
    <mergeCell ref="B5:B6"/>
    <mergeCell ref="A1:E1"/>
    <mergeCell ref="A2:E2"/>
    <mergeCell ref="A3:E3"/>
    <mergeCell ref="A4:B4"/>
    <mergeCell ref="C4:E4"/>
  </mergeCells>
  <phoneticPr fontId="24" type="noConversion"/>
  <printOptions horizontalCentered="1"/>
  <pageMargins left="3.8888888888888903E-2" right="3.8888888888888903E-2" top="0.74791666666666701" bottom="0.74791666666666701" header="0.31388888888888899" footer="0.31388888888888899"/>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63"/>
  <sheetViews>
    <sheetView topLeftCell="A4" workbookViewId="0">
      <selection activeCell="H9" sqref="H9"/>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9.75" customWidth="1"/>
    <col min="8" max="8" width="10.5" customWidth="1"/>
    <col min="9" max="9" width="8.625" customWidth="1"/>
  </cols>
  <sheetData>
    <row r="1" spans="1:19" ht="15" customHeight="1">
      <c r="A1" s="56"/>
      <c r="B1" s="56"/>
      <c r="C1" s="57"/>
      <c r="D1" s="58"/>
      <c r="E1" s="58"/>
      <c r="F1" s="58"/>
      <c r="G1" s="58"/>
      <c r="H1" s="58"/>
      <c r="I1" s="58"/>
      <c r="J1" s="58"/>
      <c r="K1" s="58"/>
      <c r="L1" s="58"/>
      <c r="M1" s="58"/>
      <c r="N1" s="58"/>
      <c r="O1" s="58"/>
      <c r="P1" s="58"/>
      <c r="Q1" s="58"/>
      <c r="R1" s="58"/>
    </row>
    <row r="2" spans="1:19" ht="33.950000000000003" customHeight="1">
      <c r="A2" s="99" t="s">
        <v>56</v>
      </c>
      <c r="B2" s="99"/>
      <c r="C2" s="99"/>
      <c r="D2" s="99"/>
      <c r="E2" s="99"/>
      <c r="F2" s="99"/>
      <c r="G2" s="99"/>
      <c r="H2" s="99"/>
      <c r="I2" s="99"/>
      <c r="J2" s="99"/>
      <c r="K2" s="99"/>
      <c r="L2" s="99"/>
      <c r="M2" s="99"/>
      <c r="N2" s="99"/>
      <c r="O2" s="99"/>
      <c r="P2" s="99"/>
      <c r="Q2" s="99"/>
      <c r="R2" s="99"/>
      <c r="S2" s="99"/>
    </row>
    <row r="3" spans="1:19" ht="20.100000000000001" customHeight="1">
      <c r="A3" s="56"/>
      <c r="B3" s="56"/>
      <c r="C3" s="57"/>
      <c r="D3" s="58"/>
      <c r="E3" s="58"/>
      <c r="F3" s="58"/>
      <c r="G3" s="58"/>
      <c r="H3" s="58"/>
      <c r="I3" s="58"/>
      <c r="J3" s="58"/>
      <c r="K3" s="58"/>
      <c r="L3" s="58"/>
      <c r="M3" s="58"/>
      <c r="N3" s="58"/>
      <c r="O3" s="58"/>
      <c r="P3" s="58"/>
      <c r="Q3" s="58"/>
      <c r="R3" s="58"/>
      <c r="S3" s="68" t="s">
        <v>47</v>
      </c>
    </row>
    <row r="4" spans="1:19" ht="48" customHeight="1">
      <c r="A4" s="117" t="s">
        <v>57</v>
      </c>
      <c r="B4" s="125"/>
      <c r="C4" s="117" t="s">
        <v>58</v>
      </c>
      <c r="D4" s="100" t="s">
        <v>59</v>
      </c>
      <c r="E4" s="100"/>
      <c r="F4" s="100"/>
      <c r="G4" s="100"/>
      <c r="H4" s="100"/>
      <c r="I4" s="100"/>
      <c r="J4" s="100"/>
      <c r="K4" s="100"/>
      <c r="L4" s="100"/>
      <c r="M4" s="100"/>
      <c r="N4" s="100"/>
      <c r="O4" s="100"/>
      <c r="P4" s="100"/>
      <c r="Q4" s="100"/>
      <c r="R4" s="100"/>
      <c r="S4" s="100"/>
    </row>
    <row r="5" spans="1:19" ht="20.100000000000001" customHeight="1">
      <c r="A5" s="119"/>
      <c r="B5" s="126"/>
      <c r="C5" s="118"/>
      <c r="D5" s="120" t="s">
        <v>60</v>
      </c>
      <c r="E5" s="106" t="s">
        <v>61</v>
      </c>
      <c r="F5" s="107"/>
      <c r="G5" s="107"/>
      <c r="H5" s="107"/>
      <c r="I5" s="107"/>
      <c r="J5" s="107"/>
      <c r="K5" s="107"/>
      <c r="L5" s="107"/>
      <c r="M5" s="107"/>
      <c r="N5" s="107"/>
      <c r="O5" s="108"/>
      <c r="P5" s="127" t="s">
        <v>62</v>
      </c>
      <c r="Q5" s="128"/>
      <c r="R5" s="128"/>
      <c r="S5" s="129"/>
    </row>
    <row r="6" spans="1:19" ht="20.100000000000001" customHeight="1">
      <c r="A6" s="115" t="s">
        <v>63</v>
      </c>
      <c r="B6" s="115" t="s">
        <v>64</v>
      </c>
      <c r="C6" s="118"/>
      <c r="D6" s="121"/>
      <c r="E6" s="123" t="s">
        <v>65</v>
      </c>
      <c r="F6" s="109" t="s">
        <v>66</v>
      </c>
      <c r="G6" s="110"/>
      <c r="H6" s="110"/>
      <c r="I6" s="110"/>
      <c r="J6" s="110"/>
      <c r="K6" s="110"/>
      <c r="L6" s="110"/>
      <c r="M6" s="111"/>
      <c r="N6" s="102" t="s">
        <v>67</v>
      </c>
      <c r="O6" s="102" t="s">
        <v>68</v>
      </c>
      <c r="P6" s="130"/>
      <c r="Q6" s="131"/>
      <c r="R6" s="131"/>
      <c r="S6" s="132"/>
    </row>
    <row r="7" spans="1:19" ht="66.95" customHeight="1">
      <c r="A7" s="116"/>
      <c r="B7" s="116"/>
      <c r="C7" s="119"/>
      <c r="D7" s="122"/>
      <c r="E7" s="124"/>
      <c r="F7" s="59" t="s">
        <v>52</v>
      </c>
      <c r="G7" s="59" t="s">
        <v>69</v>
      </c>
      <c r="H7" s="59" t="s">
        <v>70</v>
      </c>
      <c r="I7" s="59" t="s">
        <v>71</v>
      </c>
      <c r="J7" s="59" t="s">
        <v>72</v>
      </c>
      <c r="K7" s="59" t="s">
        <v>73</v>
      </c>
      <c r="L7" s="59" t="s">
        <v>74</v>
      </c>
      <c r="M7" s="59" t="s">
        <v>75</v>
      </c>
      <c r="N7" s="102"/>
      <c r="O7" s="102"/>
      <c r="P7" s="59" t="s">
        <v>52</v>
      </c>
      <c r="Q7" s="59" t="s">
        <v>76</v>
      </c>
      <c r="R7" s="59" t="s">
        <v>77</v>
      </c>
      <c r="S7" s="59" t="s">
        <v>78</v>
      </c>
    </row>
    <row r="8" spans="1:19" ht="20.100000000000001" customHeight="1">
      <c r="A8" s="60">
        <v>1</v>
      </c>
      <c r="B8" s="60">
        <v>2</v>
      </c>
      <c r="C8" s="61">
        <v>3</v>
      </c>
      <c r="D8" s="60">
        <v>4</v>
      </c>
      <c r="E8" s="60">
        <v>5</v>
      </c>
      <c r="F8" s="60">
        <v>6</v>
      </c>
      <c r="G8" s="60">
        <v>7</v>
      </c>
      <c r="H8" s="61">
        <v>8</v>
      </c>
      <c r="I8" s="60">
        <v>9</v>
      </c>
      <c r="J8" s="60">
        <v>10</v>
      </c>
      <c r="K8" s="60">
        <v>11</v>
      </c>
      <c r="L8" s="60">
        <v>12</v>
      </c>
      <c r="M8" s="61">
        <v>13</v>
      </c>
      <c r="N8" s="60">
        <v>14</v>
      </c>
      <c r="O8" s="60">
        <v>15</v>
      </c>
      <c r="P8" s="60">
        <v>16</v>
      </c>
      <c r="Q8" s="60">
        <v>17</v>
      </c>
      <c r="R8" s="61">
        <v>18</v>
      </c>
      <c r="S8" s="60">
        <v>19</v>
      </c>
    </row>
    <row r="9" spans="1:19" ht="20.100000000000001" customHeight="1">
      <c r="A9" s="112" t="s">
        <v>79</v>
      </c>
      <c r="B9" s="113"/>
      <c r="C9" s="114"/>
      <c r="D9" s="84">
        <f>D10+D24+D52</f>
        <v>2043.7</v>
      </c>
      <c r="E9" s="84">
        <f>E10+E24+E52</f>
        <v>2043.7</v>
      </c>
      <c r="F9" s="84">
        <f>F10+F24+F52</f>
        <v>2043.7</v>
      </c>
      <c r="G9" s="84">
        <f>G10+G24+G52</f>
        <v>2043.7</v>
      </c>
      <c r="H9" s="60"/>
      <c r="I9" s="60"/>
      <c r="J9" s="60"/>
      <c r="K9" s="60"/>
      <c r="L9" s="60"/>
      <c r="M9" s="60"/>
      <c r="N9" s="60"/>
      <c r="O9" s="60"/>
      <c r="P9" s="60"/>
      <c r="Q9" s="60"/>
      <c r="R9" s="60"/>
      <c r="S9" s="60"/>
    </row>
    <row r="10" spans="1:19" ht="20.100000000000001" customHeight="1">
      <c r="A10" s="62">
        <v>301</v>
      </c>
      <c r="B10" s="63" t="s">
        <v>80</v>
      </c>
      <c r="C10" s="64" t="s">
        <v>81</v>
      </c>
      <c r="D10" s="65">
        <f>SUM(D11:D23)</f>
        <v>1828.1200000000001</v>
      </c>
      <c r="E10" s="65">
        <f>SUM(E11:E23)</f>
        <v>1828.1200000000001</v>
      </c>
      <c r="F10" s="65">
        <f>SUM(F11:F23)</f>
        <v>1828.1200000000001</v>
      </c>
      <c r="G10" s="65">
        <f>SUM(G11:G23)</f>
        <v>1828.1200000000001</v>
      </c>
      <c r="H10" s="65"/>
      <c r="I10" s="65"/>
      <c r="J10" s="65"/>
      <c r="K10" s="65"/>
      <c r="L10" s="65"/>
      <c r="M10" s="65"/>
      <c r="N10" s="65"/>
      <c r="O10" s="65"/>
      <c r="P10" s="65"/>
      <c r="Q10" s="65"/>
      <c r="R10" s="65"/>
      <c r="S10" s="65"/>
    </row>
    <row r="11" spans="1:19" ht="20.100000000000001" customHeight="1">
      <c r="A11" s="66"/>
      <c r="B11" s="63" t="s">
        <v>82</v>
      </c>
      <c r="C11" s="67" t="s">
        <v>83</v>
      </c>
      <c r="D11" s="65">
        <v>377.37</v>
      </c>
      <c r="E11" s="65">
        <v>377.37</v>
      </c>
      <c r="F11" s="65">
        <v>377.37</v>
      </c>
      <c r="G11" s="65">
        <v>377.37</v>
      </c>
      <c r="H11" s="65"/>
      <c r="I11" s="65"/>
      <c r="J11" s="65"/>
      <c r="K11" s="65"/>
      <c r="L11" s="65"/>
      <c r="M11" s="65"/>
      <c r="N11" s="65"/>
      <c r="O11" s="65"/>
      <c r="P11" s="65"/>
      <c r="Q11" s="65"/>
      <c r="R11" s="65"/>
      <c r="S11" s="65"/>
    </row>
    <row r="12" spans="1:19" ht="20.100000000000001" customHeight="1">
      <c r="A12" s="66"/>
      <c r="B12" s="63" t="s">
        <v>84</v>
      </c>
      <c r="C12" s="67" t="s">
        <v>85</v>
      </c>
      <c r="D12" s="65">
        <v>918.01</v>
      </c>
      <c r="E12" s="65">
        <v>918.01</v>
      </c>
      <c r="F12" s="65">
        <v>918.01</v>
      </c>
      <c r="G12" s="65">
        <v>918.01</v>
      </c>
      <c r="H12" s="65"/>
      <c r="I12" s="65"/>
      <c r="J12" s="65"/>
      <c r="K12" s="65"/>
      <c r="L12" s="65"/>
      <c r="M12" s="65"/>
      <c r="N12" s="65"/>
      <c r="O12" s="65"/>
      <c r="P12" s="65"/>
      <c r="Q12" s="65"/>
      <c r="R12" s="65"/>
      <c r="S12" s="65"/>
    </row>
    <row r="13" spans="1:19" ht="20.100000000000001" customHeight="1">
      <c r="A13" s="66"/>
      <c r="B13" s="63" t="s">
        <v>86</v>
      </c>
      <c r="C13" s="67" t="s">
        <v>87</v>
      </c>
      <c r="D13" s="65">
        <v>31.45</v>
      </c>
      <c r="E13" s="65">
        <v>31.45</v>
      </c>
      <c r="F13" s="65">
        <v>31.45</v>
      </c>
      <c r="G13" s="65">
        <v>31.45</v>
      </c>
      <c r="H13" s="65"/>
      <c r="I13" s="65"/>
      <c r="J13" s="65"/>
      <c r="K13" s="65"/>
      <c r="L13" s="65"/>
      <c r="M13" s="65"/>
      <c r="N13" s="65"/>
      <c r="O13" s="65"/>
      <c r="P13" s="65"/>
      <c r="Q13" s="65"/>
      <c r="R13" s="65"/>
      <c r="S13" s="65"/>
    </row>
    <row r="14" spans="1:19" ht="20.100000000000001" customHeight="1">
      <c r="A14" s="66"/>
      <c r="B14" s="63" t="s">
        <v>88</v>
      </c>
      <c r="C14" s="67" t="s">
        <v>89</v>
      </c>
      <c r="D14" s="65"/>
      <c r="E14" s="65"/>
      <c r="F14" s="65"/>
      <c r="G14" s="65"/>
      <c r="H14" s="65"/>
      <c r="I14" s="65"/>
      <c r="J14" s="65"/>
      <c r="K14" s="65"/>
      <c r="L14" s="65"/>
      <c r="M14" s="65"/>
      <c r="N14" s="65"/>
      <c r="O14" s="65"/>
      <c r="P14" s="65"/>
      <c r="Q14" s="65"/>
      <c r="R14" s="65"/>
      <c r="S14" s="65"/>
    </row>
    <row r="15" spans="1:19" ht="20.100000000000001" customHeight="1">
      <c r="A15" s="66"/>
      <c r="B15" s="63" t="s">
        <v>90</v>
      </c>
      <c r="C15" s="67" t="s">
        <v>91</v>
      </c>
      <c r="D15" s="65">
        <v>30.98</v>
      </c>
      <c r="E15" s="65">
        <v>30.98</v>
      </c>
      <c r="F15" s="65">
        <v>30.98</v>
      </c>
      <c r="G15" s="65">
        <v>30.98</v>
      </c>
      <c r="H15" s="65"/>
      <c r="I15" s="65"/>
      <c r="J15" s="65"/>
      <c r="K15" s="65"/>
      <c r="L15" s="65"/>
      <c r="M15" s="65"/>
      <c r="N15" s="65"/>
      <c r="O15" s="65"/>
      <c r="P15" s="65"/>
      <c r="Q15" s="65"/>
      <c r="R15" s="65"/>
      <c r="S15" s="65"/>
    </row>
    <row r="16" spans="1:19" ht="20.100000000000001" customHeight="1">
      <c r="A16" s="66"/>
      <c r="B16" s="63" t="s">
        <v>92</v>
      </c>
      <c r="C16" s="67" t="s">
        <v>93</v>
      </c>
      <c r="D16" s="65">
        <v>190.35</v>
      </c>
      <c r="E16" s="65">
        <v>190.35</v>
      </c>
      <c r="F16" s="65">
        <v>190.35</v>
      </c>
      <c r="G16" s="65">
        <v>190.35</v>
      </c>
      <c r="H16" s="65"/>
      <c r="I16" s="65"/>
      <c r="J16" s="65"/>
      <c r="K16" s="65"/>
      <c r="L16" s="65"/>
      <c r="M16" s="65"/>
      <c r="N16" s="65"/>
      <c r="O16" s="65"/>
      <c r="P16" s="65"/>
      <c r="Q16" s="65"/>
      <c r="R16" s="65"/>
      <c r="S16" s="65"/>
    </row>
    <row r="17" spans="1:19" ht="20.100000000000001" customHeight="1">
      <c r="A17" s="66"/>
      <c r="B17" s="63" t="s">
        <v>94</v>
      </c>
      <c r="C17" s="67" t="s">
        <v>95</v>
      </c>
      <c r="D17" s="65">
        <v>76.14</v>
      </c>
      <c r="E17" s="65">
        <v>76.14</v>
      </c>
      <c r="F17" s="65">
        <v>76.14</v>
      </c>
      <c r="G17" s="65">
        <v>76.14</v>
      </c>
      <c r="H17" s="65"/>
      <c r="I17" s="65"/>
      <c r="J17" s="65"/>
      <c r="K17" s="65"/>
      <c r="L17" s="65"/>
      <c r="M17" s="65"/>
      <c r="N17" s="65"/>
      <c r="O17" s="65"/>
      <c r="P17" s="65"/>
      <c r="Q17" s="65"/>
      <c r="R17" s="65"/>
      <c r="S17" s="65"/>
    </row>
    <row r="18" spans="1:19" ht="20.100000000000001" customHeight="1">
      <c r="A18" s="66"/>
      <c r="B18" s="63" t="s">
        <v>96</v>
      </c>
      <c r="C18" s="67" t="s">
        <v>97</v>
      </c>
      <c r="D18" s="65">
        <v>56.07</v>
      </c>
      <c r="E18" s="65">
        <v>56.07</v>
      </c>
      <c r="F18" s="65">
        <v>56.07</v>
      </c>
      <c r="G18" s="65">
        <v>56.07</v>
      </c>
      <c r="H18" s="65"/>
      <c r="I18" s="65"/>
      <c r="J18" s="65"/>
      <c r="K18" s="65"/>
      <c r="L18" s="65"/>
      <c r="M18" s="65"/>
      <c r="N18" s="65"/>
      <c r="O18" s="65"/>
      <c r="P18" s="65"/>
      <c r="Q18" s="65"/>
      <c r="R18" s="65"/>
      <c r="S18" s="65"/>
    </row>
    <row r="19" spans="1:19" ht="20.100000000000001" customHeight="1">
      <c r="A19" s="66"/>
      <c r="B19" s="63" t="s">
        <v>98</v>
      </c>
      <c r="C19" s="67" t="s">
        <v>99</v>
      </c>
      <c r="D19" s="65"/>
      <c r="E19" s="65"/>
      <c r="F19" s="65"/>
      <c r="G19" s="65"/>
      <c r="H19" s="65"/>
      <c r="I19" s="65"/>
      <c r="J19" s="65"/>
      <c r="K19" s="65"/>
      <c r="L19" s="65"/>
      <c r="M19" s="65"/>
      <c r="N19" s="65"/>
      <c r="O19" s="65"/>
      <c r="P19" s="65"/>
      <c r="Q19" s="65"/>
      <c r="R19" s="65"/>
      <c r="S19" s="65"/>
    </row>
    <row r="20" spans="1:19" ht="20.100000000000001" customHeight="1">
      <c r="A20" s="66"/>
      <c r="B20" s="63" t="s">
        <v>100</v>
      </c>
      <c r="C20" s="67" t="s">
        <v>101</v>
      </c>
      <c r="D20" s="65"/>
      <c r="E20" s="65"/>
      <c r="F20" s="65"/>
      <c r="G20" s="65"/>
      <c r="H20" s="65"/>
      <c r="I20" s="65"/>
      <c r="J20" s="65"/>
      <c r="K20" s="65"/>
      <c r="L20" s="65"/>
      <c r="M20" s="65"/>
      <c r="N20" s="65"/>
      <c r="O20" s="65"/>
      <c r="P20" s="65"/>
      <c r="Q20" s="65"/>
      <c r="R20" s="65"/>
      <c r="S20" s="65"/>
    </row>
    <row r="21" spans="1:19" ht="20.100000000000001" customHeight="1">
      <c r="A21" s="66"/>
      <c r="B21" s="63" t="s">
        <v>102</v>
      </c>
      <c r="C21" s="67" t="s">
        <v>103</v>
      </c>
      <c r="D21" s="65">
        <v>110.55</v>
      </c>
      <c r="E21" s="65">
        <v>110.55</v>
      </c>
      <c r="F21" s="65">
        <v>110.55</v>
      </c>
      <c r="G21" s="65">
        <v>110.55</v>
      </c>
      <c r="H21" s="65"/>
      <c r="I21" s="65"/>
      <c r="J21" s="65"/>
      <c r="K21" s="65"/>
      <c r="L21" s="65"/>
      <c r="M21" s="65"/>
      <c r="N21" s="65"/>
      <c r="O21" s="65"/>
      <c r="P21" s="65"/>
      <c r="Q21" s="65"/>
      <c r="R21" s="65"/>
      <c r="S21" s="65"/>
    </row>
    <row r="22" spans="1:19" ht="20.100000000000001" customHeight="1">
      <c r="A22" s="66"/>
      <c r="B22" s="63" t="s">
        <v>104</v>
      </c>
      <c r="C22" s="67" t="s">
        <v>105</v>
      </c>
      <c r="D22" s="65"/>
      <c r="E22" s="65"/>
      <c r="F22" s="65"/>
      <c r="G22" s="65"/>
      <c r="H22" s="65"/>
      <c r="I22" s="65"/>
      <c r="J22" s="65"/>
      <c r="K22" s="65"/>
      <c r="L22" s="65"/>
      <c r="M22" s="65"/>
      <c r="N22" s="65"/>
      <c r="O22" s="65"/>
      <c r="P22" s="65"/>
      <c r="Q22" s="65"/>
      <c r="R22" s="65"/>
      <c r="S22" s="65"/>
    </row>
    <row r="23" spans="1:19" ht="20.100000000000001" customHeight="1">
      <c r="A23" s="66"/>
      <c r="B23" s="63" t="s">
        <v>106</v>
      </c>
      <c r="C23" s="67" t="s">
        <v>107</v>
      </c>
      <c r="D23" s="65">
        <v>37.200000000000003</v>
      </c>
      <c r="E23" s="65">
        <v>37.200000000000003</v>
      </c>
      <c r="F23" s="65">
        <v>37.200000000000003</v>
      </c>
      <c r="G23" s="65">
        <v>37.200000000000003</v>
      </c>
      <c r="H23" s="65"/>
      <c r="I23" s="65"/>
      <c r="J23" s="65"/>
      <c r="K23" s="65"/>
      <c r="L23" s="65"/>
      <c r="M23" s="65"/>
      <c r="N23" s="65"/>
      <c r="O23" s="65"/>
      <c r="P23" s="65"/>
      <c r="Q23" s="65"/>
      <c r="R23" s="65"/>
      <c r="S23" s="65"/>
    </row>
    <row r="24" spans="1:19" ht="20.100000000000001" customHeight="1">
      <c r="A24" s="62">
        <v>302</v>
      </c>
      <c r="B24" s="63"/>
      <c r="C24" s="64" t="s">
        <v>108</v>
      </c>
      <c r="D24" s="65">
        <f t="shared" ref="D24:E24" si="0">SUM(D25:D51)</f>
        <v>60.58</v>
      </c>
      <c r="E24" s="65">
        <f t="shared" si="0"/>
        <v>60.58</v>
      </c>
      <c r="F24" s="65">
        <f t="shared" ref="F24:G24" si="1">SUM(F25:F51)</f>
        <v>60.58</v>
      </c>
      <c r="G24" s="65">
        <f t="shared" si="1"/>
        <v>60.58</v>
      </c>
      <c r="H24" s="65"/>
      <c r="I24" s="65"/>
      <c r="J24" s="65"/>
      <c r="K24" s="65"/>
      <c r="L24" s="65"/>
      <c r="M24" s="65"/>
      <c r="N24" s="65"/>
      <c r="O24" s="65"/>
      <c r="P24" s="65"/>
      <c r="Q24" s="65"/>
      <c r="R24" s="65"/>
      <c r="S24" s="65"/>
    </row>
    <row r="25" spans="1:19" ht="20.100000000000001" customHeight="1">
      <c r="A25" s="66"/>
      <c r="B25" s="63" t="s">
        <v>82</v>
      </c>
      <c r="C25" s="67" t="s">
        <v>109</v>
      </c>
      <c r="D25" s="65">
        <v>3</v>
      </c>
      <c r="E25" s="65">
        <v>3</v>
      </c>
      <c r="F25" s="65">
        <v>3</v>
      </c>
      <c r="G25" s="65">
        <v>3</v>
      </c>
      <c r="H25" s="65"/>
      <c r="I25" s="65"/>
      <c r="J25" s="65"/>
      <c r="K25" s="65"/>
      <c r="L25" s="65"/>
      <c r="M25" s="65"/>
      <c r="N25" s="65"/>
      <c r="O25" s="65"/>
      <c r="P25" s="65"/>
      <c r="Q25" s="65"/>
      <c r="R25" s="65"/>
      <c r="S25" s="65"/>
    </row>
    <row r="26" spans="1:19" ht="20.100000000000001" customHeight="1">
      <c r="A26" s="66"/>
      <c r="B26" s="63" t="s">
        <v>84</v>
      </c>
      <c r="C26" s="67" t="s">
        <v>110</v>
      </c>
      <c r="D26" s="65"/>
      <c r="E26" s="65"/>
      <c r="F26" s="65"/>
      <c r="G26" s="65"/>
      <c r="H26" s="65"/>
      <c r="I26" s="65"/>
      <c r="J26" s="65"/>
      <c r="K26" s="65"/>
      <c r="L26" s="65"/>
      <c r="M26" s="65"/>
      <c r="N26" s="65"/>
      <c r="O26" s="65"/>
      <c r="P26" s="65"/>
      <c r="Q26" s="65"/>
      <c r="R26" s="65"/>
      <c r="S26" s="65"/>
    </row>
    <row r="27" spans="1:19" ht="20.100000000000001" customHeight="1">
      <c r="A27" s="66"/>
      <c r="B27" s="63" t="s">
        <v>86</v>
      </c>
      <c r="C27" s="67" t="s">
        <v>111</v>
      </c>
      <c r="D27" s="65"/>
      <c r="E27" s="65"/>
      <c r="F27" s="65"/>
      <c r="G27" s="65"/>
      <c r="H27" s="65"/>
      <c r="I27" s="65"/>
      <c r="J27" s="65"/>
      <c r="K27" s="65"/>
      <c r="L27" s="65"/>
      <c r="M27" s="65"/>
      <c r="N27" s="65"/>
      <c r="O27" s="65"/>
      <c r="P27" s="65"/>
      <c r="Q27" s="65"/>
      <c r="R27" s="65"/>
      <c r="S27" s="65"/>
    </row>
    <row r="28" spans="1:19" ht="20.100000000000001" customHeight="1">
      <c r="A28" s="66"/>
      <c r="B28" s="63" t="s">
        <v>112</v>
      </c>
      <c r="C28" s="67" t="s">
        <v>113</v>
      </c>
      <c r="D28" s="65"/>
      <c r="E28" s="65"/>
      <c r="F28" s="65"/>
      <c r="G28" s="65"/>
      <c r="H28" s="65"/>
      <c r="I28" s="65"/>
      <c r="J28" s="65"/>
      <c r="K28" s="65"/>
      <c r="L28" s="65"/>
      <c r="M28" s="65"/>
      <c r="N28" s="65"/>
      <c r="O28" s="65"/>
      <c r="P28" s="65"/>
      <c r="Q28" s="65"/>
      <c r="R28" s="65"/>
      <c r="S28" s="65"/>
    </row>
    <row r="29" spans="1:19" ht="20.100000000000001" customHeight="1">
      <c r="A29" s="66"/>
      <c r="B29" s="63" t="s">
        <v>114</v>
      </c>
      <c r="C29" s="67" t="s">
        <v>115</v>
      </c>
      <c r="D29" s="65">
        <v>1.5</v>
      </c>
      <c r="E29" s="65">
        <v>1.5</v>
      </c>
      <c r="F29" s="65">
        <v>1.5</v>
      </c>
      <c r="G29" s="65">
        <v>1.5</v>
      </c>
      <c r="H29" s="65"/>
      <c r="I29" s="65"/>
      <c r="J29" s="65"/>
      <c r="K29" s="65"/>
      <c r="L29" s="65"/>
      <c r="M29" s="65"/>
      <c r="N29" s="65"/>
      <c r="O29" s="65"/>
      <c r="P29" s="65"/>
      <c r="Q29" s="65"/>
      <c r="R29" s="65"/>
      <c r="S29" s="65"/>
    </row>
    <row r="30" spans="1:19" ht="20.100000000000001" customHeight="1">
      <c r="A30" s="66"/>
      <c r="B30" s="63" t="s">
        <v>88</v>
      </c>
      <c r="C30" s="67" t="s">
        <v>116</v>
      </c>
      <c r="D30" s="65">
        <v>1.5</v>
      </c>
      <c r="E30" s="65">
        <v>1.5</v>
      </c>
      <c r="F30" s="65">
        <v>1.5</v>
      </c>
      <c r="G30" s="65">
        <v>1.5</v>
      </c>
      <c r="H30" s="65"/>
      <c r="I30" s="65"/>
      <c r="J30" s="65"/>
      <c r="K30" s="65"/>
      <c r="L30" s="65"/>
      <c r="M30" s="65"/>
      <c r="N30" s="65"/>
      <c r="O30" s="65"/>
      <c r="P30" s="65"/>
      <c r="Q30" s="65"/>
      <c r="R30" s="65"/>
      <c r="S30" s="65"/>
    </row>
    <row r="31" spans="1:19" ht="20.100000000000001" customHeight="1">
      <c r="A31" s="66"/>
      <c r="B31" s="63" t="s">
        <v>90</v>
      </c>
      <c r="C31" s="67" t="s">
        <v>117</v>
      </c>
      <c r="D31" s="65">
        <v>3</v>
      </c>
      <c r="E31" s="65">
        <v>3</v>
      </c>
      <c r="F31" s="65">
        <v>3</v>
      </c>
      <c r="G31" s="65">
        <v>3</v>
      </c>
      <c r="H31" s="65"/>
      <c r="I31" s="65"/>
      <c r="J31" s="65"/>
      <c r="K31" s="65"/>
      <c r="L31" s="65"/>
      <c r="M31" s="65"/>
      <c r="N31" s="65"/>
      <c r="O31" s="65"/>
      <c r="P31" s="65"/>
      <c r="Q31" s="65"/>
      <c r="R31" s="65"/>
      <c r="S31" s="65"/>
    </row>
    <row r="32" spans="1:19" ht="20.100000000000001" customHeight="1">
      <c r="A32" s="66"/>
      <c r="B32" s="63" t="s">
        <v>92</v>
      </c>
      <c r="C32" s="67" t="s">
        <v>118</v>
      </c>
      <c r="D32" s="65"/>
      <c r="E32" s="65"/>
      <c r="F32" s="65"/>
      <c r="G32" s="65"/>
      <c r="H32" s="65"/>
      <c r="I32" s="65"/>
      <c r="J32" s="65"/>
      <c r="K32" s="65"/>
      <c r="L32" s="65"/>
      <c r="M32" s="65"/>
      <c r="N32" s="65"/>
      <c r="O32" s="65"/>
      <c r="P32" s="65"/>
      <c r="Q32" s="65"/>
      <c r="R32" s="65"/>
      <c r="S32" s="65"/>
    </row>
    <row r="33" spans="1:19" ht="20.100000000000001" customHeight="1">
      <c r="A33" s="66"/>
      <c r="B33" s="63" t="s">
        <v>94</v>
      </c>
      <c r="C33" s="67" t="s">
        <v>119</v>
      </c>
      <c r="D33" s="65"/>
      <c r="E33" s="65"/>
      <c r="F33" s="65"/>
      <c r="G33" s="65"/>
      <c r="H33" s="65"/>
      <c r="I33" s="65"/>
      <c r="J33" s="65"/>
      <c r="K33" s="65"/>
      <c r="L33" s="65"/>
      <c r="M33" s="65"/>
      <c r="N33" s="65"/>
      <c r="O33" s="65"/>
      <c r="P33" s="65"/>
      <c r="Q33" s="65"/>
      <c r="R33" s="65"/>
      <c r="S33" s="65"/>
    </row>
    <row r="34" spans="1:19" ht="20.100000000000001" customHeight="1">
      <c r="A34" s="66"/>
      <c r="B34" s="63" t="s">
        <v>98</v>
      </c>
      <c r="C34" s="67" t="s">
        <v>120</v>
      </c>
      <c r="D34" s="65">
        <v>9</v>
      </c>
      <c r="E34" s="65">
        <v>9</v>
      </c>
      <c r="F34" s="65">
        <v>9</v>
      </c>
      <c r="G34" s="65">
        <v>9</v>
      </c>
      <c r="H34" s="65"/>
      <c r="I34" s="65"/>
      <c r="J34" s="65"/>
      <c r="K34" s="65"/>
      <c r="L34" s="65"/>
      <c r="M34" s="65"/>
      <c r="N34" s="65"/>
      <c r="O34" s="65"/>
      <c r="P34" s="65"/>
      <c r="Q34" s="65"/>
      <c r="R34" s="65"/>
      <c r="S34" s="65"/>
    </row>
    <row r="35" spans="1:19" ht="20.100000000000001" customHeight="1">
      <c r="A35" s="66"/>
      <c r="B35" s="63" t="s">
        <v>100</v>
      </c>
      <c r="C35" s="67" t="s">
        <v>121</v>
      </c>
      <c r="D35" s="65"/>
      <c r="E35" s="65"/>
      <c r="F35" s="65"/>
      <c r="G35" s="65"/>
      <c r="H35" s="65"/>
      <c r="I35" s="65"/>
      <c r="J35" s="65"/>
      <c r="K35" s="65"/>
      <c r="L35" s="65"/>
      <c r="M35" s="65"/>
      <c r="N35" s="65"/>
      <c r="O35" s="65"/>
      <c r="P35" s="65"/>
      <c r="Q35" s="65"/>
      <c r="R35" s="65"/>
      <c r="S35" s="65"/>
    </row>
    <row r="36" spans="1:19" ht="20.100000000000001" customHeight="1">
      <c r="A36" s="66"/>
      <c r="B36" s="63" t="s">
        <v>102</v>
      </c>
      <c r="C36" s="67" t="s">
        <v>122</v>
      </c>
      <c r="D36" s="65"/>
      <c r="E36" s="65"/>
      <c r="F36" s="65"/>
      <c r="G36" s="65"/>
      <c r="H36" s="65"/>
      <c r="I36" s="65"/>
      <c r="J36" s="65"/>
      <c r="K36" s="65"/>
      <c r="L36" s="65"/>
      <c r="M36" s="65"/>
      <c r="N36" s="65"/>
      <c r="O36" s="65"/>
      <c r="P36" s="65"/>
      <c r="Q36" s="65"/>
      <c r="R36" s="65"/>
      <c r="S36" s="65"/>
    </row>
    <row r="37" spans="1:19" ht="14.25">
      <c r="A37" s="66"/>
      <c r="B37" s="63" t="s">
        <v>104</v>
      </c>
      <c r="C37" s="67" t="s">
        <v>123</v>
      </c>
      <c r="D37" s="65"/>
      <c r="E37" s="65"/>
      <c r="F37" s="65"/>
      <c r="G37" s="65"/>
      <c r="H37" s="65"/>
      <c r="I37" s="65"/>
      <c r="J37" s="65"/>
      <c r="K37" s="65"/>
      <c r="L37" s="65"/>
      <c r="M37" s="65"/>
      <c r="N37" s="65"/>
      <c r="O37" s="65"/>
      <c r="P37" s="65"/>
      <c r="Q37" s="65"/>
      <c r="R37" s="65"/>
      <c r="S37" s="65"/>
    </row>
    <row r="38" spans="1:19" ht="14.25">
      <c r="A38" s="66"/>
      <c r="B38" s="63" t="s">
        <v>124</v>
      </c>
      <c r="C38" s="67" t="s">
        <v>125</v>
      </c>
      <c r="D38" s="65">
        <v>1.4</v>
      </c>
      <c r="E38" s="65">
        <v>1.4</v>
      </c>
      <c r="F38" s="65">
        <v>1.4</v>
      </c>
      <c r="G38" s="65">
        <v>1.4</v>
      </c>
      <c r="H38" s="65"/>
      <c r="I38" s="65"/>
      <c r="J38" s="65"/>
      <c r="K38" s="65"/>
      <c r="L38" s="65"/>
      <c r="M38" s="65"/>
      <c r="N38" s="65"/>
      <c r="O38" s="65"/>
      <c r="P38" s="65"/>
      <c r="Q38" s="65"/>
      <c r="R38" s="65"/>
      <c r="S38" s="65"/>
    </row>
    <row r="39" spans="1:19" ht="14.25">
      <c r="A39" s="66"/>
      <c r="B39" s="63" t="s">
        <v>126</v>
      </c>
      <c r="C39" s="67" t="s">
        <v>127</v>
      </c>
      <c r="D39" s="65">
        <v>1</v>
      </c>
      <c r="E39" s="65">
        <v>1</v>
      </c>
      <c r="F39" s="65">
        <v>1</v>
      </c>
      <c r="G39" s="65">
        <v>1</v>
      </c>
      <c r="H39" s="65"/>
      <c r="I39" s="65"/>
      <c r="J39" s="65"/>
      <c r="K39" s="65"/>
      <c r="L39" s="65"/>
      <c r="M39" s="65"/>
      <c r="N39" s="65"/>
      <c r="O39" s="65"/>
      <c r="P39" s="65"/>
      <c r="Q39" s="65"/>
      <c r="R39" s="65"/>
      <c r="S39" s="65"/>
    </row>
    <row r="40" spans="1:19" ht="14.25">
      <c r="A40" s="66"/>
      <c r="B40" s="63" t="s">
        <v>128</v>
      </c>
      <c r="C40" s="67" t="s">
        <v>129</v>
      </c>
      <c r="D40" s="65">
        <v>2.2000000000000002</v>
      </c>
      <c r="E40" s="65">
        <v>2.2000000000000002</v>
      </c>
      <c r="F40" s="65">
        <v>2.2000000000000002</v>
      </c>
      <c r="G40" s="65">
        <v>2.2000000000000002</v>
      </c>
      <c r="H40" s="65"/>
      <c r="I40" s="65"/>
      <c r="J40" s="65"/>
      <c r="K40" s="65"/>
      <c r="L40" s="65"/>
      <c r="M40" s="65"/>
      <c r="N40" s="65"/>
      <c r="O40" s="65"/>
      <c r="P40" s="65"/>
      <c r="Q40" s="65"/>
      <c r="R40" s="65"/>
      <c r="S40" s="65"/>
    </row>
    <row r="41" spans="1:19" ht="14.25">
      <c r="A41" s="66"/>
      <c r="B41" s="63" t="s">
        <v>130</v>
      </c>
      <c r="C41" s="67" t="s">
        <v>131</v>
      </c>
      <c r="D41" s="65"/>
      <c r="E41" s="65"/>
      <c r="F41" s="65"/>
      <c r="G41" s="65"/>
      <c r="H41" s="65"/>
      <c r="I41" s="65"/>
      <c r="J41" s="65"/>
      <c r="K41" s="65"/>
      <c r="L41" s="65"/>
      <c r="M41" s="65"/>
      <c r="N41" s="65"/>
      <c r="O41" s="65"/>
      <c r="P41" s="65"/>
      <c r="Q41" s="65"/>
      <c r="R41" s="65"/>
      <c r="S41" s="65"/>
    </row>
    <row r="42" spans="1:19" ht="14.25">
      <c r="A42" s="66"/>
      <c r="B42" s="63" t="s">
        <v>132</v>
      </c>
      <c r="C42" s="67" t="s">
        <v>133</v>
      </c>
      <c r="D42" s="65"/>
      <c r="E42" s="65"/>
      <c r="F42" s="65"/>
      <c r="G42" s="65"/>
      <c r="H42" s="65"/>
      <c r="I42" s="65"/>
      <c r="J42" s="65"/>
      <c r="K42" s="65"/>
      <c r="L42" s="65"/>
      <c r="M42" s="65"/>
      <c r="N42" s="65"/>
      <c r="O42" s="65"/>
      <c r="P42" s="65"/>
      <c r="Q42" s="65"/>
      <c r="R42" s="65"/>
      <c r="S42" s="65"/>
    </row>
    <row r="43" spans="1:19" ht="14.25">
      <c r="A43" s="66"/>
      <c r="B43" s="63" t="s">
        <v>134</v>
      </c>
      <c r="C43" s="67" t="s">
        <v>135</v>
      </c>
      <c r="D43" s="65"/>
      <c r="E43" s="65"/>
      <c r="F43" s="65"/>
      <c r="G43" s="65"/>
      <c r="H43" s="65"/>
      <c r="I43" s="65"/>
      <c r="J43" s="65"/>
      <c r="K43" s="65"/>
      <c r="L43" s="65"/>
      <c r="M43" s="65"/>
      <c r="N43" s="65"/>
      <c r="O43" s="65"/>
      <c r="P43" s="65"/>
      <c r="Q43" s="65"/>
      <c r="R43" s="65"/>
      <c r="S43" s="65"/>
    </row>
    <row r="44" spans="1:19" ht="14.25">
      <c r="A44" s="66"/>
      <c r="B44" s="63" t="s">
        <v>136</v>
      </c>
      <c r="C44" s="67" t="s">
        <v>137</v>
      </c>
      <c r="D44" s="65"/>
      <c r="E44" s="65"/>
      <c r="F44" s="65"/>
      <c r="G44" s="65"/>
      <c r="H44" s="65"/>
      <c r="I44" s="65"/>
      <c r="J44" s="65"/>
      <c r="K44" s="65"/>
      <c r="L44" s="65"/>
      <c r="M44" s="65"/>
      <c r="N44" s="65"/>
      <c r="O44" s="65"/>
      <c r="P44" s="65"/>
      <c r="Q44" s="65"/>
      <c r="R44" s="65"/>
      <c r="S44" s="65"/>
    </row>
    <row r="45" spans="1:19" ht="14.25">
      <c r="A45" s="66"/>
      <c r="B45" s="63" t="s">
        <v>138</v>
      </c>
      <c r="C45" s="67" t="s">
        <v>139</v>
      </c>
      <c r="D45" s="65"/>
      <c r="E45" s="65"/>
      <c r="F45" s="65"/>
      <c r="G45" s="65"/>
      <c r="H45" s="65"/>
      <c r="I45" s="65"/>
      <c r="J45" s="65"/>
      <c r="K45" s="65"/>
      <c r="L45" s="65"/>
      <c r="M45" s="65"/>
      <c r="N45" s="65"/>
      <c r="O45" s="65"/>
      <c r="P45" s="65"/>
      <c r="Q45" s="65"/>
      <c r="R45" s="65"/>
      <c r="S45" s="65"/>
    </row>
    <row r="46" spans="1:19" ht="14.25">
      <c r="A46" s="66"/>
      <c r="B46" s="63" t="s">
        <v>140</v>
      </c>
      <c r="C46" s="67" t="s">
        <v>141</v>
      </c>
      <c r="D46" s="65">
        <v>18.43</v>
      </c>
      <c r="E46" s="65">
        <v>18.43</v>
      </c>
      <c r="F46" s="65">
        <v>18.43</v>
      </c>
      <c r="G46" s="65">
        <v>18.43</v>
      </c>
      <c r="H46" s="65"/>
      <c r="I46" s="65"/>
      <c r="J46" s="65"/>
      <c r="K46" s="65"/>
      <c r="L46" s="65"/>
      <c r="M46" s="65"/>
      <c r="N46" s="65"/>
      <c r="O46" s="65"/>
      <c r="P46" s="65"/>
      <c r="Q46" s="65"/>
      <c r="R46" s="65"/>
      <c r="S46" s="65"/>
    </row>
    <row r="47" spans="1:19" ht="14.25">
      <c r="A47" s="66"/>
      <c r="B47" s="63" t="s">
        <v>142</v>
      </c>
      <c r="C47" s="67" t="s">
        <v>143</v>
      </c>
      <c r="D47" s="65">
        <v>9.43</v>
      </c>
      <c r="E47" s="65">
        <v>9.43</v>
      </c>
      <c r="F47" s="65">
        <v>9.43</v>
      </c>
      <c r="G47" s="65">
        <v>9.43</v>
      </c>
      <c r="H47" s="65"/>
      <c r="I47" s="65"/>
      <c r="J47" s="65"/>
      <c r="K47" s="65"/>
      <c r="L47" s="65"/>
      <c r="M47" s="65"/>
      <c r="N47" s="65"/>
      <c r="O47" s="65"/>
      <c r="P47" s="65"/>
      <c r="Q47" s="65"/>
      <c r="R47" s="65"/>
      <c r="S47" s="65"/>
    </row>
    <row r="48" spans="1:19" ht="14.25">
      <c r="A48" s="66"/>
      <c r="B48" s="63" t="s">
        <v>144</v>
      </c>
      <c r="C48" s="67" t="s">
        <v>145</v>
      </c>
      <c r="D48" s="65">
        <v>9</v>
      </c>
      <c r="E48" s="65">
        <v>9</v>
      </c>
      <c r="F48" s="65">
        <v>9</v>
      </c>
      <c r="G48" s="65">
        <v>9</v>
      </c>
      <c r="H48" s="65"/>
      <c r="I48" s="65"/>
      <c r="J48" s="65"/>
      <c r="K48" s="65"/>
      <c r="L48" s="65"/>
      <c r="M48" s="65"/>
      <c r="N48" s="65"/>
      <c r="O48" s="65"/>
      <c r="P48" s="65"/>
      <c r="Q48" s="65"/>
      <c r="R48" s="65"/>
      <c r="S48" s="65"/>
    </row>
    <row r="49" spans="1:19" ht="14.25">
      <c r="A49" s="66"/>
      <c r="B49" s="63" t="s">
        <v>146</v>
      </c>
      <c r="C49" s="67" t="s">
        <v>147</v>
      </c>
      <c r="D49" s="65"/>
      <c r="E49" s="65"/>
      <c r="F49" s="65"/>
      <c r="G49" s="65"/>
      <c r="H49" s="65"/>
      <c r="I49" s="65"/>
      <c r="J49" s="65"/>
      <c r="K49" s="65"/>
      <c r="L49" s="65"/>
      <c r="M49" s="65"/>
      <c r="N49" s="65"/>
      <c r="O49" s="65"/>
      <c r="P49" s="65"/>
      <c r="Q49" s="65"/>
      <c r="R49" s="65"/>
      <c r="S49" s="65"/>
    </row>
    <row r="50" spans="1:19" ht="14.25">
      <c r="A50" s="66"/>
      <c r="B50" s="63" t="s">
        <v>148</v>
      </c>
      <c r="C50" s="67" t="s">
        <v>149</v>
      </c>
      <c r="D50" s="65"/>
      <c r="E50" s="65"/>
      <c r="F50" s="65"/>
      <c r="G50" s="65"/>
      <c r="H50" s="65"/>
      <c r="I50" s="65"/>
      <c r="J50" s="65"/>
      <c r="K50" s="65"/>
      <c r="L50" s="65"/>
      <c r="M50" s="65"/>
      <c r="N50" s="65"/>
      <c r="O50" s="65"/>
      <c r="P50" s="65"/>
      <c r="Q50" s="65"/>
      <c r="R50" s="65"/>
      <c r="S50" s="65"/>
    </row>
    <row r="51" spans="1:19" ht="14.25">
      <c r="A51" s="66"/>
      <c r="B51" s="63" t="s">
        <v>106</v>
      </c>
      <c r="C51" s="67" t="s">
        <v>150</v>
      </c>
      <c r="D51" s="65">
        <v>1.1200000000000001</v>
      </c>
      <c r="E51" s="65">
        <v>1.1200000000000001</v>
      </c>
      <c r="F51" s="65">
        <v>1.1200000000000001</v>
      </c>
      <c r="G51" s="65">
        <v>1.1200000000000001</v>
      </c>
      <c r="H51" s="65"/>
      <c r="I51" s="65"/>
      <c r="J51" s="65"/>
      <c r="K51" s="65"/>
      <c r="L51" s="65"/>
      <c r="M51" s="65"/>
      <c r="N51" s="65"/>
      <c r="O51" s="65"/>
      <c r="P51" s="65"/>
      <c r="Q51" s="65"/>
      <c r="R51" s="65"/>
      <c r="S51" s="65"/>
    </row>
    <row r="52" spans="1:19" ht="14.25">
      <c r="A52" s="62">
        <v>303</v>
      </c>
      <c r="B52" s="63"/>
      <c r="C52" s="64" t="s">
        <v>151</v>
      </c>
      <c r="D52" s="65">
        <f>SUM(D53:D63)</f>
        <v>155</v>
      </c>
      <c r="E52" s="65">
        <f>SUM(E53:E63)</f>
        <v>155</v>
      </c>
      <c r="F52" s="65">
        <f>SUM(F53:F63)</f>
        <v>155</v>
      </c>
      <c r="G52" s="65">
        <f>SUM(G53:G63)</f>
        <v>155</v>
      </c>
      <c r="H52" s="65"/>
      <c r="I52" s="65"/>
      <c r="J52" s="65"/>
      <c r="K52" s="65"/>
      <c r="L52" s="65"/>
      <c r="M52" s="65"/>
      <c r="N52" s="65"/>
      <c r="O52" s="65"/>
      <c r="P52" s="65"/>
      <c r="Q52" s="65"/>
      <c r="R52" s="65"/>
      <c r="S52" s="65"/>
    </row>
    <row r="53" spans="1:19" ht="14.25">
      <c r="A53" s="66"/>
      <c r="B53" s="63" t="s">
        <v>82</v>
      </c>
      <c r="C53" s="67" t="s">
        <v>152</v>
      </c>
      <c r="D53" s="65"/>
      <c r="E53" s="65"/>
      <c r="F53" s="65"/>
      <c r="G53" s="65"/>
      <c r="H53" s="65"/>
      <c r="I53" s="65"/>
      <c r="J53" s="65"/>
      <c r="K53" s="65"/>
      <c r="L53" s="65"/>
      <c r="M53" s="65"/>
      <c r="N53" s="65"/>
      <c r="O53" s="65"/>
      <c r="P53" s="65"/>
      <c r="Q53" s="65"/>
      <c r="R53" s="65"/>
      <c r="S53" s="65"/>
    </row>
    <row r="54" spans="1:19" ht="14.25">
      <c r="A54" s="66"/>
      <c r="B54" s="63" t="s">
        <v>84</v>
      </c>
      <c r="C54" s="67" t="s">
        <v>153</v>
      </c>
      <c r="D54" s="65">
        <v>59.14</v>
      </c>
      <c r="E54" s="65">
        <v>59.14</v>
      </c>
      <c r="F54" s="65">
        <v>59.14</v>
      </c>
      <c r="G54" s="65">
        <v>59.14</v>
      </c>
      <c r="H54" s="65"/>
      <c r="I54" s="65"/>
      <c r="J54" s="65"/>
      <c r="K54" s="65"/>
      <c r="L54" s="65"/>
      <c r="M54" s="65"/>
      <c r="N54" s="65"/>
      <c r="O54" s="65"/>
      <c r="P54" s="65"/>
      <c r="Q54" s="65"/>
      <c r="R54" s="65"/>
      <c r="S54" s="65"/>
    </row>
    <row r="55" spans="1:19" ht="14.25">
      <c r="A55" s="66"/>
      <c r="B55" s="63" t="s">
        <v>86</v>
      </c>
      <c r="C55" s="67" t="s">
        <v>154</v>
      </c>
      <c r="D55" s="65"/>
      <c r="E55" s="65"/>
      <c r="F55" s="65"/>
      <c r="G55" s="65"/>
      <c r="H55" s="65"/>
      <c r="I55" s="65"/>
      <c r="J55" s="65"/>
      <c r="K55" s="65"/>
      <c r="L55" s="65"/>
      <c r="M55" s="65"/>
      <c r="N55" s="65"/>
      <c r="O55" s="65"/>
      <c r="P55" s="65"/>
      <c r="Q55" s="65"/>
      <c r="R55" s="65"/>
      <c r="S55" s="65"/>
    </row>
    <row r="56" spans="1:19" ht="14.25">
      <c r="A56" s="66"/>
      <c r="B56" s="63" t="s">
        <v>112</v>
      </c>
      <c r="C56" s="67" t="s">
        <v>155</v>
      </c>
      <c r="D56" s="65"/>
      <c r="E56" s="65"/>
      <c r="F56" s="65"/>
      <c r="G56" s="65"/>
      <c r="H56" s="65"/>
      <c r="I56" s="65"/>
      <c r="J56" s="65"/>
      <c r="K56" s="65"/>
      <c r="L56" s="65"/>
      <c r="M56" s="65"/>
      <c r="N56" s="65"/>
      <c r="O56" s="65"/>
      <c r="P56" s="65"/>
      <c r="Q56" s="65"/>
      <c r="R56" s="65"/>
      <c r="S56" s="65"/>
    </row>
    <row r="57" spans="1:19" ht="14.25">
      <c r="A57" s="66"/>
      <c r="B57" s="63" t="s">
        <v>114</v>
      </c>
      <c r="C57" s="67" t="s">
        <v>156</v>
      </c>
      <c r="D57" s="65">
        <v>95.71</v>
      </c>
      <c r="E57" s="65">
        <v>95.71</v>
      </c>
      <c r="F57" s="65">
        <v>95.71</v>
      </c>
      <c r="G57" s="65">
        <v>95.71</v>
      </c>
      <c r="H57" s="65"/>
      <c r="I57" s="65"/>
      <c r="J57" s="65"/>
      <c r="K57" s="65"/>
      <c r="L57" s="65"/>
      <c r="M57" s="65"/>
      <c r="N57" s="65"/>
      <c r="O57" s="65"/>
      <c r="P57" s="65"/>
      <c r="Q57" s="65"/>
      <c r="R57" s="65"/>
      <c r="S57" s="65"/>
    </row>
    <row r="58" spans="1:19" ht="14.25">
      <c r="A58" s="66"/>
      <c r="B58" s="63" t="s">
        <v>88</v>
      </c>
      <c r="C58" s="67" t="s">
        <v>157</v>
      </c>
      <c r="D58" s="65"/>
      <c r="E58" s="65"/>
      <c r="F58" s="65"/>
      <c r="G58" s="65"/>
      <c r="H58" s="65"/>
      <c r="I58" s="65"/>
      <c r="J58" s="65"/>
      <c r="K58" s="65"/>
      <c r="L58" s="65"/>
      <c r="M58" s="65"/>
      <c r="N58" s="65"/>
      <c r="O58" s="65"/>
      <c r="P58" s="65"/>
      <c r="Q58" s="65"/>
      <c r="R58" s="65"/>
      <c r="S58" s="65"/>
    </row>
    <row r="59" spans="1:19" ht="14.25">
      <c r="A59" s="66"/>
      <c r="B59" s="63" t="s">
        <v>90</v>
      </c>
      <c r="C59" s="67" t="s">
        <v>158</v>
      </c>
      <c r="D59" s="65"/>
      <c r="E59" s="65"/>
      <c r="F59" s="65"/>
      <c r="G59" s="65"/>
      <c r="H59" s="65"/>
      <c r="I59" s="65"/>
      <c r="J59" s="65"/>
      <c r="K59" s="65"/>
      <c r="L59" s="65"/>
      <c r="M59" s="65"/>
      <c r="N59" s="65"/>
      <c r="O59" s="65"/>
      <c r="P59" s="65"/>
      <c r="Q59" s="65"/>
      <c r="R59" s="65"/>
      <c r="S59" s="65"/>
    </row>
    <row r="60" spans="1:19" ht="14.25">
      <c r="A60" s="66"/>
      <c r="B60" s="63" t="s">
        <v>92</v>
      </c>
      <c r="C60" s="67" t="s">
        <v>159</v>
      </c>
      <c r="D60" s="65"/>
      <c r="E60" s="65"/>
      <c r="F60" s="65"/>
      <c r="G60" s="65"/>
      <c r="H60" s="65"/>
      <c r="I60" s="65"/>
      <c r="J60" s="65"/>
      <c r="K60" s="65"/>
      <c r="L60" s="65"/>
      <c r="M60" s="65"/>
      <c r="N60" s="65"/>
      <c r="O60" s="65"/>
      <c r="P60" s="65"/>
      <c r="Q60" s="65"/>
      <c r="R60" s="65"/>
      <c r="S60" s="65"/>
    </row>
    <row r="61" spans="1:19" ht="14.25">
      <c r="A61" s="66"/>
      <c r="B61" s="63" t="s">
        <v>94</v>
      </c>
      <c r="C61" s="67" t="s">
        <v>160</v>
      </c>
      <c r="D61" s="65">
        <v>0.15</v>
      </c>
      <c r="E61" s="65">
        <v>0.15</v>
      </c>
      <c r="F61" s="65">
        <v>0.15</v>
      </c>
      <c r="G61" s="65">
        <v>0.15</v>
      </c>
      <c r="H61" s="65"/>
      <c r="I61" s="65"/>
      <c r="J61" s="65"/>
      <c r="K61" s="65"/>
      <c r="L61" s="65"/>
      <c r="M61" s="65"/>
      <c r="N61" s="65"/>
      <c r="O61" s="65"/>
      <c r="P61" s="65"/>
      <c r="Q61" s="65"/>
      <c r="R61" s="65"/>
      <c r="S61" s="65"/>
    </row>
    <row r="62" spans="1:19" ht="14.25">
      <c r="A62" s="66"/>
      <c r="B62" s="63" t="s">
        <v>96</v>
      </c>
      <c r="C62" s="67" t="s">
        <v>161</v>
      </c>
      <c r="D62" s="65"/>
      <c r="E62" s="65"/>
      <c r="F62" s="65"/>
      <c r="G62" s="65"/>
      <c r="H62" s="65"/>
      <c r="I62" s="65"/>
      <c r="J62" s="65"/>
      <c r="K62" s="65"/>
      <c r="L62" s="65"/>
      <c r="M62" s="65"/>
      <c r="N62" s="65"/>
      <c r="O62" s="65"/>
      <c r="P62" s="65"/>
      <c r="Q62" s="65"/>
      <c r="R62" s="65"/>
      <c r="S62" s="65"/>
    </row>
    <row r="63" spans="1:19" ht="14.25">
      <c r="A63" s="66"/>
      <c r="B63" s="63" t="s">
        <v>106</v>
      </c>
      <c r="C63" s="67" t="s">
        <v>162</v>
      </c>
      <c r="D63" s="65"/>
      <c r="E63" s="65"/>
      <c r="F63" s="65"/>
      <c r="G63" s="65"/>
      <c r="H63" s="65"/>
      <c r="I63" s="65"/>
      <c r="J63" s="65"/>
      <c r="K63" s="65"/>
      <c r="L63" s="65"/>
      <c r="M63" s="65"/>
      <c r="N63" s="65"/>
      <c r="O63" s="65"/>
      <c r="P63" s="65"/>
      <c r="Q63" s="65"/>
      <c r="R63" s="65"/>
      <c r="S63" s="65"/>
    </row>
  </sheetData>
  <mergeCells count="14">
    <mergeCell ref="A2:S2"/>
    <mergeCell ref="D4:S4"/>
    <mergeCell ref="E5:O5"/>
    <mergeCell ref="F6:M6"/>
    <mergeCell ref="A9:C9"/>
    <mergeCell ref="A6:A7"/>
    <mergeCell ref="B6:B7"/>
    <mergeCell ref="C4:C7"/>
    <mergeCell ref="D5:D7"/>
    <mergeCell ref="E6:E7"/>
    <mergeCell ref="N6:N7"/>
    <mergeCell ref="O6:O7"/>
    <mergeCell ref="A4:B5"/>
    <mergeCell ref="P5:S6"/>
  </mergeCells>
  <phoneticPr fontId="24" type="noConversion"/>
  <printOptions horizontalCentered="1"/>
  <pageMargins left="0.59027777777777801" right="0.59027777777777801" top="0.74791666666666701" bottom="0.74791666666666701" header="0.31458333333333299" footer="0.31458333333333299"/>
  <pageSetup paperSize="9" scale="63" fitToHeight="0" orientation="landscape"/>
</worksheet>
</file>

<file path=xl/worksheets/sheet4.xml><?xml version="1.0" encoding="utf-8"?>
<worksheet xmlns="http://schemas.openxmlformats.org/spreadsheetml/2006/main" xmlns:r="http://schemas.openxmlformats.org/officeDocument/2006/relationships">
  <dimension ref="A1:E23"/>
  <sheetViews>
    <sheetView workbookViewId="0">
      <selection activeCell="D12" sqref="D12"/>
    </sheetView>
  </sheetViews>
  <sheetFormatPr defaultColWidth="9" defaultRowHeight="13.5"/>
  <cols>
    <col min="1" max="1" width="10.75" customWidth="1"/>
    <col min="2" max="2" width="20.625" customWidth="1"/>
    <col min="3" max="5" width="18.625" customWidth="1"/>
  </cols>
  <sheetData>
    <row r="1" spans="1:5" ht="20.100000000000001" customHeight="1">
      <c r="A1" s="104"/>
      <c r="B1" s="104"/>
      <c r="C1" s="104"/>
      <c r="D1" s="104"/>
      <c r="E1" s="104"/>
    </row>
    <row r="2" spans="1:5" ht="39.950000000000003" customHeight="1">
      <c r="A2" s="99" t="s">
        <v>163</v>
      </c>
      <c r="B2" s="99"/>
      <c r="C2" s="99"/>
      <c r="D2" s="99"/>
      <c r="E2" s="99"/>
    </row>
    <row r="3" spans="1:5" ht="15" customHeight="1">
      <c r="A3" s="105" t="s">
        <v>47</v>
      </c>
      <c r="B3" s="105"/>
      <c r="C3" s="105"/>
      <c r="D3" s="105"/>
      <c r="E3" s="105"/>
    </row>
    <row r="4" spans="1:5" ht="20.100000000000001" customHeight="1">
      <c r="A4" s="103" t="s">
        <v>49</v>
      </c>
      <c r="B4" s="103" t="s">
        <v>164</v>
      </c>
      <c r="C4" s="103" t="s">
        <v>165</v>
      </c>
      <c r="D4" s="103"/>
      <c r="E4" s="103"/>
    </row>
    <row r="5" spans="1:5" ht="20.100000000000001" customHeight="1">
      <c r="A5" s="103"/>
      <c r="B5" s="103"/>
      <c r="C5" s="47" t="s">
        <v>65</v>
      </c>
      <c r="D5" s="47" t="s">
        <v>53</v>
      </c>
      <c r="E5" s="47" t="s">
        <v>54</v>
      </c>
    </row>
    <row r="6" spans="1:5" ht="20.100000000000001" customHeight="1">
      <c r="A6" s="55"/>
      <c r="B6" s="55"/>
      <c r="C6" s="55"/>
      <c r="D6" s="55"/>
      <c r="E6" s="55"/>
    </row>
    <row r="7" spans="1:5" ht="20.100000000000001" customHeight="1">
      <c r="A7" s="55"/>
      <c r="B7" s="55"/>
      <c r="C7" s="55"/>
      <c r="D7" s="55"/>
      <c r="E7" s="55"/>
    </row>
    <row r="8" spans="1:5" ht="20.100000000000001" customHeight="1">
      <c r="A8" s="55"/>
      <c r="B8" s="55"/>
      <c r="C8" s="55"/>
      <c r="D8" s="55"/>
      <c r="E8" s="55"/>
    </row>
    <row r="9" spans="1:5" ht="20.100000000000001" customHeight="1">
      <c r="A9" s="55"/>
      <c r="B9" s="55"/>
      <c r="C9" s="55"/>
      <c r="D9" s="55"/>
      <c r="E9" s="55"/>
    </row>
    <row r="10" spans="1:5" ht="20.100000000000001" customHeight="1">
      <c r="A10" s="55"/>
      <c r="B10" s="55"/>
      <c r="C10" s="55"/>
      <c r="D10" s="55"/>
      <c r="E10" s="55"/>
    </row>
    <row r="11" spans="1:5" ht="20.100000000000001" customHeight="1">
      <c r="A11" s="55"/>
      <c r="B11" s="55"/>
      <c r="C11" s="55"/>
      <c r="D11" s="55"/>
      <c r="E11" s="55"/>
    </row>
    <row r="12" spans="1:5" ht="20.100000000000001" customHeight="1">
      <c r="A12" s="55"/>
      <c r="B12" s="55"/>
      <c r="C12" s="55"/>
      <c r="D12" s="55"/>
      <c r="E12" s="55"/>
    </row>
    <row r="13" spans="1:5" ht="20.100000000000001" customHeight="1">
      <c r="A13" s="55"/>
      <c r="B13" s="55"/>
      <c r="C13" s="55"/>
      <c r="D13" s="55"/>
      <c r="E13" s="55"/>
    </row>
    <row r="14" spans="1:5" ht="20.100000000000001" customHeight="1">
      <c r="A14" s="55"/>
      <c r="B14" s="55"/>
      <c r="C14" s="55"/>
      <c r="D14" s="55"/>
      <c r="E14" s="55"/>
    </row>
    <row r="15" spans="1:5" ht="20.100000000000001" customHeight="1">
      <c r="A15" s="55"/>
      <c r="B15" s="55"/>
      <c r="C15" s="55"/>
      <c r="D15" s="55"/>
      <c r="E15" s="55"/>
    </row>
    <row r="16" spans="1:5" ht="20.100000000000001" customHeight="1">
      <c r="A16" s="55"/>
      <c r="B16" s="55"/>
      <c r="C16" s="55"/>
      <c r="D16" s="55"/>
      <c r="E16" s="55"/>
    </row>
    <row r="17" spans="1:5" ht="20.100000000000001" customHeight="1">
      <c r="A17" s="55"/>
      <c r="B17" s="55"/>
      <c r="C17" s="55"/>
      <c r="D17" s="55"/>
      <c r="E17" s="55"/>
    </row>
    <row r="18" spans="1:5" ht="20.100000000000001" customHeight="1">
      <c r="A18" s="55"/>
      <c r="B18" s="55"/>
      <c r="C18" s="55"/>
      <c r="D18" s="55"/>
      <c r="E18" s="55"/>
    </row>
    <row r="19" spans="1:5" ht="20.100000000000001" customHeight="1">
      <c r="A19" s="55"/>
      <c r="B19" s="55"/>
      <c r="C19" s="55"/>
      <c r="D19" s="55"/>
      <c r="E19" s="55"/>
    </row>
    <row r="20" spans="1:5" ht="20.100000000000001" customHeight="1">
      <c r="A20" s="55"/>
      <c r="B20" s="55"/>
      <c r="C20" s="55"/>
      <c r="D20" s="55"/>
      <c r="E20" s="55"/>
    </row>
    <row r="21" spans="1:5" ht="20.100000000000001" customHeight="1">
      <c r="A21" s="55"/>
      <c r="B21" s="55"/>
      <c r="C21" s="55"/>
      <c r="D21" s="55"/>
      <c r="E21" s="55"/>
    </row>
    <row r="22" spans="1:5" ht="20.100000000000001" customHeight="1">
      <c r="A22" s="55"/>
      <c r="B22" s="55"/>
      <c r="C22" s="55"/>
      <c r="D22" s="55"/>
      <c r="E22" s="55"/>
    </row>
    <row r="23" spans="1:5" ht="20.100000000000001" customHeight="1">
      <c r="A23" s="55"/>
      <c r="B23" s="47" t="s">
        <v>65</v>
      </c>
      <c r="C23" s="55"/>
      <c r="D23" s="55"/>
      <c r="E23" s="55"/>
    </row>
  </sheetData>
  <mergeCells count="6">
    <mergeCell ref="A1:E1"/>
    <mergeCell ref="A2:E2"/>
    <mergeCell ref="A3:E3"/>
    <mergeCell ref="C4:E4"/>
    <mergeCell ref="A4:A5"/>
    <mergeCell ref="B4:B5"/>
  </mergeCells>
  <phoneticPr fontId="24"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C13" sqref="C13"/>
    </sheetView>
  </sheetViews>
  <sheetFormatPr defaultColWidth="8" defaultRowHeight="14.25" customHeight="1"/>
  <cols>
    <col min="1" max="1" width="35.75" style="49" customWidth="1"/>
    <col min="2" max="2" width="37.75" style="49" customWidth="1"/>
    <col min="3" max="3" width="35.375" style="49" customWidth="1"/>
    <col min="4" max="4" width="40.375" style="49" customWidth="1"/>
    <col min="5" max="16384" width="8" style="49"/>
  </cols>
  <sheetData>
    <row r="1" spans="1:4" ht="12">
      <c r="A1" s="50"/>
      <c r="B1" s="50"/>
      <c r="C1" s="50"/>
    </row>
    <row r="2" spans="1:4" ht="20.25">
      <c r="A2" s="99" t="s">
        <v>166</v>
      </c>
      <c r="B2" s="99"/>
      <c r="C2" s="99"/>
      <c r="D2" s="99"/>
    </row>
    <row r="3" spans="1:4" ht="19.5" customHeight="1">
      <c r="A3" s="51" t="s">
        <v>1</v>
      </c>
      <c r="B3" s="52"/>
      <c r="C3" s="52"/>
      <c r="D3" s="53" t="s">
        <v>2</v>
      </c>
    </row>
    <row r="4" spans="1:4" ht="19.5" customHeight="1">
      <c r="A4" s="100" t="s">
        <v>3</v>
      </c>
      <c r="B4" s="100"/>
      <c r="C4" s="100" t="s">
        <v>4</v>
      </c>
      <c r="D4" s="100"/>
    </row>
    <row r="5" spans="1:4" ht="19.5" customHeight="1">
      <c r="A5" s="100" t="s">
        <v>5</v>
      </c>
      <c r="B5" s="100" t="s">
        <v>167</v>
      </c>
      <c r="C5" s="100" t="s">
        <v>168</v>
      </c>
      <c r="D5" s="100" t="s">
        <v>167</v>
      </c>
    </row>
    <row r="6" spans="1:4" ht="19.5" customHeight="1">
      <c r="A6" s="100"/>
      <c r="B6" s="100"/>
      <c r="C6" s="100"/>
      <c r="D6" s="100"/>
    </row>
    <row r="7" spans="1:4" ht="17.25" customHeight="1">
      <c r="A7" s="86" t="s">
        <v>169</v>
      </c>
      <c r="B7" s="87">
        <v>2293.6999999999998</v>
      </c>
      <c r="C7" s="76" t="s">
        <v>170</v>
      </c>
      <c r="D7" s="80">
        <v>0</v>
      </c>
    </row>
    <row r="8" spans="1:4" ht="17.25" customHeight="1">
      <c r="A8" s="73" t="s">
        <v>171</v>
      </c>
      <c r="B8" s="74"/>
      <c r="C8" s="76" t="s">
        <v>172</v>
      </c>
      <c r="D8" s="80">
        <v>0</v>
      </c>
    </row>
    <row r="9" spans="1:4" ht="17.25" customHeight="1">
      <c r="A9" s="73" t="s">
        <v>173</v>
      </c>
      <c r="B9" s="74"/>
      <c r="C9" s="76" t="s">
        <v>174</v>
      </c>
      <c r="D9" s="80">
        <v>0</v>
      </c>
    </row>
    <row r="10" spans="1:4" ht="17.25" customHeight="1">
      <c r="A10" s="73" t="s">
        <v>175</v>
      </c>
      <c r="B10" s="74"/>
      <c r="C10" s="76" t="s">
        <v>176</v>
      </c>
      <c r="D10" s="80">
        <v>0</v>
      </c>
    </row>
    <row r="11" spans="1:4" ht="17.25" customHeight="1">
      <c r="A11" s="73" t="s">
        <v>177</v>
      </c>
      <c r="B11" s="74"/>
      <c r="C11" s="76" t="s">
        <v>178</v>
      </c>
      <c r="D11" s="80">
        <v>0</v>
      </c>
    </row>
    <row r="12" spans="1:4" ht="17.25" customHeight="1">
      <c r="A12" s="73" t="s">
        <v>179</v>
      </c>
      <c r="B12" s="74"/>
      <c r="C12" s="76" t="s">
        <v>180</v>
      </c>
      <c r="D12" s="80">
        <v>0</v>
      </c>
    </row>
    <row r="13" spans="1:4" ht="17.25" customHeight="1">
      <c r="A13" s="73" t="s">
        <v>181</v>
      </c>
      <c r="B13" s="74"/>
      <c r="C13" s="76" t="s">
        <v>182</v>
      </c>
      <c r="D13" s="80">
        <v>0</v>
      </c>
    </row>
    <row r="14" spans="1:4" ht="17.25" customHeight="1">
      <c r="A14" s="38"/>
      <c r="B14" s="74"/>
      <c r="C14" s="76" t="s">
        <v>183</v>
      </c>
      <c r="D14" s="80">
        <v>326.75</v>
      </c>
    </row>
    <row r="15" spans="1:4" ht="17.25" customHeight="1">
      <c r="A15" s="38"/>
      <c r="B15" s="74"/>
      <c r="C15" s="76" t="s">
        <v>184</v>
      </c>
      <c r="D15" s="80">
        <v>56.07</v>
      </c>
    </row>
    <row r="16" spans="1:4" ht="17.25" customHeight="1">
      <c r="A16" s="38"/>
      <c r="B16" s="74"/>
      <c r="C16" s="76" t="s">
        <v>185</v>
      </c>
      <c r="D16" s="80">
        <v>0</v>
      </c>
    </row>
    <row r="17" spans="1:4" ht="17.25" customHeight="1">
      <c r="A17" s="38"/>
      <c r="B17" s="88"/>
      <c r="C17" s="76" t="s">
        <v>186</v>
      </c>
      <c r="D17" s="80">
        <v>0</v>
      </c>
    </row>
    <row r="18" spans="1:4" ht="17.25" customHeight="1">
      <c r="A18" s="38"/>
      <c r="B18" s="89"/>
      <c r="C18" s="76" t="s">
        <v>187</v>
      </c>
      <c r="D18" s="80">
        <v>0</v>
      </c>
    </row>
    <row r="19" spans="1:4" ht="17.25" customHeight="1">
      <c r="A19" s="38"/>
      <c r="B19" s="89"/>
      <c r="C19" s="76" t="s">
        <v>188</v>
      </c>
      <c r="D19" s="80">
        <v>0</v>
      </c>
    </row>
    <row r="20" spans="1:4" ht="17.25" customHeight="1">
      <c r="A20" s="38"/>
      <c r="B20" s="89"/>
      <c r="C20" s="73" t="s">
        <v>189</v>
      </c>
      <c r="D20" s="80">
        <v>0</v>
      </c>
    </row>
    <row r="21" spans="1:4" ht="17.25" customHeight="1">
      <c r="A21" s="75"/>
      <c r="B21" s="89"/>
      <c r="C21" s="73" t="s">
        <v>190</v>
      </c>
      <c r="D21" s="80">
        <v>0</v>
      </c>
    </row>
    <row r="22" spans="1:4" ht="17.25" customHeight="1">
      <c r="A22" s="76"/>
      <c r="B22" s="89"/>
      <c r="C22" s="73" t="s">
        <v>191</v>
      </c>
      <c r="D22" s="80">
        <v>0</v>
      </c>
    </row>
    <row r="23" spans="1:4" ht="17.25" customHeight="1">
      <c r="A23" s="76"/>
      <c r="B23" s="89"/>
      <c r="C23" s="73" t="s">
        <v>192</v>
      </c>
      <c r="D23" s="80">
        <v>0</v>
      </c>
    </row>
    <row r="24" spans="1:4" ht="17.25" customHeight="1">
      <c r="A24" s="76"/>
      <c r="B24" s="89"/>
      <c r="C24" s="73" t="s">
        <v>193</v>
      </c>
      <c r="D24" s="80">
        <v>1800.33</v>
      </c>
    </row>
    <row r="25" spans="1:4" ht="17.25" customHeight="1">
      <c r="A25" s="76"/>
      <c r="B25" s="89"/>
      <c r="C25" s="73" t="s">
        <v>194</v>
      </c>
      <c r="D25" s="80">
        <v>110.55</v>
      </c>
    </row>
    <row r="26" spans="1:4" ht="17.25" customHeight="1">
      <c r="A26" s="76"/>
      <c r="B26" s="89"/>
      <c r="C26" s="73" t="s">
        <v>195</v>
      </c>
      <c r="D26" s="80">
        <v>0</v>
      </c>
    </row>
    <row r="27" spans="1:4" ht="17.25" customHeight="1">
      <c r="A27" s="76"/>
      <c r="B27" s="89"/>
      <c r="C27" s="73" t="s">
        <v>196</v>
      </c>
      <c r="D27" s="80">
        <v>0</v>
      </c>
    </row>
    <row r="28" spans="1:4" ht="17.25" customHeight="1">
      <c r="A28" s="76"/>
      <c r="B28" s="89"/>
      <c r="C28" s="73" t="s">
        <v>197</v>
      </c>
      <c r="D28" s="80">
        <v>0</v>
      </c>
    </row>
    <row r="29" spans="1:4" s="85" customFormat="1" ht="17.25" customHeight="1">
      <c r="A29" s="90" t="s">
        <v>44</v>
      </c>
      <c r="B29" s="91">
        <v>2293.6999999999998</v>
      </c>
      <c r="C29" s="92" t="s">
        <v>45</v>
      </c>
      <c r="D29" s="91">
        <v>2293.6999999999998</v>
      </c>
    </row>
    <row r="31" spans="1:4" ht="29.25" customHeight="1">
      <c r="A31" s="101"/>
      <c r="B31" s="101"/>
    </row>
  </sheetData>
  <mergeCells count="8">
    <mergeCell ref="A2:D2"/>
    <mergeCell ref="A4:B4"/>
    <mergeCell ref="C4:D4"/>
    <mergeCell ref="A31:B31"/>
    <mergeCell ref="A5:A6"/>
    <mergeCell ref="B5:B6"/>
    <mergeCell ref="C5:C6"/>
    <mergeCell ref="D5:D6"/>
  </mergeCells>
  <phoneticPr fontId="24"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dimension ref="A1:I28"/>
  <sheetViews>
    <sheetView topLeftCell="A16" workbookViewId="0">
      <selection activeCell="E34" sqref="E34"/>
    </sheetView>
  </sheetViews>
  <sheetFormatPr defaultColWidth="9" defaultRowHeight="13.5"/>
  <cols>
    <col min="1" max="1" width="6.875" customWidth="1"/>
    <col min="2" max="2" width="20.375" customWidth="1"/>
    <col min="3" max="3" width="8.625" customWidth="1"/>
    <col min="4" max="6" width="10.625" customWidth="1"/>
    <col min="7" max="9" width="8.625" customWidth="1"/>
  </cols>
  <sheetData>
    <row r="1" spans="1:9" ht="20.100000000000001" customHeight="1">
      <c r="A1" s="104"/>
      <c r="B1" s="104"/>
      <c r="C1" s="104"/>
      <c r="D1" s="104"/>
      <c r="E1" s="104"/>
      <c r="F1" s="104"/>
      <c r="G1" s="104"/>
      <c r="H1" s="104"/>
      <c r="I1" s="104"/>
    </row>
    <row r="2" spans="1:9" ht="39.950000000000003" customHeight="1">
      <c r="A2" s="99" t="s">
        <v>198</v>
      </c>
      <c r="B2" s="99"/>
      <c r="C2" s="99"/>
      <c r="D2" s="99"/>
      <c r="E2" s="99"/>
      <c r="F2" s="99"/>
      <c r="G2" s="99"/>
      <c r="H2" s="99"/>
      <c r="I2" s="99"/>
    </row>
    <row r="3" spans="1:9" s="46" customFormat="1" ht="15" customHeight="1">
      <c r="A3" s="133" t="s">
        <v>47</v>
      </c>
      <c r="B3" s="133"/>
      <c r="C3" s="133"/>
      <c r="D3" s="133"/>
      <c r="E3" s="133"/>
      <c r="F3" s="133"/>
      <c r="G3" s="133"/>
      <c r="H3" s="133"/>
      <c r="I3" s="133"/>
    </row>
    <row r="4" spans="1:9" ht="39.950000000000003" customHeight="1">
      <c r="A4" s="103" t="s">
        <v>199</v>
      </c>
      <c r="B4" s="103"/>
      <c r="C4" s="103" t="s">
        <v>65</v>
      </c>
      <c r="D4" s="134" t="s">
        <v>200</v>
      </c>
      <c r="E4" s="134" t="s">
        <v>201</v>
      </c>
      <c r="F4" s="135" t="s">
        <v>202</v>
      </c>
      <c r="G4" s="137" t="s">
        <v>76</v>
      </c>
      <c r="H4" s="134" t="s">
        <v>77</v>
      </c>
      <c r="I4" s="134" t="s">
        <v>203</v>
      </c>
    </row>
    <row r="5" spans="1:9" ht="30" customHeight="1">
      <c r="A5" s="44" t="s">
        <v>49</v>
      </c>
      <c r="B5" s="44" t="s">
        <v>164</v>
      </c>
      <c r="C5" s="103"/>
      <c r="D5" s="103"/>
      <c r="E5" s="103"/>
      <c r="F5" s="136"/>
      <c r="G5" s="138"/>
      <c r="H5" s="103"/>
      <c r="I5" s="103"/>
    </row>
    <row r="6" spans="1:9" ht="20.100000000000001" customHeight="1">
      <c r="A6" s="45">
        <v>208</v>
      </c>
      <c r="B6" s="45" t="s">
        <v>411</v>
      </c>
      <c r="C6" s="82">
        <f>D6+E6</f>
        <v>326.75</v>
      </c>
      <c r="D6" s="82">
        <f>D7</f>
        <v>326.75</v>
      </c>
      <c r="E6" s="48"/>
      <c r="F6" s="48"/>
      <c r="G6" s="48"/>
      <c r="H6" s="48"/>
      <c r="I6" s="48"/>
    </row>
    <row r="7" spans="1:9" ht="20.100000000000001" customHeight="1">
      <c r="A7" s="45">
        <v>20805</v>
      </c>
      <c r="B7" s="45" t="s">
        <v>412</v>
      </c>
      <c r="C7" s="82">
        <f t="shared" ref="C7:C24" si="0">D7+E7</f>
        <v>326.75</v>
      </c>
      <c r="D7" s="82">
        <f>D8+D9+D10</f>
        <v>326.75</v>
      </c>
      <c r="E7" s="48"/>
      <c r="F7" s="48"/>
      <c r="G7" s="48"/>
      <c r="H7" s="48"/>
      <c r="I7" s="48"/>
    </row>
    <row r="8" spans="1:9" ht="20.100000000000001" customHeight="1">
      <c r="A8" s="45">
        <v>2080501</v>
      </c>
      <c r="B8" s="45" t="s">
        <v>413</v>
      </c>
      <c r="C8" s="82">
        <f t="shared" si="0"/>
        <v>60.26</v>
      </c>
      <c r="D8" s="82">
        <v>60.26</v>
      </c>
      <c r="E8" s="48"/>
      <c r="F8" s="48"/>
      <c r="G8" s="48"/>
      <c r="H8" s="48"/>
      <c r="I8" s="48"/>
    </row>
    <row r="9" spans="1:9" ht="20.100000000000001" customHeight="1">
      <c r="A9" s="45">
        <v>2080505</v>
      </c>
      <c r="B9" s="45" t="s">
        <v>414</v>
      </c>
      <c r="C9" s="82">
        <f t="shared" si="0"/>
        <v>190.35</v>
      </c>
      <c r="D9" s="82">
        <v>190.35</v>
      </c>
      <c r="E9" s="48"/>
      <c r="F9" s="48"/>
      <c r="G9" s="48"/>
      <c r="H9" s="48"/>
      <c r="I9" s="48"/>
    </row>
    <row r="10" spans="1:9" ht="20.100000000000001" customHeight="1">
      <c r="A10" s="45">
        <v>2080506</v>
      </c>
      <c r="B10" s="45" t="s">
        <v>415</v>
      </c>
      <c r="C10" s="82">
        <f t="shared" si="0"/>
        <v>76.14</v>
      </c>
      <c r="D10" s="82">
        <v>76.14</v>
      </c>
      <c r="E10" s="48"/>
      <c r="F10" s="48"/>
      <c r="G10" s="48"/>
      <c r="H10" s="48"/>
      <c r="I10" s="48"/>
    </row>
    <row r="11" spans="1:9" ht="20.100000000000001" customHeight="1">
      <c r="A11" s="45">
        <v>210</v>
      </c>
      <c r="B11" s="45" t="s">
        <v>416</v>
      </c>
      <c r="C11" s="82">
        <f t="shared" si="0"/>
        <v>56.07</v>
      </c>
      <c r="D11" s="82">
        <f>D12</f>
        <v>56.07</v>
      </c>
      <c r="E11" s="48"/>
      <c r="F11" s="48"/>
      <c r="G11" s="48"/>
      <c r="H11" s="48"/>
      <c r="I11" s="48"/>
    </row>
    <row r="12" spans="1:9" ht="20.100000000000001" customHeight="1">
      <c r="A12" s="45">
        <v>21011</v>
      </c>
      <c r="B12" s="45" t="s">
        <v>417</v>
      </c>
      <c r="C12" s="82">
        <f t="shared" si="0"/>
        <v>56.07</v>
      </c>
      <c r="D12" s="82">
        <f>D13</f>
        <v>56.07</v>
      </c>
      <c r="E12" s="48"/>
      <c r="F12" s="48"/>
      <c r="G12" s="48"/>
      <c r="H12" s="48"/>
      <c r="I12" s="48"/>
    </row>
    <row r="13" spans="1:9" ht="20.100000000000001" customHeight="1">
      <c r="A13" s="45">
        <v>2101101</v>
      </c>
      <c r="B13" s="45" t="s">
        <v>418</v>
      </c>
      <c r="C13" s="82">
        <f t="shared" si="0"/>
        <v>56.07</v>
      </c>
      <c r="D13" s="82">
        <v>56.07</v>
      </c>
      <c r="E13" s="48"/>
      <c r="F13" s="48"/>
      <c r="G13" s="48"/>
      <c r="H13" s="48"/>
      <c r="I13" s="48"/>
    </row>
    <row r="14" spans="1:9" ht="20.100000000000001" customHeight="1">
      <c r="A14" s="45">
        <v>220</v>
      </c>
      <c r="B14" s="45" t="s">
        <v>419</v>
      </c>
      <c r="C14" s="82">
        <f t="shared" si="0"/>
        <v>1800.33</v>
      </c>
      <c r="D14" s="82">
        <f>D15</f>
        <v>1800.33</v>
      </c>
      <c r="E14" s="48"/>
      <c r="F14" s="48"/>
      <c r="G14" s="48"/>
      <c r="H14" s="48"/>
      <c r="I14" s="48"/>
    </row>
    <row r="15" spans="1:9" ht="20.100000000000001" customHeight="1">
      <c r="A15" s="45">
        <v>22001</v>
      </c>
      <c r="B15" s="45" t="s">
        <v>420</v>
      </c>
      <c r="C15" s="82">
        <f t="shared" si="0"/>
        <v>1800.33</v>
      </c>
      <c r="D15" s="82">
        <f>D16+D17+D18+D19+D20+D21</f>
        <v>1800.33</v>
      </c>
      <c r="E15" s="48"/>
      <c r="F15" s="48"/>
      <c r="G15" s="48"/>
      <c r="H15" s="48"/>
      <c r="I15" s="48"/>
    </row>
    <row r="16" spans="1:9" ht="20.100000000000001" customHeight="1">
      <c r="A16" s="45">
        <v>2200101</v>
      </c>
      <c r="B16" s="45" t="s">
        <v>421</v>
      </c>
      <c r="C16" s="82">
        <f t="shared" si="0"/>
        <v>1520.33</v>
      </c>
      <c r="D16" s="82">
        <v>1520.33</v>
      </c>
      <c r="E16" s="48"/>
      <c r="F16" s="48"/>
      <c r="G16" s="48"/>
      <c r="H16" s="48"/>
      <c r="I16" s="48"/>
    </row>
    <row r="17" spans="1:9" ht="20.100000000000001" customHeight="1">
      <c r="A17" s="45">
        <v>2200104</v>
      </c>
      <c r="B17" s="45" t="s">
        <v>422</v>
      </c>
      <c r="C17" s="82">
        <f t="shared" si="0"/>
        <v>0</v>
      </c>
      <c r="D17" s="82"/>
      <c r="E17" s="48"/>
      <c r="F17" s="48"/>
      <c r="G17" s="48"/>
      <c r="H17" s="48"/>
      <c r="I17" s="48"/>
    </row>
    <row r="18" spans="1:9" ht="20.100000000000001" customHeight="1">
      <c r="A18" s="45">
        <v>2200105</v>
      </c>
      <c r="B18" s="45" t="s">
        <v>423</v>
      </c>
      <c r="C18" s="82">
        <f t="shared" si="0"/>
        <v>0</v>
      </c>
      <c r="D18" s="82"/>
      <c r="E18" s="48"/>
      <c r="F18" s="48"/>
      <c r="G18" s="48"/>
      <c r="H18" s="48"/>
      <c r="I18" s="48"/>
    </row>
    <row r="19" spans="1:9" ht="20.100000000000001" customHeight="1">
      <c r="A19" s="45">
        <v>2200109</v>
      </c>
      <c r="B19" s="45" t="s">
        <v>424</v>
      </c>
      <c r="C19" s="82">
        <f t="shared" si="0"/>
        <v>0</v>
      </c>
      <c r="D19" s="82"/>
      <c r="E19" s="48"/>
      <c r="F19" s="48"/>
      <c r="G19" s="48"/>
      <c r="H19" s="48"/>
      <c r="I19" s="48"/>
    </row>
    <row r="20" spans="1:9" ht="20.100000000000001" customHeight="1">
      <c r="A20" s="45">
        <v>2200111</v>
      </c>
      <c r="B20" s="45" t="s">
        <v>425</v>
      </c>
      <c r="C20" s="82">
        <f t="shared" si="0"/>
        <v>250</v>
      </c>
      <c r="D20" s="82">
        <v>250</v>
      </c>
      <c r="E20" s="48"/>
      <c r="F20" s="48"/>
      <c r="G20" s="48"/>
      <c r="H20" s="48"/>
      <c r="I20" s="48"/>
    </row>
    <row r="21" spans="1:9" ht="20.100000000000001" customHeight="1">
      <c r="A21" s="45">
        <v>2200114</v>
      </c>
      <c r="B21" s="45" t="s">
        <v>426</v>
      </c>
      <c r="C21" s="82">
        <f t="shared" si="0"/>
        <v>30</v>
      </c>
      <c r="D21" s="82">
        <v>30</v>
      </c>
      <c r="E21" s="48"/>
      <c r="F21" s="48"/>
      <c r="G21" s="48"/>
      <c r="H21" s="48"/>
      <c r="I21" s="48"/>
    </row>
    <row r="22" spans="1:9" ht="20.100000000000001" customHeight="1">
      <c r="A22" s="45">
        <v>221</v>
      </c>
      <c r="B22" s="45" t="s">
        <v>427</v>
      </c>
      <c r="C22" s="82">
        <f t="shared" si="0"/>
        <v>110.55</v>
      </c>
      <c r="D22" s="82">
        <f>D23</f>
        <v>110.55</v>
      </c>
      <c r="E22" s="48"/>
      <c r="F22" s="48"/>
      <c r="G22" s="48"/>
      <c r="H22" s="48"/>
      <c r="I22" s="48"/>
    </row>
    <row r="23" spans="1:9" ht="20.100000000000001" customHeight="1">
      <c r="A23" s="45">
        <v>22102</v>
      </c>
      <c r="B23" s="45" t="s">
        <v>428</v>
      </c>
      <c r="C23" s="82">
        <f t="shared" si="0"/>
        <v>110.55</v>
      </c>
      <c r="D23" s="82">
        <f>D24</f>
        <v>110.55</v>
      </c>
      <c r="E23" s="48"/>
      <c r="F23" s="48"/>
      <c r="G23" s="48"/>
      <c r="H23" s="48"/>
      <c r="I23" s="48"/>
    </row>
    <row r="24" spans="1:9" ht="20.100000000000001" customHeight="1">
      <c r="A24" s="45">
        <v>2210201</v>
      </c>
      <c r="B24" s="45" t="s">
        <v>103</v>
      </c>
      <c r="C24" s="82">
        <f t="shared" si="0"/>
        <v>110.55</v>
      </c>
      <c r="D24" s="82">
        <v>110.55</v>
      </c>
      <c r="E24" s="48"/>
      <c r="F24" s="48"/>
      <c r="G24" s="48"/>
      <c r="H24" s="48"/>
      <c r="I24" s="48"/>
    </row>
    <row r="25" spans="1:9" ht="20.100000000000001" customHeight="1">
      <c r="A25" s="93"/>
      <c r="B25" s="44" t="s">
        <v>55</v>
      </c>
      <c r="C25" s="82">
        <f>C6+C11+C14+C22</f>
        <v>2293.7000000000003</v>
      </c>
      <c r="D25" s="82">
        <f>D6+D11+D14+D22</f>
        <v>2293.7000000000003</v>
      </c>
      <c r="E25" s="48"/>
      <c r="F25" s="48"/>
      <c r="G25" s="48"/>
      <c r="H25" s="48"/>
      <c r="I25" s="48"/>
    </row>
    <row r="26" spans="1:9" ht="20.100000000000001" customHeight="1"/>
    <row r="27" spans="1:9" ht="20.100000000000001" customHeight="1"/>
    <row r="28" spans="1:9" ht="20.100000000000001" customHeight="1"/>
  </sheetData>
  <mergeCells count="11">
    <mergeCell ref="A1:I1"/>
    <mergeCell ref="A2:I2"/>
    <mergeCell ref="A3:I3"/>
    <mergeCell ref="A4:B4"/>
    <mergeCell ref="C4:C5"/>
    <mergeCell ref="D4:D5"/>
    <mergeCell ref="E4:E5"/>
    <mergeCell ref="F4:F5"/>
    <mergeCell ref="G4:G5"/>
    <mergeCell ref="H4:H5"/>
    <mergeCell ref="I4:I5"/>
  </mergeCells>
  <phoneticPr fontId="24"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7.xml><?xml version="1.0" encoding="utf-8"?>
<worksheet xmlns="http://schemas.openxmlformats.org/spreadsheetml/2006/main" xmlns:r="http://schemas.openxmlformats.org/officeDocument/2006/relationships">
  <dimension ref="A1:E27"/>
  <sheetViews>
    <sheetView workbookViewId="0">
      <selection activeCell="E17" sqref="E17"/>
    </sheetView>
  </sheetViews>
  <sheetFormatPr defaultColWidth="9" defaultRowHeight="13.5"/>
  <cols>
    <col min="1" max="1" width="8.625" customWidth="1"/>
    <col min="2" max="2" width="19.5" customWidth="1"/>
    <col min="3" max="3" width="18.625" customWidth="1"/>
    <col min="4" max="5" width="18.625" style="43" customWidth="1"/>
  </cols>
  <sheetData>
    <row r="1" spans="1:5" ht="20.100000000000001" customHeight="1">
      <c r="A1" s="104"/>
      <c r="B1" s="104"/>
      <c r="C1" s="104"/>
      <c r="D1" s="104"/>
      <c r="E1" s="104"/>
    </row>
    <row r="2" spans="1:5" ht="39.950000000000003" customHeight="1">
      <c r="A2" s="99" t="s">
        <v>443</v>
      </c>
      <c r="B2" s="99"/>
      <c r="C2" s="99"/>
      <c r="D2" s="99"/>
      <c r="E2" s="99"/>
    </row>
    <row r="3" spans="1:5" s="42" customFormat="1" ht="15" customHeight="1">
      <c r="A3" s="133" t="s">
        <v>47</v>
      </c>
      <c r="B3" s="133"/>
      <c r="C3" s="133"/>
      <c r="D3" s="133"/>
      <c r="E3" s="133"/>
    </row>
    <row r="4" spans="1:5" ht="30" customHeight="1">
      <c r="A4" s="44" t="s">
        <v>49</v>
      </c>
      <c r="B4" s="44" t="s">
        <v>164</v>
      </c>
      <c r="C4" s="44" t="s">
        <v>65</v>
      </c>
      <c r="D4" s="44" t="s">
        <v>53</v>
      </c>
      <c r="E4" s="44" t="s">
        <v>54</v>
      </c>
    </row>
    <row r="5" spans="1:5" ht="20.100000000000001" customHeight="1">
      <c r="A5" s="45">
        <v>208</v>
      </c>
      <c r="B5" s="45" t="s">
        <v>411</v>
      </c>
      <c r="C5" s="69">
        <f>D5+E5</f>
        <v>326.75</v>
      </c>
      <c r="D5" s="69">
        <f>D6</f>
        <v>326.75</v>
      </c>
      <c r="E5" s="45"/>
    </row>
    <row r="6" spans="1:5" ht="20.100000000000001" customHeight="1">
      <c r="A6" s="45">
        <v>20805</v>
      </c>
      <c r="B6" s="45" t="s">
        <v>412</v>
      </c>
      <c r="C6" s="69">
        <f t="shared" ref="C6:C23" si="0">D6+E6</f>
        <v>326.75</v>
      </c>
      <c r="D6" s="69">
        <f>D7+D8+D9</f>
        <v>326.75</v>
      </c>
      <c r="E6" s="45"/>
    </row>
    <row r="7" spans="1:5" ht="20.100000000000001" customHeight="1">
      <c r="A7" s="45">
        <v>2080501</v>
      </c>
      <c r="B7" s="45" t="s">
        <v>413</v>
      </c>
      <c r="C7" s="69">
        <f t="shared" si="0"/>
        <v>60.26</v>
      </c>
      <c r="D7" s="69">
        <v>60.26</v>
      </c>
      <c r="E7" s="45"/>
    </row>
    <row r="8" spans="1:5" ht="20.100000000000001" customHeight="1">
      <c r="A8" s="45">
        <v>2080505</v>
      </c>
      <c r="B8" s="45" t="s">
        <v>414</v>
      </c>
      <c r="C8" s="69">
        <f t="shared" si="0"/>
        <v>190.35</v>
      </c>
      <c r="D8" s="69">
        <v>190.35</v>
      </c>
      <c r="E8" s="45"/>
    </row>
    <row r="9" spans="1:5" ht="20.100000000000001" customHeight="1">
      <c r="A9" s="45">
        <v>2080506</v>
      </c>
      <c r="B9" s="45" t="s">
        <v>415</v>
      </c>
      <c r="C9" s="69">
        <f t="shared" si="0"/>
        <v>76.14</v>
      </c>
      <c r="D9" s="69">
        <v>76.14</v>
      </c>
      <c r="E9" s="45"/>
    </row>
    <row r="10" spans="1:5" ht="20.100000000000001" customHeight="1">
      <c r="A10" s="45">
        <v>210</v>
      </c>
      <c r="B10" s="45" t="s">
        <v>416</v>
      </c>
      <c r="C10" s="69">
        <f t="shared" si="0"/>
        <v>56.07</v>
      </c>
      <c r="D10" s="69">
        <f>D11</f>
        <v>56.07</v>
      </c>
      <c r="E10" s="45"/>
    </row>
    <row r="11" spans="1:5" ht="20.100000000000001" customHeight="1">
      <c r="A11" s="45">
        <v>21011</v>
      </c>
      <c r="B11" s="45" t="s">
        <v>417</v>
      </c>
      <c r="C11" s="69">
        <f t="shared" si="0"/>
        <v>56.07</v>
      </c>
      <c r="D11" s="69">
        <f>D12</f>
        <v>56.07</v>
      </c>
      <c r="E11" s="45"/>
    </row>
    <row r="12" spans="1:5" ht="20.100000000000001" customHeight="1">
      <c r="A12" s="45">
        <v>2101101</v>
      </c>
      <c r="B12" s="45" t="s">
        <v>418</v>
      </c>
      <c r="C12" s="69">
        <f t="shared" si="0"/>
        <v>56.07</v>
      </c>
      <c r="D12" s="69">
        <v>56.07</v>
      </c>
      <c r="E12" s="45"/>
    </row>
    <row r="13" spans="1:5" ht="20.100000000000001" customHeight="1">
      <c r="A13" s="45">
        <v>220</v>
      </c>
      <c r="B13" s="45" t="s">
        <v>419</v>
      </c>
      <c r="C13" s="69">
        <f t="shared" si="0"/>
        <v>1800.33</v>
      </c>
      <c r="D13" s="69">
        <f>D14</f>
        <v>1550.33</v>
      </c>
      <c r="E13" s="69">
        <f>E14</f>
        <v>250</v>
      </c>
    </row>
    <row r="14" spans="1:5" ht="20.100000000000001" customHeight="1">
      <c r="A14" s="45">
        <v>22001</v>
      </c>
      <c r="B14" s="45" t="s">
        <v>420</v>
      </c>
      <c r="C14" s="69">
        <f t="shared" si="0"/>
        <v>1800.33</v>
      </c>
      <c r="D14" s="69">
        <f>D15+D16+D17+D18+D19+D20</f>
        <v>1550.33</v>
      </c>
      <c r="E14" s="69">
        <f>E15+E16+E17+E18+E19+E20</f>
        <v>250</v>
      </c>
    </row>
    <row r="15" spans="1:5" ht="20.100000000000001" customHeight="1">
      <c r="A15" s="45">
        <v>2200101</v>
      </c>
      <c r="B15" s="45" t="s">
        <v>421</v>
      </c>
      <c r="C15" s="69">
        <f t="shared" si="0"/>
        <v>1520.33</v>
      </c>
      <c r="D15" s="69">
        <v>1520.33</v>
      </c>
      <c r="E15" s="45"/>
    </row>
    <row r="16" spans="1:5" ht="20.100000000000001" customHeight="1">
      <c r="A16" s="45">
        <v>2200104</v>
      </c>
      <c r="B16" s="45" t="s">
        <v>422</v>
      </c>
      <c r="C16" s="69">
        <f t="shared" si="0"/>
        <v>0</v>
      </c>
      <c r="D16" s="69"/>
      <c r="E16" s="45"/>
    </row>
    <row r="17" spans="1:5" ht="20.100000000000001" customHeight="1">
      <c r="A17" s="45">
        <v>2200105</v>
      </c>
      <c r="B17" s="45" t="s">
        <v>423</v>
      </c>
      <c r="C17" s="69">
        <f t="shared" si="0"/>
        <v>0</v>
      </c>
      <c r="D17" s="69"/>
      <c r="E17" s="45"/>
    </row>
    <row r="18" spans="1:5" ht="20.100000000000001" customHeight="1">
      <c r="A18" s="45">
        <v>2200109</v>
      </c>
      <c r="B18" s="45" t="s">
        <v>424</v>
      </c>
      <c r="C18" s="69">
        <f t="shared" si="0"/>
        <v>0</v>
      </c>
      <c r="D18" s="69"/>
      <c r="E18" s="45"/>
    </row>
    <row r="19" spans="1:5" ht="20.100000000000001" customHeight="1">
      <c r="A19" s="45">
        <v>2200111</v>
      </c>
      <c r="B19" s="45" t="s">
        <v>425</v>
      </c>
      <c r="C19" s="69">
        <f t="shared" si="0"/>
        <v>250</v>
      </c>
      <c r="D19" s="69"/>
      <c r="E19" s="45">
        <v>250</v>
      </c>
    </row>
    <row r="20" spans="1:5" ht="20.100000000000001" customHeight="1">
      <c r="A20" s="45">
        <v>2200114</v>
      </c>
      <c r="B20" s="45" t="s">
        <v>426</v>
      </c>
      <c r="C20" s="69">
        <f t="shared" si="0"/>
        <v>30</v>
      </c>
      <c r="D20" s="69">
        <v>30</v>
      </c>
      <c r="E20" s="45"/>
    </row>
    <row r="21" spans="1:5" ht="20.100000000000001" customHeight="1">
      <c r="A21" s="45">
        <v>221</v>
      </c>
      <c r="B21" s="45" t="s">
        <v>427</v>
      </c>
      <c r="C21" s="69">
        <f t="shared" si="0"/>
        <v>110.55</v>
      </c>
      <c r="D21" s="69">
        <f>D22</f>
        <v>110.55</v>
      </c>
      <c r="E21" s="45"/>
    </row>
    <row r="22" spans="1:5" ht="20.100000000000001" customHeight="1">
      <c r="A22" s="45">
        <v>22102</v>
      </c>
      <c r="B22" s="45" t="s">
        <v>428</v>
      </c>
      <c r="C22" s="69">
        <f t="shared" si="0"/>
        <v>110.55</v>
      </c>
      <c r="D22" s="69">
        <f>D23</f>
        <v>110.55</v>
      </c>
      <c r="E22" s="45"/>
    </row>
    <row r="23" spans="1:5" ht="20.100000000000001" customHeight="1">
      <c r="A23" s="45">
        <v>2210201</v>
      </c>
      <c r="B23" s="45" t="s">
        <v>103</v>
      </c>
      <c r="C23" s="69">
        <f t="shared" si="0"/>
        <v>110.55</v>
      </c>
      <c r="D23" s="69">
        <v>110.55</v>
      </c>
      <c r="E23" s="45"/>
    </row>
    <row r="24" spans="1:5" ht="20.100000000000001" customHeight="1">
      <c r="A24" s="93"/>
      <c r="B24" s="44" t="s">
        <v>55</v>
      </c>
      <c r="C24" s="69">
        <f>C5+C10+C13+C21</f>
        <v>2293.7000000000003</v>
      </c>
      <c r="D24" s="69">
        <f>D5+D10+D13+D21</f>
        <v>2043.6999999999998</v>
      </c>
      <c r="E24" s="69">
        <f>E5+E10+E13+E21</f>
        <v>250</v>
      </c>
    </row>
    <row r="25" spans="1:5" ht="20.100000000000001" customHeight="1"/>
    <row r="26" spans="1:5" ht="20.100000000000001" customHeight="1"/>
    <row r="27" spans="1:5" ht="20.100000000000001" customHeight="1"/>
  </sheetData>
  <mergeCells count="3">
    <mergeCell ref="A1:E1"/>
    <mergeCell ref="A2:E2"/>
    <mergeCell ref="A3:E3"/>
  </mergeCells>
  <phoneticPr fontId="24"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workbookViewId="0">
      <selection activeCell="A3" sqref="A3"/>
    </sheetView>
  </sheetViews>
  <sheetFormatPr defaultColWidth="8" defaultRowHeight="14.25" customHeight="1"/>
  <cols>
    <col min="1" max="1" width="5.125" style="33"/>
    <col min="2" max="2" width="6.25" style="33" customWidth="1"/>
    <col min="3" max="3" width="35.75" style="33" customWidth="1"/>
    <col min="4" max="4" width="10.625" style="1" customWidth="1"/>
    <col min="5" max="6" width="9" style="1"/>
    <col min="7" max="7" width="5.25" style="1"/>
    <col min="8" max="9" width="9" style="1"/>
    <col min="10" max="10" width="5.125" style="33"/>
    <col min="11" max="11" width="5.5" style="33"/>
    <col min="12" max="12" width="35.125" style="33" customWidth="1"/>
    <col min="13" max="13" width="10.25" style="1" customWidth="1"/>
    <col min="14" max="15" width="9" style="1"/>
    <col min="16" max="16" width="5.25" style="1"/>
    <col min="17" max="17" width="9" style="1"/>
    <col min="18" max="18" width="10" style="1"/>
    <col min="19" max="16384" width="8" style="18"/>
  </cols>
  <sheetData>
    <row r="1" spans="1:18" ht="12">
      <c r="R1" s="15"/>
    </row>
    <row r="2" spans="1:18" ht="39" customHeight="1">
      <c r="A2" s="99" t="s">
        <v>204</v>
      </c>
      <c r="B2" s="99"/>
      <c r="C2" s="99"/>
      <c r="D2" s="99"/>
      <c r="E2" s="99"/>
      <c r="F2" s="99"/>
      <c r="G2" s="99"/>
      <c r="H2" s="99"/>
      <c r="I2" s="99"/>
      <c r="J2" s="99"/>
      <c r="K2" s="99"/>
      <c r="L2" s="99"/>
      <c r="M2" s="99"/>
      <c r="N2" s="99"/>
      <c r="O2" s="99"/>
      <c r="P2" s="99"/>
      <c r="Q2" s="99"/>
      <c r="R2" s="99"/>
    </row>
    <row r="3" spans="1:18" ht="19.5" customHeight="1">
      <c r="A3" s="51" t="s">
        <v>409</v>
      </c>
      <c r="R3" s="16" t="s">
        <v>2</v>
      </c>
    </row>
    <row r="4" spans="1:18" ht="19.5" customHeight="1">
      <c r="A4" s="106" t="s">
        <v>4</v>
      </c>
      <c r="B4" s="107"/>
      <c r="C4" s="107"/>
      <c r="D4" s="107"/>
      <c r="E4" s="107"/>
      <c r="F4" s="107"/>
      <c r="G4" s="107"/>
      <c r="H4" s="107"/>
      <c r="I4" s="108"/>
      <c r="J4" s="100" t="s">
        <v>4</v>
      </c>
      <c r="K4" s="100"/>
      <c r="L4" s="100"/>
      <c r="M4" s="100"/>
      <c r="N4" s="100"/>
      <c r="O4" s="100"/>
      <c r="P4" s="100"/>
      <c r="Q4" s="100"/>
      <c r="R4" s="100"/>
    </row>
    <row r="5" spans="1:18" ht="21.75" customHeight="1">
      <c r="A5" s="140" t="s">
        <v>205</v>
      </c>
      <c r="B5" s="140"/>
      <c r="C5" s="140"/>
      <c r="D5" s="106" t="s">
        <v>66</v>
      </c>
      <c r="E5" s="107"/>
      <c r="F5" s="108"/>
      <c r="G5" s="106" t="s">
        <v>206</v>
      </c>
      <c r="H5" s="107"/>
      <c r="I5" s="108"/>
      <c r="J5" s="140" t="s">
        <v>207</v>
      </c>
      <c r="K5" s="140"/>
      <c r="L5" s="140"/>
      <c r="M5" s="106" t="s">
        <v>66</v>
      </c>
      <c r="N5" s="107"/>
      <c r="O5" s="108"/>
      <c r="P5" s="106" t="s">
        <v>206</v>
      </c>
      <c r="Q5" s="107"/>
      <c r="R5" s="108"/>
    </row>
    <row r="6" spans="1:18" ht="17.25" customHeight="1">
      <c r="A6" s="34" t="s">
        <v>63</v>
      </c>
      <c r="B6" s="34" t="s">
        <v>64</v>
      </c>
      <c r="C6" s="34" t="s">
        <v>164</v>
      </c>
      <c r="D6" s="5" t="s">
        <v>52</v>
      </c>
      <c r="E6" s="5" t="s">
        <v>53</v>
      </c>
      <c r="F6" s="5" t="s">
        <v>54</v>
      </c>
      <c r="G6" s="5" t="s">
        <v>52</v>
      </c>
      <c r="H6" s="5" t="s">
        <v>53</v>
      </c>
      <c r="I6" s="5" t="s">
        <v>54</v>
      </c>
      <c r="J6" s="34" t="s">
        <v>63</v>
      </c>
      <c r="K6" s="34" t="s">
        <v>64</v>
      </c>
      <c r="L6" s="34" t="s">
        <v>164</v>
      </c>
      <c r="M6" s="5" t="s">
        <v>52</v>
      </c>
      <c r="N6" s="5" t="s">
        <v>53</v>
      </c>
      <c r="O6" s="5" t="s">
        <v>54</v>
      </c>
      <c r="P6" s="5" t="s">
        <v>52</v>
      </c>
      <c r="Q6" s="5" t="s">
        <v>53</v>
      </c>
      <c r="R6" s="5" t="s">
        <v>54</v>
      </c>
    </row>
    <row r="7" spans="1:18" ht="13.5">
      <c r="A7" s="34" t="s">
        <v>208</v>
      </c>
      <c r="B7" s="34" t="s">
        <v>209</v>
      </c>
      <c r="C7" s="34" t="s">
        <v>210</v>
      </c>
      <c r="D7" s="34" t="s">
        <v>211</v>
      </c>
      <c r="E7" s="34" t="s">
        <v>212</v>
      </c>
      <c r="F7" s="34" t="s">
        <v>213</v>
      </c>
      <c r="G7" s="34" t="s">
        <v>214</v>
      </c>
      <c r="H7" s="34" t="s">
        <v>215</v>
      </c>
      <c r="I7" s="34" t="s">
        <v>216</v>
      </c>
      <c r="J7" s="34" t="s">
        <v>217</v>
      </c>
      <c r="K7" s="34" t="s">
        <v>218</v>
      </c>
      <c r="L7" s="34" t="s">
        <v>219</v>
      </c>
      <c r="M7" s="34" t="s">
        <v>220</v>
      </c>
      <c r="N7" s="34" t="s">
        <v>221</v>
      </c>
      <c r="O7" s="34" t="s">
        <v>222</v>
      </c>
      <c r="P7" s="34" t="s">
        <v>223</v>
      </c>
      <c r="Q7" s="34" t="s">
        <v>224</v>
      </c>
      <c r="R7" s="34" t="s">
        <v>225</v>
      </c>
    </row>
    <row r="8" spans="1:18">
      <c r="A8" s="35" t="s">
        <v>226</v>
      </c>
      <c r="B8" s="36" t="s">
        <v>227</v>
      </c>
      <c r="C8" s="37" t="s">
        <v>228</v>
      </c>
      <c r="D8" s="97">
        <f>E8+F8</f>
        <v>1828.1200000000001</v>
      </c>
      <c r="E8" s="97">
        <f>E9+E10+E11+E12</f>
        <v>1828.1200000000001</v>
      </c>
      <c r="F8" s="97">
        <f>F9+F10+F11+F12</f>
        <v>0</v>
      </c>
      <c r="G8" s="38"/>
      <c r="H8" s="38"/>
      <c r="I8" s="38"/>
      <c r="J8" s="35" t="s">
        <v>229</v>
      </c>
      <c r="K8" s="35" t="s">
        <v>227</v>
      </c>
      <c r="L8" s="37" t="s">
        <v>81</v>
      </c>
      <c r="M8" s="97">
        <f>N8+O8</f>
        <v>1828.1200000000001</v>
      </c>
      <c r="N8" s="96">
        <f>SUM(N9:N21)</f>
        <v>1828.1200000000001</v>
      </c>
      <c r="O8" s="38"/>
      <c r="P8" s="38"/>
      <c r="Q8" s="38"/>
      <c r="R8" s="38"/>
    </row>
    <row r="9" spans="1:18">
      <c r="A9" s="36"/>
      <c r="B9" s="36" t="s">
        <v>82</v>
      </c>
      <c r="C9" s="39" t="s">
        <v>230</v>
      </c>
      <c r="D9" s="38">
        <f t="shared" ref="D9:D72" si="0">E9+F9</f>
        <v>1357.8100000000002</v>
      </c>
      <c r="E9" s="38">
        <f>M9+M10+M11+M13</f>
        <v>1357.8100000000002</v>
      </c>
      <c r="F9" s="38"/>
      <c r="G9" s="38"/>
      <c r="H9" s="38"/>
      <c r="I9" s="38"/>
      <c r="J9" s="36"/>
      <c r="K9" s="36" t="s">
        <v>82</v>
      </c>
      <c r="L9" s="39" t="s">
        <v>231</v>
      </c>
      <c r="M9" s="38">
        <f t="shared" ref="M9:M72" si="1">N9+O9</f>
        <v>377.37</v>
      </c>
      <c r="N9" s="65">
        <v>377.37</v>
      </c>
      <c r="O9" s="38"/>
      <c r="P9" s="38"/>
      <c r="Q9" s="38"/>
      <c r="R9" s="38"/>
    </row>
    <row r="10" spans="1:18">
      <c r="A10" s="36"/>
      <c r="B10" s="36" t="s">
        <v>84</v>
      </c>
      <c r="C10" s="39" t="s">
        <v>232</v>
      </c>
      <c r="D10" s="38">
        <f t="shared" si="0"/>
        <v>322.56</v>
      </c>
      <c r="E10" s="38">
        <f>M14+M15+M16</f>
        <v>322.56</v>
      </c>
      <c r="F10" s="38"/>
      <c r="G10" s="38"/>
      <c r="H10" s="38"/>
      <c r="I10" s="38"/>
      <c r="J10" s="36"/>
      <c r="K10" s="36" t="s">
        <v>84</v>
      </c>
      <c r="L10" s="39" t="s">
        <v>233</v>
      </c>
      <c r="M10" s="38">
        <f t="shared" si="1"/>
        <v>918.01</v>
      </c>
      <c r="N10" s="65">
        <v>918.01</v>
      </c>
      <c r="O10" s="38"/>
      <c r="P10" s="38"/>
      <c r="Q10" s="38"/>
      <c r="R10" s="38"/>
    </row>
    <row r="11" spans="1:18">
      <c r="A11" s="36"/>
      <c r="B11" s="36" t="s">
        <v>86</v>
      </c>
      <c r="C11" s="39" t="s">
        <v>234</v>
      </c>
      <c r="D11" s="38">
        <f t="shared" si="0"/>
        <v>110.55</v>
      </c>
      <c r="E11" s="38">
        <f>M19</f>
        <v>110.55</v>
      </c>
      <c r="F11" s="38"/>
      <c r="G11" s="38"/>
      <c r="H11" s="38"/>
      <c r="I11" s="38"/>
      <c r="J11" s="36"/>
      <c r="K11" s="36" t="s">
        <v>86</v>
      </c>
      <c r="L11" s="39" t="s">
        <v>235</v>
      </c>
      <c r="M11" s="38">
        <f t="shared" si="1"/>
        <v>31.45</v>
      </c>
      <c r="N11" s="65">
        <v>31.45</v>
      </c>
      <c r="O11" s="38"/>
      <c r="P11" s="38"/>
      <c r="Q11" s="38"/>
      <c r="R11" s="38"/>
    </row>
    <row r="12" spans="1:18">
      <c r="A12" s="36"/>
      <c r="B12" s="36" t="s">
        <v>106</v>
      </c>
      <c r="C12" s="39" t="s">
        <v>236</v>
      </c>
      <c r="D12" s="38">
        <f t="shared" si="0"/>
        <v>37.200000000000003</v>
      </c>
      <c r="E12" s="38">
        <f>M21</f>
        <v>37.200000000000003</v>
      </c>
      <c r="F12" s="38"/>
      <c r="G12" s="38"/>
      <c r="H12" s="38"/>
      <c r="I12" s="38"/>
      <c r="J12" s="36"/>
      <c r="K12" s="36" t="s">
        <v>88</v>
      </c>
      <c r="L12" s="39" t="s">
        <v>237</v>
      </c>
      <c r="M12" s="38">
        <f t="shared" si="1"/>
        <v>0</v>
      </c>
      <c r="N12" s="65"/>
      <c r="O12" s="38"/>
      <c r="P12" s="38"/>
      <c r="Q12" s="38"/>
      <c r="R12" s="38"/>
    </row>
    <row r="13" spans="1:18">
      <c r="A13" s="35" t="s">
        <v>238</v>
      </c>
      <c r="B13" s="35" t="s">
        <v>227</v>
      </c>
      <c r="C13" s="37" t="s">
        <v>239</v>
      </c>
      <c r="D13" s="97">
        <f t="shared" si="0"/>
        <v>60.58</v>
      </c>
      <c r="E13" s="97">
        <f>SUM(E14:E23)</f>
        <v>60.58</v>
      </c>
      <c r="F13" s="97">
        <f>SUM(F14:F23)</f>
        <v>0</v>
      </c>
      <c r="G13" s="38"/>
      <c r="H13" s="38"/>
      <c r="I13" s="38"/>
      <c r="J13" s="36"/>
      <c r="K13" s="36" t="s">
        <v>90</v>
      </c>
      <c r="L13" s="39" t="s">
        <v>240</v>
      </c>
      <c r="M13" s="38">
        <f t="shared" si="1"/>
        <v>30.98</v>
      </c>
      <c r="N13" s="65">
        <v>30.98</v>
      </c>
      <c r="O13" s="38"/>
      <c r="P13" s="38"/>
      <c r="Q13" s="38"/>
      <c r="R13" s="38"/>
    </row>
    <row r="14" spans="1:18">
      <c r="A14" s="36"/>
      <c r="B14" s="36" t="s">
        <v>82</v>
      </c>
      <c r="C14" s="39" t="s">
        <v>241</v>
      </c>
      <c r="D14" s="38">
        <f t="shared" si="0"/>
        <v>45.86</v>
      </c>
      <c r="E14" s="38">
        <f>M23+M27+M28+M29+M32+M44+M45</f>
        <v>45.86</v>
      </c>
      <c r="F14" s="38"/>
      <c r="G14" s="38"/>
      <c r="H14" s="38"/>
      <c r="I14" s="38"/>
      <c r="J14" s="36"/>
      <c r="K14" s="36" t="s">
        <v>92</v>
      </c>
      <c r="L14" s="39" t="s">
        <v>242</v>
      </c>
      <c r="M14" s="38">
        <f t="shared" si="1"/>
        <v>190.35</v>
      </c>
      <c r="N14" s="65">
        <v>190.35</v>
      </c>
      <c r="O14" s="38"/>
      <c r="P14" s="38"/>
      <c r="Q14" s="38"/>
      <c r="R14" s="38"/>
    </row>
    <row r="15" spans="1:18">
      <c r="A15" s="36"/>
      <c r="B15" s="36" t="s">
        <v>84</v>
      </c>
      <c r="C15" s="39" t="s">
        <v>243</v>
      </c>
      <c r="D15" s="38">
        <f t="shared" si="0"/>
        <v>1.4</v>
      </c>
      <c r="E15" s="38">
        <f>M36</f>
        <v>1.4</v>
      </c>
      <c r="F15" s="38"/>
      <c r="G15" s="38"/>
      <c r="H15" s="38"/>
      <c r="I15" s="38"/>
      <c r="J15" s="36"/>
      <c r="K15" s="36" t="s">
        <v>94</v>
      </c>
      <c r="L15" s="39" t="s">
        <v>244</v>
      </c>
      <c r="M15" s="38">
        <f t="shared" si="1"/>
        <v>76.14</v>
      </c>
      <c r="N15" s="65">
        <v>76.14</v>
      </c>
      <c r="O15" s="38"/>
      <c r="P15" s="38"/>
      <c r="Q15" s="38"/>
      <c r="R15" s="38"/>
    </row>
    <row r="16" spans="1:18">
      <c r="A16" s="36"/>
      <c r="B16" s="36" t="s">
        <v>86</v>
      </c>
      <c r="C16" s="39" t="s">
        <v>245</v>
      </c>
      <c r="D16" s="38">
        <f t="shared" si="0"/>
        <v>1</v>
      </c>
      <c r="E16" s="38">
        <f>M37</f>
        <v>1</v>
      </c>
      <c r="F16" s="38"/>
      <c r="G16" s="38"/>
      <c r="H16" s="38"/>
      <c r="I16" s="38"/>
      <c r="J16" s="36"/>
      <c r="K16" s="36" t="s">
        <v>96</v>
      </c>
      <c r="L16" s="39" t="s">
        <v>246</v>
      </c>
      <c r="M16" s="38">
        <f t="shared" si="1"/>
        <v>56.07</v>
      </c>
      <c r="N16" s="65">
        <v>56.07</v>
      </c>
      <c r="O16" s="38"/>
      <c r="P16" s="38"/>
      <c r="Q16" s="38"/>
      <c r="R16" s="38"/>
    </row>
    <row r="17" spans="1:18">
      <c r="A17" s="36"/>
      <c r="B17" s="36" t="s">
        <v>112</v>
      </c>
      <c r="C17" s="39" t="s">
        <v>247</v>
      </c>
      <c r="D17" s="38">
        <f t="shared" si="0"/>
        <v>0</v>
      </c>
      <c r="E17" s="38"/>
      <c r="F17" s="38"/>
      <c r="G17" s="38"/>
      <c r="H17" s="38"/>
      <c r="I17" s="38"/>
      <c r="J17" s="36"/>
      <c r="K17" s="36" t="s">
        <v>98</v>
      </c>
      <c r="L17" s="39" t="s">
        <v>248</v>
      </c>
      <c r="M17" s="38">
        <f t="shared" si="1"/>
        <v>0</v>
      </c>
      <c r="N17" s="65"/>
      <c r="O17" s="38"/>
      <c r="P17" s="38"/>
      <c r="Q17" s="38"/>
      <c r="R17" s="38"/>
    </row>
    <row r="18" spans="1:18">
      <c r="A18" s="36"/>
      <c r="B18" s="36" t="s">
        <v>114</v>
      </c>
      <c r="C18" s="39" t="s">
        <v>249</v>
      </c>
      <c r="D18" s="38">
        <f t="shared" si="0"/>
        <v>0</v>
      </c>
      <c r="E18" s="38"/>
      <c r="F18" s="38"/>
      <c r="G18" s="38"/>
      <c r="H18" s="38"/>
      <c r="I18" s="38"/>
      <c r="J18" s="36"/>
      <c r="K18" s="36" t="s">
        <v>100</v>
      </c>
      <c r="L18" s="39" t="s">
        <v>250</v>
      </c>
      <c r="M18" s="38">
        <f t="shared" si="1"/>
        <v>0</v>
      </c>
      <c r="N18" s="65"/>
      <c r="O18" s="38"/>
      <c r="P18" s="38"/>
      <c r="Q18" s="38"/>
      <c r="R18" s="38"/>
    </row>
    <row r="19" spans="1:18">
      <c r="A19" s="36"/>
      <c r="B19" s="36" t="s">
        <v>88</v>
      </c>
      <c r="C19" s="39" t="s">
        <v>251</v>
      </c>
      <c r="D19" s="38">
        <f t="shared" si="0"/>
        <v>2.2000000000000002</v>
      </c>
      <c r="E19" s="38">
        <f>M38</f>
        <v>2.2000000000000002</v>
      </c>
      <c r="F19" s="38"/>
      <c r="G19" s="38"/>
      <c r="H19" s="38"/>
      <c r="I19" s="38"/>
      <c r="J19" s="36"/>
      <c r="K19" s="36" t="s">
        <v>102</v>
      </c>
      <c r="L19" s="39" t="s">
        <v>234</v>
      </c>
      <c r="M19" s="38">
        <f t="shared" si="1"/>
        <v>110.55</v>
      </c>
      <c r="N19" s="65">
        <v>110.55</v>
      </c>
      <c r="O19" s="38"/>
      <c r="P19" s="38"/>
      <c r="Q19" s="38"/>
      <c r="R19" s="38"/>
    </row>
    <row r="20" spans="1:18">
      <c r="A20" s="36"/>
      <c r="B20" s="36" t="s">
        <v>90</v>
      </c>
      <c r="C20" s="39" t="s">
        <v>252</v>
      </c>
      <c r="D20" s="38">
        <f t="shared" si="0"/>
        <v>0</v>
      </c>
      <c r="E20" s="38"/>
      <c r="F20" s="38"/>
      <c r="G20" s="38"/>
      <c r="H20" s="38"/>
      <c r="I20" s="38"/>
      <c r="J20" s="36"/>
      <c r="K20" s="36" t="s">
        <v>104</v>
      </c>
      <c r="L20" s="39" t="s">
        <v>253</v>
      </c>
      <c r="M20" s="38">
        <f t="shared" si="1"/>
        <v>0</v>
      </c>
      <c r="N20" s="65"/>
      <c r="O20" s="38"/>
      <c r="P20" s="38"/>
      <c r="Q20" s="38"/>
      <c r="R20" s="38"/>
    </row>
    <row r="21" spans="1:18">
      <c r="A21" s="36"/>
      <c r="B21" s="36" t="s">
        <v>92</v>
      </c>
      <c r="C21" s="39" t="s">
        <v>254</v>
      </c>
      <c r="D21" s="38">
        <f t="shared" si="0"/>
        <v>9</v>
      </c>
      <c r="E21" s="38">
        <f>M46</f>
        <v>9</v>
      </c>
      <c r="F21" s="38"/>
      <c r="G21" s="38"/>
      <c r="H21" s="38"/>
      <c r="I21" s="38"/>
      <c r="J21" s="36"/>
      <c r="K21" s="36" t="s">
        <v>106</v>
      </c>
      <c r="L21" s="39" t="s">
        <v>236</v>
      </c>
      <c r="M21" s="38">
        <f t="shared" si="1"/>
        <v>37.200000000000003</v>
      </c>
      <c r="N21" s="65">
        <v>37.200000000000003</v>
      </c>
      <c r="O21" s="38"/>
      <c r="P21" s="38"/>
      <c r="Q21" s="38"/>
      <c r="R21" s="38"/>
    </row>
    <row r="22" spans="1:18">
      <c r="A22" s="36"/>
      <c r="B22" s="36" t="s">
        <v>94</v>
      </c>
      <c r="C22" s="39" t="s">
        <v>255</v>
      </c>
      <c r="D22" s="38">
        <f t="shared" si="0"/>
        <v>0</v>
      </c>
      <c r="E22" s="38"/>
      <c r="F22" s="38"/>
      <c r="G22" s="38"/>
      <c r="H22" s="38"/>
      <c r="I22" s="38"/>
      <c r="J22" s="35" t="s">
        <v>256</v>
      </c>
      <c r="K22" s="35" t="s">
        <v>227</v>
      </c>
      <c r="L22" s="37" t="s">
        <v>108</v>
      </c>
      <c r="M22" s="97">
        <f t="shared" si="1"/>
        <v>60.58</v>
      </c>
      <c r="N22" s="96">
        <f t="shared" ref="N22" si="2">SUM(N23:N49)</f>
        <v>60.58</v>
      </c>
      <c r="O22" s="38"/>
      <c r="P22" s="38"/>
      <c r="Q22" s="38"/>
      <c r="R22" s="38"/>
    </row>
    <row r="23" spans="1:18">
      <c r="A23" s="36"/>
      <c r="B23" s="36" t="s">
        <v>106</v>
      </c>
      <c r="C23" s="39" t="s">
        <v>257</v>
      </c>
      <c r="D23" s="38">
        <f t="shared" si="0"/>
        <v>1.1200000000000001</v>
      </c>
      <c r="E23" s="38">
        <f>M49</f>
        <v>1.1200000000000001</v>
      </c>
      <c r="F23" s="38"/>
      <c r="G23" s="38"/>
      <c r="H23" s="38"/>
      <c r="I23" s="38"/>
      <c r="J23" s="36"/>
      <c r="K23" s="36" t="s">
        <v>82</v>
      </c>
      <c r="L23" s="39" t="s">
        <v>258</v>
      </c>
      <c r="M23" s="38">
        <f t="shared" si="1"/>
        <v>3</v>
      </c>
      <c r="N23" s="65">
        <v>3</v>
      </c>
      <c r="O23" s="38"/>
      <c r="P23" s="38"/>
      <c r="Q23" s="38"/>
      <c r="R23" s="38"/>
    </row>
    <row r="24" spans="1:18">
      <c r="A24" s="35" t="s">
        <v>259</v>
      </c>
      <c r="B24" s="35" t="s">
        <v>227</v>
      </c>
      <c r="C24" s="37" t="s">
        <v>260</v>
      </c>
      <c r="D24" s="97">
        <f t="shared" si="0"/>
        <v>250</v>
      </c>
      <c r="E24" s="97">
        <f>SUM(E25:E31)</f>
        <v>0</v>
      </c>
      <c r="F24" s="97">
        <f>SUM(F25:F31)</f>
        <v>250</v>
      </c>
      <c r="G24" s="38"/>
      <c r="H24" s="38"/>
      <c r="I24" s="38"/>
      <c r="J24" s="36"/>
      <c r="K24" s="36" t="s">
        <v>84</v>
      </c>
      <c r="L24" s="39" t="s">
        <v>261</v>
      </c>
      <c r="M24" s="38">
        <f t="shared" si="1"/>
        <v>0</v>
      </c>
      <c r="N24" s="65"/>
      <c r="O24" s="38"/>
      <c r="P24" s="38"/>
      <c r="Q24" s="38"/>
      <c r="R24" s="38"/>
    </row>
    <row r="25" spans="1:18">
      <c r="A25" s="36"/>
      <c r="B25" s="36" t="s">
        <v>82</v>
      </c>
      <c r="C25" s="39" t="s">
        <v>262</v>
      </c>
      <c r="D25" s="38">
        <f t="shared" si="0"/>
        <v>0</v>
      </c>
      <c r="E25" s="38"/>
      <c r="F25" s="38"/>
      <c r="G25" s="38"/>
      <c r="H25" s="38"/>
      <c r="I25" s="38"/>
      <c r="J25" s="36"/>
      <c r="K25" s="36" t="s">
        <v>86</v>
      </c>
      <c r="L25" s="39" t="s">
        <v>263</v>
      </c>
      <c r="M25" s="38">
        <f t="shared" si="1"/>
        <v>0</v>
      </c>
      <c r="N25" s="65"/>
      <c r="O25" s="38"/>
      <c r="P25" s="38"/>
      <c r="Q25" s="38"/>
      <c r="R25" s="38"/>
    </row>
    <row r="26" spans="1:18">
      <c r="A26" s="36"/>
      <c r="B26" s="36" t="s">
        <v>84</v>
      </c>
      <c r="C26" s="39" t="s">
        <v>264</v>
      </c>
      <c r="D26" s="38">
        <f t="shared" si="0"/>
        <v>250</v>
      </c>
      <c r="E26" s="38"/>
      <c r="F26" s="38">
        <v>250</v>
      </c>
      <c r="G26" s="38"/>
      <c r="H26" s="38"/>
      <c r="I26" s="38"/>
      <c r="J26" s="36"/>
      <c r="K26" s="36" t="s">
        <v>112</v>
      </c>
      <c r="L26" s="39" t="s">
        <v>265</v>
      </c>
      <c r="M26" s="38">
        <f t="shared" si="1"/>
        <v>0</v>
      </c>
      <c r="N26" s="65"/>
      <c r="O26" s="38"/>
      <c r="P26" s="38"/>
      <c r="Q26" s="38"/>
      <c r="R26" s="38"/>
    </row>
    <row r="27" spans="1:18">
      <c r="A27" s="36"/>
      <c r="B27" s="36" t="s">
        <v>86</v>
      </c>
      <c r="C27" s="39" t="s">
        <v>266</v>
      </c>
      <c r="D27" s="38">
        <f t="shared" si="0"/>
        <v>0</v>
      </c>
      <c r="E27" s="38"/>
      <c r="F27" s="38"/>
      <c r="G27" s="38"/>
      <c r="H27" s="38"/>
      <c r="I27" s="38"/>
      <c r="J27" s="36"/>
      <c r="K27" s="36" t="s">
        <v>114</v>
      </c>
      <c r="L27" s="39" t="s">
        <v>267</v>
      </c>
      <c r="M27" s="38">
        <f t="shared" si="1"/>
        <v>1.5</v>
      </c>
      <c r="N27" s="65">
        <v>1.5</v>
      </c>
      <c r="O27" s="38"/>
      <c r="P27" s="38"/>
      <c r="Q27" s="38"/>
      <c r="R27" s="38"/>
    </row>
    <row r="28" spans="1:18">
      <c r="A28" s="36"/>
      <c r="B28" s="36" t="s">
        <v>114</v>
      </c>
      <c r="C28" s="39" t="s">
        <v>268</v>
      </c>
      <c r="D28" s="38">
        <f t="shared" si="0"/>
        <v>0</v>
      </c>
      <c r="E28" s="38"/>
      <c r="F28" s="38"/>
      <c r="G28" s="38"/>
      <c r="H28" s="38"/>
      <c r="I28" s="38"/>
      <c r="J28" s="36"/>
      <c r="K28" s="36" t="s">
        <v>88</v>
      </c>
      <c r="L28" s="39" t="s">
        <v>269</v>
      </c>
      <c r="M28" s="38">
        <f t="shared" si="1"/>
        <v>1.5</v>
      </c>
      <c r="N28" s="65">
        <v>1.5</v>
      </c>
      <c r="O28" s="38"/>
      <c r="P28" s="38"/>
      <c r="Q28" s="38"/>
      <c r="R28" s="38"/>
    </row>
    <row r="29" spans="1:18">
      <c r="A29" s="36"/>
      <c r="B29" s="36" t="s">
        <v>88</v>
      </c>
      <c r="C29" s="39" t="s">
        <v>270</v>
      </c>
      <c r="D29" s="38">
        <f t="shared" si="0"/>
        <v>0</v>
      </c>
      <c r="E29" s="38"/>
      <c r="F29" s="38"/>
      <c r="G29" s="38"/>
      <c r="H29" s="38"/>
      <c r="I29" s="38"/>
      <c r="J29" s="36"/>
      <c r="K29" s="36" t="s">
        <v>90</v>
      </c>
      <c r="L29" s="39" t="s">
        <v>271</v>
      </c>
      <c r="M29" s="38">
        <f t="shared" si="1"/>
        <v>3</v>
      </c>
      <c r="N29" s="65">
        <v>3</v>
      </c>
      <c r="O29" s="38"/>
      <c r="P29" s="38"/>
      <c r="Q29" s="38"/>
      <c r="R29" s="38"/>
    </row>
    <row r="30" spans="1:18">
      <c r="A30" s="36"/>
      <c r="B30" s="36" t="s">
        <v>90</v>
      </c>
      <c r="C30" s="39" t="s">
        <v>272</v>
      </c>
      <c r="D30" s="38">
        <f t="shared" si="0"/>
        <v>0</v>
      </c>
      <c r="E30" s="38"/>
      <c r="F30" s="38"/>
      <c r="G30" s="38"/>
      <c r="H30" s="38"/>
      <c r="I30" s="38"/>
      <c r="J30" s="36"/>
      <c r="K30" s="36" t="s">
        <v>92</v>
      </c>
      <c r="L30" s="39" t="s">
        <v>273</v>
      </c>
      <c r="M30" s="38">
        <f t="shared" si="1"/>
        <v>0</v>
      </c>
      <c r="N30" s="65"/>
      <c r="O30" s="38"/>
      <c r="P30" s="38"/>
      <c r="Q30" s="38"/>
      <c r="R30" s="38"/>
    </row>
    <row r="31" spans="1:18">
      <c r="A31" s="36"/>
      <c r="B31" s="36" t="s">
        <v>106</v>
      </c>
      <c r="C31" s="39" t="s">
        <v>274</v>
      </c>
      <c r="D31" s="38">
        <f t="shared" si="0"/>
        <v>0</v>
      </c>
      <c r="E31" s="38"/>
      <c r="F31" s="38"/>
      <c r="G31" s="38"/>
      <c r="H31" s="38"/>
      <c r="I31" s="38"/>
      <c r="J31" s="36"/>
      <c r="K31" s="36" t="s">
        <v>94</v>
      </c>
      <c r="L31" s="39" t="s">
        <v>275</v>
      </c>
      <c r="M31" s="38">
        <f t="shared" si="1"/>
        <v>0</v>
      </c>
      <c r="N31" s="65"/>
      <c r="O31" s="38"/>
      <c r="P31" s="38"/>
      <c r="Q31" s="38"/>
      <c r="R31" s="38"/>
    </row>
    <row r="32" spans="1:18">
      <c r="A32" s="35" t="s">
        <v>276</v>
      </c>
      <c r="B32" s="35" t="s">
        <v>227</v>
      </c>
      <c r="C32" s="37" t="s">
        <v>277</v>
      </c>
      <c r="D32" s="38">
        <f t="shared" si="0"/>
        <v>0</v>
      </c>
      <c r="E32" s="97">
        <f>SUM(E33:E38)</f>
        <v>0</v>
      </c>
      <c r="F32" s="97">
        <f>SUM(F33:F38)</f>
        <v>0</v>
      </c>
      <c r="G32" s="38"/>
      <c r="H32" s="38"/>
      <c r="I32" s="38"/>
      <c r="J32" s="36"/>
      <c r="K32" s="36" t="s">
        <v>98</v>
      </c>
      <c r="L32" s="39" t="s">
        <v>278</v>
      </c>
      <c r="M32" s="38">
        <f t="shared" si="1"/>
        <v>9</v>
      </c>
      <c r="N32" s="65">
        <v>9</v>
      </c>
      <c r="O32" s="38"/>
      <c r="P32" s="38"/>
      <c r="Q32" s="38"/>
      <c r="R32" s="38"/>
    </row>
    <row r="33" spans="1:18">
      <c r="A33" s="36"/>
      <c r="B33" s="36" t="s">
        <v>82</v>
      </c>
      <c r="C33" s="39" t="s">
        <v>262</v>
      </c>
      <c r="D33" s="38">
        <f t="shared" si="0"/>
        <v>0</v>
      </c>
      <c r="E33" s="38"/>
      <c r="F33" s="38"/>
      <c r="G33" s="38"/>
      <c r="H33" s="38"/>
      <c r="I33" s="38"/>
      <c r="J33" s="36"/>
      <c r="K33" s="36" t="s">
        <v>100</v>
      </c>
      <c r="L33" s="39" t="s">
        <v>252</v>
      </c>
      <c r="M33" s="38">
        <f t="shared" si="1"/>
        <v>0</v>
      </c>
      <c r="N33" s="65"/>
      <c r="O33" s="38"/>
      <c r="P33" s="38"/>
      <c r="Q33" s="38"/>
      <c r="R33" s="38"/>
    </row>
    <row r="34" spans="1:18">
      <c r="A34" s="36"/>
      <c r="B34" s="36" t="s">
        <v>84</v>
      </c>
      <c r="C34" s="39" t="s">
        <v>264</v>
      </c>
      <c r="D34" s="38">
        <f t="shared" si="0"/>
        <v>0</v>
      </c>
      <c r="E34" s="38"/>
      <c r="F34" s="38"/>
      <c r="G34" s="38"/>
      <c r="H34" s="38"/>
      <c r="I34" s="38"/>
      <c r="J34" s="36"/>
      <c r="K34" s="36" t="s">
        <v>102</v>
      </c>
      <c r="L34" s="39" t="s">
        <v>255</v>
      </c>
      <c r="M34" s="38">
        <f t="shared" si="1"/>
        <v>0</v>
      </c>
      <c r="N34" s="65"/>
      <c r="O34" s="38"/>
      <c r="P34" s="38"/>
      <c r="Q34" s="38"/>
      <c r="R34" s="38"/>
    </row>
    <row r="35" spans="1:18">
      <c r="A35" s="36"/>
      <c r="B35" s="36" t="s">
        <v>86</v>
      </c>
      <c r="C35" s="39" t="s">
        <v>266</v>
      </c>
      <c r="D35" s="38">
        <f t="shared" si="0"/>
        <v>0</v>
      </c>
      <c r="E35" s="38"/>
      <c r="F35" s="38"/>
      <c r="G35" s="38"/>
      <c r="H35" s="38"/>
      <c r="I35" s="38"/>
      <c r="J35" s="36"/>
      <c r="K35" s="36" t="s">
        <v>104</v>
      </c>
      <c r="L35" s="39" t="s">
        <v>279</v>
      </c>
      <c r="M35" s="38">
        <f t="shared" si="1"/>
        <v>0</v>
      </c>
      <c r="N35" s="65"/>
      <c r="O35" s="38"/>
      <c r="P35" s="38"/>
      <c r="Q35" s="38"/>
      <c r="R35" s="38"/>
    </row>
    <row r="36" spans="1:18">
      <c r="A36" s="36"/>
      <c r="B36" s="36" t="s">
        <v>112</v>
      </c>
      <c r="C36" s="39" t="s">
        <v>270</v>
      </c>
      <c r="D36" s="38">
        <f t="shared" si="0"/>
        <v>0</v>
      </c>
      <c r="E36" s="38"/>
      <c r="F36" s="38"/>
      <c r="G36" s="38"/>
      <c r="H36" s="38"/>
      <c r="I36" s="38"/>
      <c r="J36" s="36"/>
      <c r="K36" s="36" t="s">
        <v>124</v>
      </c>
      <c r="L36" s="39" t="s">
        <v>243</v>
      </c>
      <c r="M36" s="38">
        <f t="shared" si="1"/>
        <v>1.4</v>
      </c>
      <c r="N36" s="65">
        <v>1.4</v>
      </c>
      <c r="O36" s="38"/>
      <c r="P36" s="38"/>
      <c r="Q36" s="38"/>
      <c r="R36" s="38"/>
    </row>
    <row r="37" spans="1:18">
      <c r="A37" s="36"/>
      <c r="B37" s="36" t="s">
        <v>114</v>
      </c>
      <c r="C37" s="39" t="s">
        <v>272</v>
      </c>
      <c r="D37" s="38">
        <f t="shared" si="0"/>
        <v>0</v>
      </c>
      <c r="E37" s="38"/>
      <c r="F37" s="38"/>
      <c r="G37" s="38"/>
      <c r="H37" s="38"/>
      <c r="I37" s="38"/>
      <c r="J37" s="36"/>
      <c r="K37" s="36" t="s">
        <v>126</v>
      </c>
      <c r="L37" s="39" t="s">
        <v>245</v>
      </c>
      <c r="M37" s="38">
        <f t="shared" si="1"/>
        <v>1</v>
      </c>
      <c r="N37" s="65">
        <v>1</v>
      </c>
      <c r="O37" s="38"/>
      <c r="P37" s="38"/>
      <c r="Q37" s="38"/>
      <c r="R37" s="38"/>
    </row>
    <row r="38" spans="1:18">
      <c r="A38" s="36"/>
      <c r="B38" s="36" t="s">
        <v>106</v>
      </c>
      <c r="C38" s="39" t="s">
        <v>274</v>
      </c>
      <c r="D38" s="38">
        <f t="shared" si="0"/>
        <v>0</v>
      </c>
      <c r="E38" s="38"/>
      <c r="F38" s="38"/>
      <c r="G38" s="38"/>
      <c r="H38" s="38"/>
      <c r="I38" s="38"/>
      <c r="J38" s="36"/>
      <c r="K38" s="36" t="s">
        <v>128</v>
      </c>
      <c r="L38" s="39" t="s">
        <v>251</v>
      </c>
      <c r="M38" s="38">
        <f t="shared" si="1"/>
        <v>2.2000000000000002</v>
      </c>
      <c r="N38" s="65">
        <v>2.2000000000000002</v>
      </c>
      <c r="O38" s="38"/>
      <c r="P38" s="38"/>
      <c r="Q38" s="38"/>
      <c r="R38" s="38"/>
    </row>
    <row r="39" spans="1:18">
      <c r="A39" s="35" t="s">
        <v>280</v>
      </c>
      <c r="B39" s="35" t="s">
        <v>227</v>
      </c>
      <c r="C39" s="37" t="s">
        <v>281</v>
      </c>
      <c r="D39" s="38">
        <f t="shared" si="0"/>
        <v>0</v>
      </c>
      <c r="E39" s="38"/>
      <c r="F39" s="38"/>
      <c r="G39" s="38"/>
      <c r="H39" s="38"/>
      <c r="I39" s="38"/>
      <c r="J39" s="36"/>
      <c r="K39" s="36" t="s">
        <v>130</v>
      </c>
      <c r="L39" s="39" t="s">
        <v>282</v>
      </c>
      <c r="M39" s="38">
        <f t="shared" si="1"/>
        <v>0</v>
      </c>
      <c r="N39" s="65"/>
      <c r="O39" s="38"/>
      <c r="P39" s="38"/>
      <c r="Q39" s="38"/>
      <c r="R39" s="38"/>
    </row>
    <row r="40" spans="1:18">
      <c r="A40" s="36"/>
      <c r="B40" s="36" t="s">
        <v>82</v>
      </c>
      <c r="C40" s="39" t="s">
        <v>81</v>
      </c>
      <c r="D40" s="38">
        <f t="shared" si="0"/>
        <v>0</v>
      </c>
      <c r="E40" s="38"/>
      <c r="F40" s="38"/>
      <c r="G40" s="38"/>
      <c r="H40" s="38"/>
      <c r="I40" s="38"/>
      <c r="J40" s="36"/>
      <c r="K40" s="36" t="s">
        <v>132</v>
      </c>
      <c r="L40" s="39" t="s">
        <v>283</v>
      </c>
      <c r="M40" s="38">
        <f t="shared" si="1"/>
        <v>0</v>
      </c>
      <c r="N40" s="65"/>
      <c r="O40" s="38"/>
      <c r="P40" s="38"/>
      <c r="Q40" s="38"/>
      <c r="R40" s="38"/>
    </row>
    <row r="41" spans="1:18">
      <c r="A41" s="36"/>
      <c r="B41" s="36" t="s">
        <v>84</v>
      </c>
      <c r="C41" s="39" t="s">
        <v>108</v>
      </c>
      <c r="D41" s="38">
        <f t="shared" si="0"/>
        <v>0</v>
      </c>
      <c r="E41" s="38"/>
      <c r="F41" s="38"/>
      <c r="G41" s="38"/>
      <c r="H41" s="38"/>
      <c r="I41" s="38"/>
      <c r="J41" s="36"/>
      <c r="K41" s="36" t="s">
        <v>134</v>
      </c>
      <c r="L41" s="39" t="s">
        <v>284</v>
      </c>
      <c r="M41" s="38">
        <f t="shared" si="1"/>
        <v>0</v>
      </c>
      <c r="N41" s="65"/>
      <c r="O41" s="38"/>
      <c r="P41" s="38"/>
      <c r="Q41" s="38"/>
      <c r="R41" s="38"/>
    </row>
    <row r="42" spans="1:18">
      <c r="A42" s="36"/>
      <c r="B42" s="36" t="s">
        <v>106</v>
      </c>
      <c r="C42" s="39" t="s">
        <v>285</v>
      </c>
      <c r="D42" s="38">
        <f t="shared" si="0"/>
        <v>0</v>
      </c>
      <c r="E42" s="38"/>
      <c r="F42" s="38"/>
      <c r="G42" s="38"/>
      <c r="H42" s="38"/>
      <c r="I42" s="38"/>
      <c r="J42" s="36"/>
      <c r="K42" s="36" t="s">
        <v>136</v>
      </c>
      <c r="L42" s="39" t="s">
        <v>286</v>
      </c>
      <c r="M42" s="38">
        <f t="shared" si="1"/>
        <v>0</v>
      </c>
      <c r="N42" s="65"/>
      <c r="O42" s="38"/>
      <c r="P42" s="38"/>
      <c r="Q42" s="38"/>
      <c r="R42" s="38"/>
    </row>
    <row r="43" spans="1:18">
      <c r="A43" s="35" t="s">
        <v>287</v>
      </c>
      <c r="B43" s="35" t="s">
        <v>227</v>
      </c>
      <c r="C43" s="37" t="s">
        <v>288</v>
      </c>
      <c r="D43" s="38">
        <f t="shared" si="0"/>
        <v>0</v>
      </c>
      <c r="E43" s="38"/>
      <c r="F43" s="38"/>
      <c r="G43" s="38"/>
      <c r="H43" s="38"/>
      <c r="I43" s="38"/>
      <c r="J43" s="36"/>
      <c r="K43" s="36" t="s">
        <v>138</v>
      </c>
      <c r="L43" s="39" t="s">
        <v>249</v>
      </c>
      <c r="M43" s="38">
        <f t="shared" si="1"/>
        <v>0</v>
      </c>
      <c r="N43" s="65"/>
      <c r="O43" s="38"/>
      <c r="P43" s="38"/>
      <c r="Q43" s="38"/>
      <c r="R43" s="38"/>
    </row>
    <row r="44" spans="1:18">
      <c r="A44" s="36"/>
      <c r="B44" s="36" t="s">
        <v>82</v>
      </c>
      <c r="C44" s="39" t="s">
        <v>289</v>
      </c>
      <c r="D44" s="38">
        <f t="shared" si="0"/>
        <v>0</v>
      </c>
      <c r="E44" s="38"/>
      <c r="F44" s="38"/>
      <c r="G44" s="38"/>
      <c r="H44" s="38"/>
      <c r="I44" s="38"/>
      <c r="J44" s="36"/>
      <c r="K44" s="36" t="s">
        <v>140</v>
      </c>
      <c r="L44" s="39" t="s">
        <v>290</v>
      </c>
      <c r="M44" s="38">
        <f t="shared" si="1"/>
        <v>18.43</v>
      </c>
      <c r="N44" s="65">
        <v>18.43</v>
      </c>
      <c r="O44" s="38"/>
      <c r="P44" s="38"/>
      <c r="Q44" s="38"/>
      <c r="R44" s="38"/>
    </row>
    <row r="45" spans="1:18">
      <c r="A45" s="36"/>
      <c r="B45" s="36" t="s">
        <v>84</v>
      </c>
      <c r="C45" s="39" t="s">
        <v>291</v>
      </c>
      <c r="D45" s="38">
        <f t="shared" si="0"/>
        <v>0</v>
      </c>
      <c r="E45" s="38"/>
      <c r="F45" s="38"/>
      <c r="G45" s="38"/>
      <c r="H45" s="38"/>
      <c r="I45" s="38"/>
      <c r="J45" s="36"/>
      <c r="K45" s="36" t="s">
        <v>142</v>
      </c>
      <c r="L45" s="39" t="s">
        <v>292</v>
      </c>
      <c r="M45" s="38">
        <f t="shared" si="1"/>
        <v>9.43</v>
      </c>
      <c r="N45" s="65">
        <v>9.43</v>
      </c>
      <c r="O45" s="38"/>
      <c r="P45" s="38"/>
      <c r="Q45" s="38"/>
      <c r="R45" s="38"/>
    </row>
    <row r="46" spans="1:18">
      <c r="A46" s="35" t="s">
        <v>293</v>
      </c>
      <c r="B46" s="35" t="s">
        <v>227</v>
      </c>
      <c r="C46" s="37" t="s">
        <v>294</v>
      </c>
      <c r="D46" s="38">
        <f t="shared" si="0"/>
        <v>0</v>
      </c>
      <c r="E46" s="38"/>
      <c r="F46" s="38"/>
      <c r="G46" s="38"/>
      <c r="H46" s="38"/>
      <c r="I46" s="38"/>
      <c r="J46" s="36"/>
      <c r="K46" s="36" t="s">
        <v>144</v>
      </c>
      <c r="L46" s="39" t="s">
        <v>254</v>
      </c>
      <c r="M46" s="38">
        <f t="shared" si="1"/>
        <v>9</v>
      </c>
      <c r="N46" s="65">
        <v>9</v>
      </c>
      <c r="O46" s="38"/>
      <c r="P46" s="38"/>
      <c r="Q46" s="38"/>
      <c r="R46" s="38"/>
    </row>
    <row r="47" spans="1:18">
      <c r="A47" s="36"/>
      <c r="B47" s="36" t="s">
        <v>82</v>
      </c>
      <c r="C47" s="39" t="s">
        <v>295</v>
      </c>
      <c r="D47" s="38">
        <f t="shared" si="0"/>
        <v>0</v>
      </c>
      <c r="E47" s="38"/>
      <c r="F47" s="38"/>
      <c r="G47" s="38"/>
      <c r="H47" s="38"/>
      <c r="I47" s="38"/>
      <c r="J47" s="36"/>
      <c r="K47" s="36" t="s">
        <v>146</v>
      </c>
      <c r="L47" s="39" t="s">
        <v>296</v>
      </c>
      <c r="M47" s="38">
        <f t="shared" si="1"/>
        <v>0</v>
      </c>
      <c r="N47" s="65"/>
      <c r="O47" s="38"/>
      <c r="P47" s="38"/>
      <c r="Q47" s="38"/>
      <c r="R47" s="38"/>
    </row>
    <row r="48" spans="1:18">
      <c r="A48" s="36"/>
      <c r="B48" s="36" t="s">
        <v>84</v>
      </c>
      <c r="C48" s="39" t="s">
        <v>297</v>
      </c>
      <c r="D48" s="38">
        <f t="shared" si="0"/>
        <v>0</v>
      </c>
      <c r="E48" s="38"/>
      <c r="F48" s="38"/>
      <c r="G48" s="38"/>
      <c r="H48" s="38"/>
      <c r="I48" s="38"/>
      <c r="J48" s="36"/>
      <c r="K48" s="36" t="s">
        <v>148</v>
      </c>
      <c r="L48" s="39" t="s">
        <v>298</v>
      </c>
      <c r="M48" s="38">
        <f t="shared" si="1"/>
        <v>0</v>
      </c>
      <c r="N48" s="65"/>
      <c r="O48" s="38"/>
      <c r="P48" s="38"/>
      <c r="Q48" s="38"/>
      <c r="R48" s="38"/>
    </row>
    <row r="49" spans="1:18">
      <c r="A49" s="36"/>
      <c r="B49" s="36" t="s">
        <v>106</v>
      </c>
      <c r="C49" s="39" t="s">
        <v>299</v>
      </c>
      <c r="D49" s="38">
        <f t="shared" si="0"/>
        <v>0</v>
      </c>
      <c r="E49" s="38"/>
      <c r="F49" s="38"/>
      <c r="G49" s="38"/>
      <c r="H49" s="38"/>
      <c r="I49" s="38"/>
      <c r="J49" s="36"/>
      <c r="K49" s="36" t="s">
        <v>106</v>
      </c>
      <c r="L49" s="39" t="s">
        <v>257</v>
      </c>
      <c r="M49" s="38">
        <f t="shared" si="1"/>
        <v>1.1200000000000001</v>
      </c>
      <c r="N49" s="65">
        <v>1.1200000000000001</v>
      </c>
      <c r="O49" s="38"/>
      <c r="P49" s="38"/>
      <c r="Q49" s="38"/>
      <c r="R49" s="38"/>
    </row>
    <row r="50" spans="1:18">
      <c r="A50" s="35" t="s">
        <v>300</v>
      </c>
      <c r="B50" s="36" t="s">
        <v>227</v>
      </c>
      <c r="C50" s="37" t="s">
        <v>301</v>
      </c>
      <c r="D50" s="38">
        <f t="shared" si="0"/>
        <v>0</v>
      </c>
      <c r="E50" s="38"/>
      <c r="F50" s="38"/>
      <c r="G50" s="38"/>
      <c r="H50" s="38"/>
      <c r="I50" s="38"/>
      <c r="J50" s="35" t="s">
        <v>302</v>
      </c>
      <c r="K50" s="35" t="s">
        <v>227</v>
      </c>
      <c r="L50" s="37" t="s">
        <v>151</v>
      </c>
      <c r="M50" s="97">
        <f t="shared" si="1"/>
        <v>155</v>
      </c>
      <c r="N50" s="96">
        <f>SUM(N51:N61)</f>
        <v>155</v>
      </c>
      <c r="O50" s="38"/>
      <c r="P50" s="38"/>
      <c r="Q50" s="38"/>
      <c r="R50" s="38"/>
    </row>
    <row r="51" spans="1:18">
      <c r="A51" s="36"/>
      <c r="B51" s="36" t="s">
        <v>82</v>
      </c>
      <c r="C51" s="39" t="s">
        <v>303</v>
      </c>
      <c r="D51" s="38">
        <f t="shared" si="0"/>
        <v>0</v>
      </c>
      <c r="E51" s="38"/>
      <c r="F51" s="38"/>
      <c r="G51" s="38"/>
      <c r="H51" s="38"/>
      <c r="I51" s="38"/>
      <c r="J51" s="36"/>
      <c r="K51" s="36" t="s">
        <v>82</v>
      </c>
      <c r="L51" s="39" t="s">
        <v>304</v>
      </c>
      <c r="M51" s="38">
        <f t="shared" si="1"/>
        <v>0</v>
      </c>
      <c r="N51" s="65"/>
      <c r="O51" s="38"/>
      <c r="P51" s="38"/>
      <c r="Q51" s="38"/>
      <c r="R51" s="38"/>
    </row>
    <row r="52" spans="1:18">
      <c r="A52" s="36"/>
      <c r="B52" s="36" t="s">
        <v>84</v>
      </c>
      <c r="C52" s="39" t="s">
        <v>305</v>
      </c>
      <c r="D52" s="38">
        <f t="shared" si="0"/>
        <v>0</v>
      </c>
      <c r="E52" s="38"/>
      <c r="F52" s="38"/>
      <c r="G52" s="38"/>
      <c r="H52" s="38"/>
      <c r="I52" s="38"/>
      <c r="J52" s="36"/>
      <c r="K52" s="36" t="s">
        <v>84</v>
      </c>
      <c r="L52" s="39" t="s">
        <v>306</v>
      </c>
      <c r="M52" s="38">
        <f t="shared" si="1"/>
        <v>59.14</v>
      </c>
      <c r="N52" s="65">
        <v>59.14</v>
      </c>
      <c r="O52" s="38"/>
      <c r="P52" s="38"/>
      <c r="Q52" s="38"/>
      <c r="R52" s="38"/>
    </row>
    <row r="53" spans="1:18">
      <c r="A53" s="35" t="s">
        <v>307</v>
      </c>
      <c r="B53" s="35" t="s">
        <v>227</v>
      </c>
      <c r="C53" s="37" t="s">
        <v>151</v>
      </c>
      <c r="D53" s="97">
        <f t="shared" si="0"/>
        <v>155</v>
      </c>
      <c r="E53" s="97">
        <f>SUM(E54:E58)</f>
        <v>155</v>
      </c>
      <c r="F53" s="97">
        <f>SUM(F54:F58)</f>
        <v>0</v>
      </c>
      <c r="G53" s="38"/>
      <c r="H53" s="38"/>
      <c r="I53" s="38"/>
      <c r="J53" s="36"/>
      <c r="K53" s="36" t="s">
        <v>86</v>
      </c>
      <c r="L53" s="39" t="s">
        <v>308</v>
      </c>
      <c r="M53" s="38">
        <f t="shared" si="1"/>
        <v>0</v>
      </c>
      <c r="N53" s="65"/>
      <c r="O53" s="38"/>
      <c r="P53" s="38"/>
      <c r="Q53" s="38"/>
      <c r="R53" s="38"/>
    </row>
    <row r="54" spans="1:18">
      <c r="A54" s="36"/>
      <c r="B54" s="36" t="s">
        <v>82</v>
      </c>
      <c r="C54" s="39" t="s">
        <v>309</v>
      </c>
      <c r="D54" s="38">
        <f t="shared" si="0"/>
        <v>95.86</v>
      </c>
      <c r="E54" s="38">
        <f>N55+N59</f>
        <v>95.86</v>
      </c>
      <c r="F54" s="38"/>
      <c r="G54" s="38"/>
      <c r="H54" s="38"/>
      <c r="I54" s="38"/>
      <c r="J54" s="36"/>
      <c r="K54" s="36" t="s">
        <v>112</v>
      </c>
      <c r="L54" s="39" t="s">
        <v>310</v>
      </c>
      <c r="M54" s="38">
        <f t="shared" si="1"/>
        <v>0</v>
      </c>
      <c r="N54" s="65"/>
      <c r="O54" s="38"/>
      <c r="P54" s="38"/>
      <c r="Q54" s="38"/>
      <c r="R54" s="38"/>
    </row>
    <row r="55" spans="1:18">
      <c r="A55" s="36"/>
      <c r="B55" s="36" t="s">
        <v>84</v>
      </c>
      <c r="C55" s="39" t="s">
        <v>311</v>
      </c>
      <c r="D55" s="38">
        <f t="shared" si="0"/>
        <v>0</v>
      </c>
      <c r="E55" s="38"/>
      <c r="F55" s="38"/>
      <c r="G55" s="38"/>
      <c r="H55" s="38"/>
      <c r="I55" s="38"/>
      <c r="J55" s="36"/>
      <c r="K55" s="36" t="s">
        <v>114</v>
      </c>
      <c r="L55" s="39" t="s">
        <v>312</v>
      </c>
      <c r="M55" s="38">
        <f t="shared" si="1"/>
        <v>95.71</v>
      </c>
      <c r="N55" s="65">
        <v>95.71</v>
      </c>
      <c r="O55" s="38"/>
      <c r="P55" s="38"/>
      <c r="Q55" s="38"/>
      <c r="R55" s="38"/>
    </row>
    <row r="56" spans="1:18">
      <c r="A56" s="36"/>
      <c r="B56" s="36" t="s">
        <v>86</v>
      </c>
      <c r="C56" s="39" t="s">
        <v>313</v>
      </c>
      <c r="D56" s="38">
        <f t="shared" si="0"/>
        <v>0</v>
      </c>
      <c r="E56" s="38"/>
      <c r="F56" s="38"/>
      <c r="G56" s="38"/>
      <c r="H56" s="38"/>
      <c r="I56" s="38"/>
      <c r="J56" s="36"/>
      <c r="K56" s="36" t="s">
        <v>88</v>
      </c>
      <c r="L56" s="39" t="s">
        <v>314</v>
      </c>
      <c r="M56" s="38">
        <f t="shared" si="1"/>
        <v>0</v>
      </c>
      <c r="N56" s="65"/>
      <c r="O56" s="38"/>
      <c r="P56" s="38"/>
      <c r="Q56" s="38"/>
      <c r="R56" s="38"/>
    </row>
    <row r="57" spans="1:18">
      <c r="A57" s="36"/>
      <c r="B57" s="36" t="s">
        <v>114</v>
      </c>
      <c r="C57" s="39" t="s">
        <v>315</v>
      </c>
      <c r="D57" s="38">
        <f t="shared" si="0"/>
        <v>59.14</v>
      </c>
      <c r="E57" s="38">
        <f>M52</f>
        <v>59.14</v>
      </c>
      <c r="F57" s="38"/>
      <c r="G57" s="38"/>
      <c r="H57" s="38"/>
      <c r="I57" s="38"/>
      <c r="J57" s="36"/>
      <c r="K57" s="36" t="s">
        <v>90</v>
      </c>
      <c r="L57" s="39" t="s">
        <v>316</v>
      </c>
      <c r="M57" s="38">
        <f t="shared" si="1"/>
        <v>0</v>
      </c>
      <c r="N57" s="65"/>
      <c r="O57" s="38"/>
      <c r="P57" s="38"/>
      <c r="Q57" s="38"/>
      <c r="R57" s="38"/>
    </row>
    <row r="58" spans="1:18">
      <c r="A58" s="36"/>
      <c r="B58" s="36" t="s">
        <v>106</v>
      </c>
      <c r="C58" s="39" t="s">
        <v>317</v>
      </c>
      <c r="D58" s="38">
        <f t="shared" si="0"/>
        <v>0</v>
      </c>
      <c r="E58" s="38"/>
      <c r="F58" s="38"/>
      <c r="G58" s="38"/>
      <c r="H58" s="38"/>
      <c r="I58" s="38"/>
      <c r="J58" s="36"/>
      <c r="K58" s="36" t="s">
        <v>92</v>
      </c>
      <c r="L58" s="39" t="s">
        <v>311</v>
      </c>
      <c r="M58" s="38">
        <f t="shared" si="1"/>
        <v>0</v>
      </c>
      <c r="N58" s="65"/>
      <c r="O58" s="38"/>
      <c r="P58" s="38"/>
      <c r="Q58" s="38"/>
      <c r="R58" s="38"/>
    </row>
    <row r="59" spans="1:18">
      <c r="A59" s="35" t="s">
        <v>318</v>
      </c>
      <c r="B59" s="35" t="s">
        <v>227</v>
      </c>
      <c r="C59" s="37" t="s">
        <v>319</v>
      </c>
      <c r="D59" s="38">
        <f t="shared" si="0"/>
        <v>0</v>
      </c>
      <c r="E59" s="38"/>
      <c r="F59" s="38"/>
      <c r="G59" s="38"/>
      <c r="H59" s="38"/>
      <c r="I59" s="38"/>
      <c r="J59" s="36"/>
      <c r="K59" s="36" t="s">
        <v>94</v>
      </c>
      <c r="L59" s="39" t="s">
        <v>320</v>
      </c>
      <c r="M59" s="38">
        <f t="shared" si="1"/>
        <v>0.15</v>
      </c>
      <c r="N59" s="65">
        <v>0.15</v>
      </c>
      <c r="O59" s="38"/>
      <c r="P59" s="38"/>
      <c r="Q59" s="38"/>
      <c r="R59" s="38"/>
    </row>
    <row r="60" spans="1:18">
      <c r="A60" s="36"/>
      <c r="B60" s="36" t="s">
        <v>84</v>
      </c>
      <c r="C60" s="39" t="s">
        <v>321</v>
      </c>
      <c r="D60" s="38">
        <f t="shared" si="0"/>
        <v>0</v>
      </c>
      <c r="E60" s="38"/>
      <c r="F60" s="38"/>
      <c r="G60" s="38"/>
      <c r="H60" s="38"/>
      <c r="I60" s="38"/>
      <c r="J60" s="36"/>
      <c r="K60" s="36" t="s">
        <v>96</v>
      </c>
      <c r="L60" s="39" t="s">
        <v>313</v>
      </c>
      <c r="M60" s="38">
        <f t="shared" si="1"/>
        <v>0</v>
      </c>
      <c r="N60" s="65"/>
      <c r="O60" s="38"/>
      <c r="P60" s="38"/>
      <c r="Q60" s="38"/>
      <c r="R60" s="38"/>
    </row>
    <row r="61" spans="1:18">
      <c r="A61" s="36"/>
      <c r="B61" s="36" t="s">
        <v>86</v>
      </c>
      <c r="C61" s="39" t="s">
        <v>322</v>
      </c>
      <c r="D61" s="38">
        <f t="shared" si="0"/>
        <v>0</v>
      </c>
      <c r="E61" s="38"/>
      <c r="F61" s="38"/>
      <c r="G61" s="38"/>
      <c r="H61" s="38"/>
      <c r="I61" s="38"/>
      <c r="J61" s="36"/>
      <c r="K61" s="36" t="s">
        <v>106</v>
      </c>
      <c r="L61" s="39" t="s">
        <v>323</v>
      </c>
      <c r="M61" s="38">
        <f t="shared" si="1"/>
        <v>0</v>
      </c>
      <c r="N61" s="65"/>
      <c r="O61" s="38"/>
      <c r="P61" s="38"/>
      <c r="Q61" s="38"/>
      <c r="R61" s="38"/>
    </row>
    <row r="62" spans="1:18" ht="13.5">
      <c r="A62" s="35" t="s">
        <v>324</v>
      </c>
      <c r="B62" s="35" t="s">
        <v>227</v>
      </c>
      <c r="C62" s="37" t="s">
        <v>325</v>
      </c>
      <c r="D62" s="38">
        <f t="shared" si="0"/>
        <v>0</v>
      </c>
      <c r="E62" s="38"/>
      <c r="F62" s="38"/>
      <c r="G62" s="38"/>
      <c r="H62" s="38"/>
      <c r="I62" s="38"/>
      <c r="J62" s="35" t="s">
        <v>326</v>
      </c>
      <c r="K62" s="35" t="s">
        <v>227</v>
      </c>
      <c r="L62" s="37" t="s">
        <v>325</v>
      </c>
      <c r="M62" s="38">
        <f t="shared" si="1"/>
        <v>0</v>
      </c>
      <c r="N62" s="38"/>
      <c r="O62" s="38"/>
      <c r="P62" s="38"/>
      <c r="Q62" s="38"/>
      <c r="R62" s="38"/>
    </row>
    <row r="63" spans="1:18" ht="13.5">
      <c r="A63" s="36"/>
      <c r="B63" s="36" t="s">
        <v>82</v>
      </c>
      <c r="C63" s="39" t="s">
        <v>327</v>
      </c>
      <c r="D63" s="38">
        <f t="shared" si="0"/>
        <v>0</v>
      </c>
      <c r="E63" s="38"/>
      <c r="F63" s="38"/>
      <c r="G63" s="38"/>
      <c r="H63" s="38"/>
      <c r="I63" s="38"/>
      <c r="J63" s="36"/>
      <c r="K63" s="36" t="s">
        <v>82</v>
      </c>
      <c r="L63" s="39" t="s">
        <v>327</v>
      </c>
      <c r="M63" s="38">
        <f t="shared" si="1"/>
        <v>0</v>
      </c>
      <c r="N63" s="38"/>
      <c r="O63" s="38"/>
      <c r="P63" s="38"/>
      <c r="Q63" s="38"/>
      <c r="R63" s="38"/>
    </row>
    <row r="64" spans="1:18" ht="13.5">
      <c r="A64" s="36"/>
      <c r="B64" s="36" t="s">
        <v>84</v>
      </c>
      <c r="C64" s="39" t="s">
        <v>328</v>
      </c>
      <c r="D64" s="38">
        <f t="shared" si="0"/>
        <v>0</v>
      </c>
      <c r="E64" s="38"/>
      <c r="F64" s="38"/>
      <c r="G64" s="38"/>
      <c r="H64" s="38"/>
      <c r="I64" s="38"/>
      <c r="J64" s="36"/>
      <c r="K64" s="36" t="s">
        <v>84</v>
      </c>
      <c r="L64" s="39" t="s">
        <v>328</v>
      </c>
      <c r="M64" s="38">
        <f t="shared" si="1"/>
        <v>0</v>
      </c>
      <c r="N64" s="38"/>
      <c r="O64" s="38"/>
      <c r="P64" s="38"/>
      <c r="Q64" s="38"/>
      <c r="R64" s="38"/>
    </row>
    <row r="65" spans="1:18" ht="13.5">
      <c r="A65" s="36"/>
      <c r="B65" s="36" t="s">
        <v>86</v>
      </c>
      <c r="C65" s="39" t="s">
        <v>329</v>
      </c>
      <c r="D65" s="38">
        <f t="shared" si="0"/>
        <v>0</v>
      </c>
      <c r="E65" s="38"/>
      <c r="F65" s="38"/>
      <c r="G65" s="38"/>
      <c r="H65" s="38"/>
      <c r="I65" s="38"/>
      <c r="J65" s="36"/>
      <c r="K65" s="36" t="s">
        <v>86</v>
      </c>
      <c r="L65" s="39" t="s">
        <v>329</v>
      </c>
      <c r="M65" s="38">
        <f t="shared" si="1"/>
        <v>0</v>
      </c>
      <c r="N65" s="38"/>
      <c r="O65" s="38"/>
      <c r="P65" s="38"/>
      <c r="Q65" s="38"/>
      <c r="R65" s="38"/>
    </row>
    <row r="66" spans="1:18" ht="13.5">
      <c r="A66" s="36"/>
      <c r="B66" s="36" t="s">
        <v>112</v>
      </c>
      <c r="C66" s="39" t="s">
        <v>330</v>
      </c>
      <c r="D66" s="38">
        <f t="shared" si="0"/>
        <v>0</v>
      </c>
      <c r="E66" s="38"/>
      <c r="F66" s="38"/>
      <c r="G66" s="38"/>
      <c r="H66" s="38"/>
      <c r="I66" s="38"/>
      <c r="J66" s="36"/>
      <c r="K66" s="36" t="s">
        <v>112</v>
      </c>
      <c r="L66" s="39" t="s">
        <v>330</v>
      </c>
      <c r="M66" s="38">
        <f t="shared" si="1"/>
        <v>0</v>
      </c>
      <c r="N66" s="38"/>
      <c r="O66" s="38"/>
      <c r="P66" s="38"/>
      <c r="Q66" s="38"/>
      <c r="R66" s="38"/>
    </row>
    <row r="67" spans="1:18" ht="13.5">
      <c r="A67" s="35" t="s">
        <v>331</v>
      </c>
      <c r="B67" s="35" t="s">
        <v>227</v>
      </c>
      <c r="C67" s="37" t="s">
        <v>332</v>
      </c>
      <c r="D67" s="38">
        <f t="shared" si="0"/>
        <v>0</v>
      </c>
      <c r="E67" s="38"/>
      <c r="F67" s="38"/>
      <c r="G67" s="38"/>
      <c r="H67" s="38"/>
      <c r="I67" s="38"/>
      <c r="J67" s="35" t="s">
        <v>333</v>
      </c>
      <c r="K67" s="35" t="s">
        <v>227</v>
      </c>
      <c r="L67" s="37" t="s">
        <v>334</v>
      </c>
      <c r="M67" s="38">
        <f t="shared" si="1"/>
        <v>0</v>
      </c>
      <c r="N67" s="38"/>
      <c r="O67" s="38"/>
      <c r="P67" s="38"/>
      <c r="Q67" s="38"/>
      <c r="R67" s="38"/>
    </row>
    <row r="68" spans="1:18" ht="13.5">
      <c r="A68" s="36"/>
      <c r="B68" s="36" t="s">
        <v>82</v>
      </c>
      <c r="C68" s="39" t="s">
        <v>335</v>
      </c>
      <c r="D68" s="38">
        <f t="shared" si="0"/>
        <v>0</v>
      </c>
      <c r="E68" s="38"/>
      <c r="F68" s="38"/>
      <c r="G68" s="38"/>
      <c r="H68" s="38"/>
      <c r="I68" s="38"/>
      <c r="J68" s="36"/>
      <c r="K68" s="36" t="s">
        <v>82</v>
      </c>
      <c r="L68" s="39" t="s">
        <v>336</v>
      </c>
      <c r="M68" s="38">
        <f t="shared" si="1"/>
        <v>0</v>
      </c>
      <c r="N68" s="38"/>
      <c r="O68" s="38"/>
      <c r="P68" s="38"/>
      <c r="Q68" s="38"/>
      <c r="R68" s="38"/>
    </row>
    <row r="69" spans="1:18" ht="13.5">
      <c r="A69" s="36"/>
      <c r="B69" s="36" t="s">
        <v>84</v>
      </c>
      <c r="C69" s="39" t="s">
        <v>337</v>
      </c>
      <c r="D69" s="38">
        <f t="shared" si="0"/>
        <v>0</v>
      </c>
      <c r="E69" s="38"/>
      <c r="F69" s="38"/>
      <c r="G69" s="38"/>
      <c r="H69" s="38"/>
      <c r="I69" s="38"/>
      <c r="J69" s="36"/>
      <c r="K69" s="36" t="s">
        <v>84</v>
      </c>
      <c r="L69" s="39" t="s">
        <v>338</v>
      </c>
      <c r="M69" s="38">
        <f t="shared" si="1"/>
        <v>0</v>
      </c>
      <c r="N69" s="38"/>
      <c r="O69" s="38"/>
      <c r="P69" s="38"/>
      <c r="Q69" s="38"/>
      <c r="R69" s="38"/>
    </row>
    <row r="70" spans="1:18" ht="13.5">
      <c r="A70" s="35" t="s">
        <v>339</v>
      </c>
      <c r="B70" s="35" t="s">
        <v>227</v>
      </c>
      <c r="C70" s="37" t="s">
        <v>340</v>
      </c>
      <c r="D70" s="38">
        <f t="shared" si="0"/>
        <v>0</v>
      </c>
      <c r="E70" s="38"/>
      <c r="F70" s="38"/>
      <c r="G70" s="38"/>
      <c r="H70" s="38"/>
      <c r="I70" s="38"/>
      <c r="J70" s="36"/>
      <c r="K70" s="36" t="s">
        <v>86</v>
      </c>
      <c r="L70" s="39" t="s">
        <v>341</v>
      </c>
      <c r="M70" s="38">
        <f t="shared" si="1"/>
        <v>0</v>
      </c>
      <c r="N70" s="38"/>
      <c r="O70" s="38"/>
      <c r="P70" s="38"/>
      <c r="Q70" s="38"/>
      <c r="R70" s="38"/>
    </row>
    <row r="71" spans="1:18" ht="13.5">
      <c r="A71" s="36"/>
      <c r="B71" s="36" t="s">
        <v>82</v>
      </c>
      <c r="C71" s="39" t="s">
        <v>342</v>
      </c>
      <c r="D71" s="38">
        <f t="shared" si="0"/>
        <v>0</v>
      </c>
      <c r="E71" s="38"/>
      <c r="F71" s="38"/>
      <c r="G71" s="38"/>
      <c r="H71" s="38"/>
      <c r="I71" s="38"/>
      <c r="J71" s="36"/>
      <c r="K71" s="36" t="s">
        <v>114</v>
      </c>
      <c r="L71" s="39" t="s">
        <v>264</v>
      </c>
      <c r="M71" s="38">
        <f t="shared" si="1"/>
        <v>0</v>
      </c>
      <c r="N71" s="38"/>
      <c r="O71" s="38"/>
      <c r="P71" s="38"/>
      <c r="Q71" s="38"/>
      <c r="R71" s="38"/>
    </row>
    <row r="72" spans="1:18" ht="13.5">
      <c r="A72" s="36"/>
      <c r="B72" s="36" t="s">
        <v>84</v>
      </c>
      <c r="C72" s="39" t="s">
        <v>343</v>
      </c>
      <c r="D72" s="38">
        <f t="shared" si="0"/>
        <v>0</v>
      </c>
      <c r="E72" s="38"/>
      <c r="F72" s="38"/>
      <c r="G72" s="38"/>
      <c r="H72" s="38"/>
      <c r="I72" s="38"/>
      <c r="J72" s="36"/>
      <c r="K72" s="36" t="s">
        <v>88</v>
      </c>
      <c r="L72" s="39" t="s">
        <v>272</v>
      </c>
      <c r="M72" s="38">
        <f t="shared" si="1"/>
        <v>0</v>
      </c>
      <c r="N72" s="38"/>
      <c r="O72" s="38"/>
      <c r="P72" s="38"/>
      <c r="Q72" s="38"/>
      <c r="R72" s="38"/>
    </row>
    <row r="73" spans="1:18" ht="13.5">
      <c r="A73" s="36"/>
      <c r="B73" s="36" t="s">
        <v>86</v>
      </c>
      <c r="C73" s="39" t="s">
        <v>344</v>
      </c>
      <c r="D73" s="38">
        <f t="shared" ref="D73:D82" si="3">E73+F73</f>
        <v>0</v>
      </c>
      <c r="E73" s="38"/>
      <c r="F73" s="38"/>
      <c r="G73" s="38"/>
      <c r="H73" s="38"/>
      <c r="I73" s="38"/>
      <c r="J73" s="36"/>
      <c r="K73" s="36" t="s">
        <v>90</v>
      </c>
      <c r="L73" s="39" t="s">
        <v>345</v>
      </c>
      <c r="M73" s="38">
        <f t="shared" ref="M73:M113" si="4">N73+O73</f>
        <v>0</v>
      </c>
      <c r="N73" s="38"/>
      <c r="O73" s="38"/>
      <c r="P73" s="38"/>
      <c r="Q73" s="38"/>
      <c r="R73" s="38"/>
    </row>
    <row r="74" spans="1:18" ht="13.5">
      <c r="A74" s="36"/>
      <c r="B74" s="36" t="s">
        <v>112</v>
      </c>
      <c r="C74" s="39" t="s">
        <v>346</v>
      </c>
      <c r="D74" s="38">
        <f t="shared" si="3"/>
        <v>0</v>
      </c>
      <c r="E74" s="38"/>
      <c r="F74" s="38"/>
      <c r="G74" s="38"/>
      <c r="H74" s="38"/>
      <c r="I74" s="38"/>
      <c r="J74" s="36"/>
      <c r="K74" s="36" t="s">
        <v>92</v>
      </c>
      <c r="L74" s="39" t="s">
        <v>347</v>
      </c>
      <c r="M74" s="38">
        <f t="shared" si="4"/>
        <v>0</v>
      </c>
      <c r="N74" s="38"/>
      <c r="O74" s="38"/>
      <c r="P74" s="38"/>
      <c r="Q74" s="38"/>
      <c r="R74" s="38"/>
    </row>
    <row r="75" spans="1:18" ht="13.5">
      <c r="A75" s="35" t="s">
        <v>348</v>
      </c>
      <c r="B75" s="35" t="s">
        <v>227</v>
      </c>
      <c r="C75" s="37" t="s">
        <v>349</v>
      </c>
      <c r="D75" s="38">
        <f t="shared" si="3"/>
        <v>0</v>
      </c>
      <c r="E75" s="38"/>
      <c r="F75" s="38"/>
      <c r="G75" s="38"/>
      <c r="H75" s="38"/>
      <c r="I75" s="38"/>
      <c r="J75" s="36"/>
      <c r="K75" s="36" t="s">
        <v>102</v>
      </c>
      <c r="L75" s="39" t="s">
        <v>266</v>
      </c>
      <c r="M75" s="38">
        <f t="shared" si="4"/>
        <v>0</v>
      </c>
      <c r="N75" s="38"/>
      <c r="O75" s="38"/>
      <c r="P75" s="38"/>
      <c r="Q75" s="38"/>
      <c r="R75" s="38"/>
    </row>
    <row r="76" spans="1:18" ht="13.5">
      <c r="A76" s="36"/>
      <c r="B76" s="36" t="s">
        <v>82</v>
      </c>
      <c r="C76" s="39" t="s">
        <v>350</v>
      </c>
      <c r="D76" s="38">
        <f t="shared" si="3"/>
        <v>0</v>
      </c>
      <c r="E76" s="38"/>
      <c r="F76" s="38"/>
      <c r="G76" s="38"/>
      <c r="H76" s="38"/>
      <c r="I76" s="38"/>
      <c r="J76" s="36"/>
      <c r="K76" s="36" t="s">
        <v>351</v>
      </c>
      <c r="L76" s="39" t="s">
        <v>352</v>
      </c>
      <c r="M76" s="38">
        <f t="shared" si="4"/>
        <v>0</v>
      </c>
      <c r="N76" s="38"/>
      <c r="O76" s="38"/>
      <c r="P76" s="38"/>
      <c r="Q76" s="38"/>
      <c r="R76" s="38"/>
    </row>
    <row r="77" spans="1:18" ht="13.5">
      <c r="A77" s="36"/>
      <c r="B77" s="36" t="s">
        <v>84</v>
      </c>
      <c r="C77" s="39" t="s">
        <v>353</v>
      </c>
      <c r="D77" s="38">
        <f t="shared" si="3"/>
        <v>0</v>
      </c>
      <c r="E77" s="38"/>
      <c r="F77" s="38"/>
      <c r="G77" s="38"/>
      <c r="H77" s="38"/>
      <c r="I77" s="38"/>
      <c r="J77" s="36"/>
      <c r="K77" s="36" t="s">
        <v>354</v>
      </c>
      <c r="L77" s="39" t="s">
        <v>355</v>
      </c>
      <c r="M77" s="38">
        <f t="shared" si="4"/>
        <v>0</v>
      </c>
      <c r="N77" s="38"/>
      <c r="O77" s="38"/>
      <c r="P77" s="38"/>
      <c r="Q77" s="38"/>
      <c r="R77" s="38"/>
    </row>
    <row r="78" spans="1:18" ht="13.5">
      <c r="A78" s="35" t="s">
        <v>356</v>
      </c>
      <c r="B78" s="35" t="s">
        <v>227</v>
      </c>
      <c r="C78" s="37" t="s">
        <v>357</v>
      </c>
      <c r="D78" s="38">
        <f t="shared" si="3"/>
        <v>0</v>
      </c>
      <c r="E78" s="38"/>
      <c r="F78" s="38"/>
      <c r="G78" s="38"/>
      <c r="H78" s="38"/>
      <c r="I78" s="38"/>
      <c r="J78" s="36"/>
      <c r="K78" s="36" t="s">
        <v>358</v>
      </c>
      <c r="L78" s="39" t="s">
        <v>359</v>
      </c>
      <c r="M78" s="38">
        <f t="shared" si="4"/>
        <v>0</v>
      </c>
      <c r="N78" s="38"/>
      <c r="O78" s="38"/>
      <c r="P78" s="38"/>
      <c r="Q78" s="38"/>
      <c r="R78" s="38"/>
    </row>
    <row r="79" spans="1:18" ht="13.5">
      <c r="A79" s="36"/>
      <c r="B79" s="36" t="s">
        <v>88</v>
      </c>
      <c r="C79" s="39" t="s">
        <v>360</v>
      </c>
      <c r="D79" s="38">
        <f t="shared" si="3"/>
        <v>0</v>
      </c>
      <c r="E79" s="38"/>
      <c r="F79" s="38"/>
      <c r="G79" s="38"/>
      <c r="H79" s="38"/>
      <c r="I79" s="38"/>
      <c r="J79" s="36"/>
      <c r="K79" s="36" t="s">
        <v>106</v>
      </c>
      <c r="L79" s="39" t="s">
        <v>361</v>
      </c>
      <c r="M79" s="38">
        <f t="shared" si="4"/>
        <v>0</v>
      </c>
      <c r="N79" s="38"/>
      <c r="O79" s="38"/>
      <c r="P79" s="38"/>
      <c r="Q79" s="38"/>
      <c r="R79" s="38"/>
    </row>
    <row r="80" spans="1:18" ht="13.5">
      <c r="A80" s="36"/>
      <c r="B80" s="36" t="s">
        <v>90</v>
      </c>
      <c r="C80" s="39" t="s">
        <v>362</v>
      </c>
      <c r="D80" s="38">
        <f t="shared" si="3"/>
        <v>0</v>
      </c>
      <c r="E80" s="38"/>
      <c r="F80" s="38"/>
      <c r="G80" s="38"/>
      <c r="H80" s="38"/>
      <c r="I80" s="38"/>
      <c r="J80" s="35" t="s">
        <v>363</v>
      </c>
      <c r="K80" s="35" t="s">
        <v>227</v>
      </c>
      <c r="L80" s="37" t="s">
        <v>364</v>
      </c>
      <c r="M80" s="97">
        <f t="shared" si="4"/>
        <v>250</v>
      </c>
      <c r="N80" s="97"/>
      <c r="O80" s="97">
        <v>250</v>
      </c>
      <c r="P80" s="38"/>
      <c r="Q80" s="38"/>
      <c r="R80" s="38"/>
    </row>
    <row r="81" spans="1:18" ht="13.5">
      <c r="A81" s="36"/>
      <c r="B81" s="36" t="s">
        <v>92</v>
      </c>
      <c r="C81" s="39" t="s">
        <v>365</v>
      </c>
      <c r="D81" s="38">
        <f t="shared" si="3"/>
        <v>0</v>
      </c>
      <c r="E81" s="38"/>
      <c r="F81" s="38"/>
      <c r="G81" s="38"/>
      <c r="H81" s="38"/>
      <c r="I81" s="38"/>
      <c r="J81" s="36"/>
      <c r="K81" s="36" t="s">
        <v>82</v>
      </c>
      <c r="L81" s="39" t="s">
        <v>336</v>
      </c>
      <c r="M81" s="38">
        <f t="shared" si="4"/>
        <v>0</v>
      </c>
      <c r="N81" s="38"/>
      <c r="O81" s="38"/>
      <c r="P81" s="38"/>
      <c r="Q81" s="38"/>
      <c r="R81" s="38"/>
    </row>
    <row r="82" spans="1:18" ht="13.5">
      <c r="A82" s="36"/>
      <c r="B82" s="36" t="s">
        <v>106</v>
      </c>
      <c r="C82" s="39" t="s">
        <v>357</v>
      </c>
      <c r="D82" s="38">
        <f t="shared" si="3"/>
        <v>0</v>
      </c>
      <c r="E82" s="38"/>
      <c r="F82" s="38"/>
      <c r="G82" s="38"/>
      <c r="H82" s="38"/>
      <c r="I82" s="38"/>
      <c r="J82" s="36"/>
      <c r="K82" s="36" t="s">
        <v>84</v>
      </c>
      <c r="L82" s="39" t="s">
        <v>338</v>
      </c>
      <c r="M82" s="38">
        <f t="shared" si="4"/>
        <v>0</v>
      </c>
      <c r="N82" s="38"/>
      <c r="O82" s="38"/>
      <c r="P82" s="38"/>
      <c r="Q82" s="38"/>
      <c r="R82" s="38"/>
    </row>
    <row r="83" spans="1:18" ht="13.5">
      <c r="A83" s="40"/>
      <c r="B83" s="40"/>
      <c r="C83" s="40"/>
      <c r="D83" s="38"/>
      <c r="E83" s="38"/>
      <c r="F83" s="38"/>
      <c r="G83" s="38"/>
      <c r="H83" s="38"/>
      <c r="I83" s="38"/>
      <c r="J83" s="40"/>
      <c r="K83" s="40" t="s">
        <v>86</v>
      </c>
      <c r="L83" s="40" t="s">
        <v>341</v>
      </c>
      <c r="M83" s="38">
        <f t="shared" si="4"/>
        <v>0</v>
      </c>
      <c r="N83" s="38"/>
      <c r="O83" s="38"/>
      <c r="P83" s="38"/>
      <c r="Q83" s="38"/>
      <c r="R83" s="38"/>
    </row>
    <row r="84" spans="1:18" ht="13.5">
      <c r="A84" s="40"/>
      <c r="B84" s="40"/>
      <c r="C84" s="40"/>
      <c r="D84" s="38"/>
      <c r="E84" s="38"/>
      <c r="F84" s="38"/>
      <c r="G84" s="38"/>
      <c r="H84" s="38"/>
      <c r="I84" s="38"/>
      <c r="J84" s="40"/>
      <c r="K84" s="40" t="s">
        <v>114</v>
      </c>
      <c r="L84" s="40" t="s">
        <v>264</v>
      </c>
      <c r="M84" s="38">
        <f t="shared" si="4"/>
        <v>250</v>
      </c>
      <c r="N84" s="38"/>
      <c r="O84" s="38">
        <v>250</v>
      </c>
      <c r="P84" s="38"/>
      <c r="Q84" s="38"/>
      <c r="R84" s="38"/>
    </row>
    <row r="85" spans="1:18" ht="13.5">
      <c r="A85" s="40"/>
      <c r="B85" s="40"/>
      <c r="C85" s="40"/>
      <c r="D85" s="38"/>
      <c r="E85" s="38"/>
      <c r="F85" s="38"/>
      <c r="G85" s="38"/>
      <c r="H85" s="38"/>
      <c r="I85" s="38"/>
      <c r="J85" s="40"/>
      <c r="K85" s="40" t="s">
        <v>88</v>
      </c>
      <c r="L85" s="40" t="s">
        <v>272</v>
      </c>
      <c r="M85" s="38">
        <f t="shared" si="4"/>
        <v>0</v>
      </c>
      <c r="N85" s="38"/>
      <c r="O85" s="38"/>
      <c r="P85" s="38"/>
      <c r="Q85" s="38"/>
      <c r="R85" s="38"/>
    </row>
    <row r="86" spans="1:18" ht="13.5">
      <c r="A86" s="40"/>
      <c r="B86" s="40"/>
      <c r="C86" s="40"/>
      <c r="D86" s="38"/>
      <c r="E86" s="38"/>
      <c r="F86" s="38"/>
      <c r="G86" s="38"/>
      <c r="H86" s="38"/>
      <c r="I86" s="38"/>
      <c r="J86" s="40"/>
      <c r="K86" s="40" t="s">
        <v>90</v>
      </c>
      <c r="L86" s="40" t="s">
        <v>345</v>
      </c>
      <c r="M86" s="38">
        <f t="shared" si="4"/>
        <v>0</v>
      </c>
      <c r="N86" s="38"/>
      <c r="O86" s="38"/>
      <c r="P86" s="38"/>
      <c r="Q86" s="38"/>
      <c r="R86" s="38"/>
    </row>
    <row r="87" spans="1:18" ht="13.5">
      <c r="A87" s="40"/>
      <c r="B87" s="40"/>
      <c r="C87" s="40"/>
      <c r="D87" s="38"/>
      <c r="E87" s="38"/>
      <c r="F87" s="38"/>
      <c r="G87" s="38"/>
      <c r="H87" s="38"/>
      <c r="I87" s="38"/>
      <c r="J87" s="40"/>
      <c r="K87" s="40" t="s">
        <v>92</v>
      </c>
      <c r="L87" s="40" t="s">
        <v>347</v>
      </c>
      <c r="M87" s="38">
        <f t="shared" si="4"/>
        <v>0</v>
      </c>
      <c r="N87" s="38"/>
      <c r="O87" s="38"/>
      <c r="P87" s="38"/>
      <c r="Q87" s="38"/>
      <c r="R87" s="38"/>
    </row>
    <row r="88" spans="1:18" ht="13.5">
      <c r="A88" s="40"/>
      <c r="B88" s="40"/>
      <c r="C88" s="40"/>
      <c r="D88" s="38"/>
      <c r="E88" s="38"/>
      <c r="F88" s="38"/>
      <c r="G88" s="38"/>
      <c r="H88" s="38"/>
      <c r="I88" s="38"/>
      <c r="J88" s="40"/>
      <c r="K88" s="40" t="s">
        <v>94</v>
      </c>
      <c r="L88" s="40" t="s">
        <v>366</v>
      </c>
      <c r="M88" s="38">
        <f t="shared" si="4"/>
        <v>0</v>
      </c>
      <c r="N88" s="38"/>
      <c r="O88" s="38"/>
      <c r="P88" s="38"/>
      <c r="Q88" s="38"/>
      <c r="R88" s="38"/>
    </row>
    <row r="89" spans="1:18" ht="13.5">
      <c r="A89" s="40"/>
      <c r="B89" s="40"/>
      <c r="C89" s="40"/>
      <c r="D89" s="38"/>
      <c r="E89" s="38"/>
      <c r="F89" s="38"/>
      <c r="G89" s="38"/>
      <c r="H89" s="38"/>
      <c r="I89" s="38"/>
      <c r="J89" s="40"/>
      <c r="K89" s="40" t="s">
        <v>96</v>
      </c>
      <c r="L89" s="40" t="s">
        <v>367</v>
      </c>
      <c r="M89" s="38">
        <f t="shared" si="4"/>
        <v>0</v>
      </c>
      <c r="N89" s="38"/>
      <c r="O89" s="38"/>
      <c r="P89" s="38"/>
      <c r="Q89" s="38"/>
      <c r="R89" s="38"/>
    </row>
    <row r="90" spans="1:18" ht="13.5">
      <c r="A90" s="40"/>
      <c r="B90" s="40"/>
      <c r="C90" s="40"/>
      <c r="D90" s="38"/>
      <c r="E90" s="38"/>
      <c r="F90" s="38"/>
      <c r="G90" s="38"/>
      <c r="H90" s="38"/>
      <c r="I90" s="38"/>
      <c r="J90" s="40"/>
      <c r="K90" s="40" t="s">
        <v>98</v>
      </c>
      <c r="L90" s="40" t="s">
        <v>368</v>
      </c>
      <c r="M90" s="38">
        <f t="shared" si="4"/>
        <v>0</v>
      </c>
      <c r="N90" s="38"/>
      <c r="O90" s="38"/>
      <c r="P90" s="38"/>
      <c r="Q90" s="38"/>
      <c r="R90" s="38"/>
    </row>
    <row r="91" spans="1:18" ht="13.5">
      <c r="A91" s="40"/>
      <c r="B91" s="40"/>
      <c r="C91" s="40"/>
      <c r="D91" s="38"/>
      <c r="E91" s="38"/>
      <c r="F91" s="38"/>
      <c r="G91" s="38"/>
      <c r="H91" s="38"/>
      <c r="I91" s="38"/>
      <c r="J91" s="40"/>
      <c r="K91" s="40" t="s">
        <v>100</v>
      </c>
      <c r="L91" s="40" t="s">
        <v>369</v>
      </c>
      <c r="M91" s="38">
        <f t="shared" si="4"/>
        <v>0</v>
      </c>
      <c r="N91" s="38"/>
      <c r="O91" s="38"/>
      <c r="P91" s="38"/>
      <c r="Q91" s="38"/>
      <c r="R91" s="38"/>
    </row>
    <row r="92" spans="1:18" ht="13.5">
      <c r="A92" s="40"/>
      <c r="B92" s="40"/>
      <c r="C92" s="40"/>
      <c r="D92" s="38"/>
      <c r="E92" s="38"/>
      <c r="F92" s="38"/>
      <c r="G92" s="38"/>
      <c r="H92" s="38"/>
      <c r="I92" s="38"/>
      <c r="J92" s="40"/>
      <c r="K92" s="40" t="s">
        <v>102</v>
      </c>
      <c r="L92" s="40" t="s">
        <v>266</v>
      </c>
      <c r="M92" s="38">
        <f t="shared" si="4"/>
        <v>0</v>
      </c>
      <c r="N92" s="38"/>
      <c r="O92" s="38"/>
      <c r="P92" s="38"/>
      <c r="Q92" s="38"/>
      <c r="R92" s="38"/>
    </row>
    <row r="93" spans="1:18" ht="13.5">
      <c r="A93" s="40"/>
      <c r="B93" s="40"/>
      <c r="C93" s="40"/>
      <c r="D93" s="38"/>
      <c r="E93" s="38"/>
      <c r="F93" s="38"/>
      <c r="G93" s="38"/>
      <c r="H93" s="38"/>
      <c r="I93" s="38"/>
      <c r="J93" s="40"/>
      <c r="K93" s="40" t="s">
        <v>351</v>
      </c>
      <c r="L93" s="40" t="s">
        <v>352</v>
      </c>
      <c r="M93" s="38">
        <f t="shared" si="4"/>
        <v>0</v>
      </c>
      <c r="N93" s="38"/>
      <c r="O93" s="38"/>
      <c r="P93" s="38"/>
      <c r="Q93" s="38"/>
      <c r="R93" s="38"/>
    </row>
    <row r="94" spans="1:18" ht="13.5">
      <c r="A94" s="40"/>
      <c r="B94" s="40"/>
      <c r="C94" s="40"/>
      <c r="D94" s="38"/>
      <c r="E94" s="38"/>
      <c r="F94" s="38"/>
      <c r="G94" s="38"/>
      <c r="H94" s="38"/>
      <c r="I94" s="38"/>
      <c r="J94" s="40"/>
      <c r="K94" s="40" t="s">
        <v>354</v>
      </c>
      <c r="L94" s="40" t="s">
        <v>355</v>
      </c>
      <c r="M94" s="38">
        <f t="shared" si="4"/>
        <v>0</v>
      </c>
      <c r="N94" s="38"/>
      <c r="O94" s="38"/>
      <c r="P94" s="38"/>
      <c r="Q94" s="38"/>
      <c r="R94" s="38"/>
    </row>
    <row r="95" spans="1:18" ht="13.5">
      <c r="A95" s="40"/>
      <c r="B95" s="40"/>
      <c r="C95" s="40"/>
      <c r="D95" s="38"/>
      <c r="E95" s="38"/>
      <c r="F95" s="38"/>
      <c r="G95" s="38"/>
      <c r="H95" s="38"/>
      <c r="I95" s="38"/>
      <c r="J95" s="40"/>
      <c r="K95" s="40" t="s">
        <v>358</v>
      </c>
      <c r="L95" s="40" t="s">
        <v>359</v>
      </c>
      <c r="M95" s="38">
        <f t="shared" si="4"/>
        <v>0</v>
      </c>
      <c r="N95" s="38"/>
      <c r="O95" s="38"/>
      <c r="P95" s="38"/>
      <c r="Q95" s="38"/>
      <c r="R95" s="38"/>
    </row>
    <row r="96" spans="1:18" ht="13.5">
      <c r="A96" s="40"/>
      <c r="B96" s="40"/>
      <c r="C96" s="40"/>
      <c r="D96" s="38"/>
      <c r="E96" s="38"/>
      <c r="F96" s="38"/>
      <c r="G96" s="38"/>
      <c r="H96" s="38"/>
      <c r="I96" s="38"/>
      <c r="J96" s="40"/>
      <c r="K96" s="40" t="s">
        <v>106</v>
      </c>
      <c r="L96" s="40" t="s">
        <v>274</v>
      </c>
      <c r="M96" s="38">
        <f t="shared" si="4"/>
        <v>0</v>
      </c>
      <c r="N96" s="38"/>
      <c r="O96" s="38"/>
      <c r="P96" s="38"/>
      <c r="Q96" s="38"/>
      <c r="R96" s="38"/>
    </row>
    <row r="97" spans="1:18" ht="13.5">
      <c r="A97" s="40"/>
      <c r="B97" s="40"/>
      <c r="C97" s="40"/>
      <c r="D97" s="38"/>
      <c r="E97" s="38"/>
      <c r="F97" s="38"/>
      <c r="G97" s="38"/>
      <c r="H97" s="38"/>
      <c r="I97" s="38"/>
      <c r="J97" s="41" t="s">
        <v>370</v>
      </c>
      <c r="K97" s="41" t="s">
        <v>227</v>
      </c>
      <c r="L97" s="41" t="s">
        <v>371</v>
      </c>
      <c r="M97" s="38">
        <f t="shared" si="4"/>
        <v>0</v>
      </c>
      <c r="N97" s="38"/>
      <c r="O97" s="38"/>
      <c r="P97" s="38"/>
      <c r="Q97" s="38"/>
      <c r="R97" s="38"/>
    </row>
    <row r="98" spans="1:18" ht="13.5">
      <c r="A98" s="40"/>
      <c r="B98" s="40"/>
      <c r="C98" s="40"/>
      <c r="D98" s="38"/>
      <c r="E98" s="38"/>
      <c r="F98" s="38"/>
      <c r="G98" s="38"/>
      <c r="H98" s="38"/>
      <c r="I98" s="38"/>
      <c r="J98" s="40"/>
      <c r="K98" s="40" t="s">
        <v>82</v>
      </c>
      <c r="L98" s="40" t="s">
        <v>372</v>
      </c>
      <c r="M98" s="38">
        <f t="shared" si="4"/>
        <v>0</v>
      </c>
      <c r="N98" s="38"/>
      <c r="O98" s="38"/>
      <c r="P98" s="38"/>
      <c r="Q98" s="38"/>
      <c r="R98" s="38"/>
    </row>
    <row r="99" spans="1:18" ht="13.5">
      <c r="A99" s="40"/>
      <c r="B99" s="40"/>
      <c r="C99" s="40"/>
      <c r="D99" s="38"/>
      <c r="E99" s="38"/>
      <c r="F99" s="38"/>
      <c r="G99" s="38"/>
      <c r="H99" s="38"/>
      <c r="I99" s="38"/>
      <c r="J99" s="40"/>
      <c r="K99" s="40" t="s">
        <v>106</v>
      </c>
      <c r="L99" s="40" t="s">
        <v>299</v>
      </c>
      <c r="M99" s="38">
        <f t="shared" si="4"/>
        <v>0</v>
      </c>
      <c r="N99" s="38"/>
      <c r="O99" s="38"/>
      <c r="P99" s="38"/>
      <c r="Q99" s="38"/>
      <c r="R99" s="38"/>
    </row>
    <row r="100" spans="1:18" ht="13.5">
      <c r="A100" s="40"/>
      <c r="B100" s="40"/>
      <c r="C100" s="40"/>
      <c r="D100" s="38"/>
      <c r="E100" s="38"/>
      <c r="F100" s="38"/>
      <c r="G100" s="38"/>
      <c r="H100" s="38"/>
      <c r="I100" s="38"/>
      <c r="J100" s="41" t="s">
        <v>373</v>
      </c>
      <c r="K100" s="41" t="s">
        <v>227</v>
      </c>
      <c r="L100" s="41" t="s">
        <v>294</v>
      </c>
      <c r="M100" s="38">
        <f t="shared" si="4"/>
        <v>0</v>
      </c>
      <c r="N100" s="38"/>
      <c r="O100" s="38"/>
      <c r="P100" s="38"/>
      <c r="Q100" s="38"/>
      <c r="R100" s="38"/>
    </row>
    <row r="101" spans="1:18" ht="13.5">
      <c r="A101" s="40"/>
      <c r="B101" s="40"/>
      <c r="C101" s="40"/>
      <c r="D101" s="38"/>
      <c r="E101" s="38"/>
      <c r="F101" s="38"/>
      <c r="G101" s="38"/>
      <c r="H101" s="38"/>
      <c r="I101" s="38"/>
      <c r="J101" s="40"/>
      <c r="K101" s="40" t="s">
        <v>82</v>
      </c>
      <c r="L101" s="40" t="s">
        <v>372</v>
      </c>
      <c r="M101" s="38">
        <f t="shared" si="4"/>
        <v>0</v>
      </c>
      <c r="N101" s="38"/>
      <c r="O101" s="38"/>
      <c r="P101" s="38"/>
      <c r="Q101" s="38"/>
      <c r="R101" s="38"/>
    </row>
    <row r="102" spans="1:18" ht="13.5">
      <c r="A102" s="40"/>
      <c r="B102" s="40"/>
      <c r="C102" s="40"/>
      <c r="D102" s="38"/>
      <c r="E102" s="38"/>
      <c r="F102" s="38"/>
      <c r="G102" s="38"/>
      <c r="H102" s="38"/>
      <c r="I102" s="38"/>
      <c r="J102" s="40"/>
      <c r="K102" s="40" t="s">
        <v>86</v>
      </c>
      <c r="L102" s="40" t="s">
        <v>374</v>
      </c>
      <c r="M102" s="38">
        <f t="shared" si="4"/>
        <v>0</v>
      </c>
      <c r="N102" s="38"/>
      <c r="O102" s="38"/>
      <c r="P102" s="38"/>
      <c r="Q102" s="38"/>
      <c r="R102" s="38"/>
    </row>
    <row r="103" spans="1:18" ht="13.5">
      <c r="A103" s="40"/>
      <c r="B103" s="40"/>
      <c r="C103" s="40"/>
      <c r="D103" s="38"/>
      <c r="E103" s="38"/>
      <c r="F103" s="38"/>
      <c r="G103" s="38"/>
      <c r="H103" s="38"/>
      <c r="I103" s="38"/>
      <c r="J103" s="40"/>
      <c r="K103" s="40" t="s">
        <v>112</v>
      </c>
      <c r="L103" s="40" t="s">
        <v>295</v>
      </c>
      <c r="M103" s="38">
        <f t="shared" si="4"/>
        <v>0</v>
      </c>
      <c r="N103" s="38"/>
      <c r="O103" s="38"/>
      <c r="P103" s="38"/>
      <c r="Q103" s="38"/>
      <c r="R103" s="38"/>
    </row>
    <row r="104" spans="1:18" ht="13.5">
      <c r="A104" s="40"/>
      <c r="B104" s="40"/>
      <c r="C104" s="40"/>
      <c r="D104" s="38"/>
      <c r="E104" s="38"/>
      <c r="F104" s="38"/>
      <c r="G104" s="38"/>
      <c r="H104" s="38"/>
      <c r="I104" s="38"/>
      <c r="J104" s="40"/>
      <c r="K104" s="40" t="s">
        <v>114</v>
      </c>
      <c r="L104" s="40" t="s">
        <v>297</v>
      </c>
      <c r="M104" s="38">
        <f t="shared" si="4"/>
        <v>0</v>
      </c>
      <c r="N104" s="38"/>
      <c r="O104" s="38"/>
      <c r="P104" s="38"/>
      <c r="Q104" s="38"/>
      <c r="R104" s="38"/>
    </row>
    <row r="105" spans="1:18" ht="13.5">
      <c r="A105" s="40"/>
      <c r="B105" s="40"/>
      <c r="C105" s="40"/>
      <c r="D105" s="38"/>
      <c r="E105" s="38"/>
      <c r="F105" s="38"/>
      <c r="G105" s="38"/>
      <c r="H105" s="38"/>
      <c r="I105" s="38"/>
      <c r="J105" s="40"/>
      <c r="K105" s="40" t="s">
        <v>106</v>
      </c>
      <c r="L105" s="40" t="s">
        <v>299</v>
      </c>
      <c r="M105" s="38">
        <f t="shared" si="4"/>
        <v>0</v>
      </c>
      <c r="N105" s="38"/>
      <c r="O105" s="38"/>
      <c r="P105" s="38"/>
      <c r="Q105" s="38"/>
      <c r="R105" s="38"/>
    </row>
    <row r="106" spans="1:18" ht="13.5">
      <c r="A106" s="40"/>
      <c r="B106" s="40"/>
      <c r="C106" s="40"/>
      <c r="D106" s="38"/>
      <c r="E106" s="38"/>
      <c r="F106" s="38"/>
      <c r="G106" s="38"/>
      <c r="H106" s="38"/>
      <c r="I106" s="38"/>
      <c r="J106" s="41" t="s">
        <v>375</v>
      </c>
      <c r="K106" s="41" t="s">
        <v>227</v>
      </c>
      <c r="L106" s="41" t="s">
        <v>319</v>
      </c>
      <c r="M106" s="38">
        <f t="shared" si="4"/>
        <v>0</v>
      </c>
      <c r="N106" s="38"/>
      <c r="O106" s="38"/>
      <c r="P106" s="38"/>
      <c r="Q106" s="38"/>
      <c r="R106" s="38"/>
    </row>
    <row r="107" spans="1:18" ht="13.5">
      <c r="A107" s="40"/>
      <c r="B107" s="40"/>
      <c r="C107" s="40"/>
      <c r="D107" s="38"/>
      <c r="E107" s="38"/>
      <c r="F107" s="38"/>
      <c r="G107" s="38"/>
      <c r="H107" s="38"/>
      <c r="I107" s="38"/>
      <c r="J107" s="40"/>
      <c r="K107" s="40" t="s">
        <v>84</v>
      </c>
      <c r="L107" s="40" t="s">
        <v>321</v>
      </c>
      <c r="M107" s="38">
        <f t="shared" si="4"/>
        <v>0</v>
      </c>
      <c r="N107" s="38"/>
      <c r="O107" s="38"/>
      <c r="P107" s="38"/>
      <c r="Q107" s="38"/>
      <c r="R107" s="38"/>
    </row>
    <row r="108" spans="1:18" ht="13.5">
      <c r="A108" s="40"/>
      <c r="B108" s="40"/>
      <c r="C108" s="40"/>
      <c r="D108" s="38"/>
      <c r="E108" s="38"/>
      <c r="F108" s="38"/>
      <c r="G108" s="38"/>
      <c r="H108" s="38"/>
      <c r="I108" s="38"/>
      <c r="J108" s="40"/>
      <c r="K108" s="40" t="s">
        <v>86</v>
      </c>
      <c r="L108" s="40" t="s">
        <v>322</v>
      </c>
      <c r="M108" s="38">
        <f t="shared" si="4"/>
        <v>0</v>
      </c>
      <c r="N108" s="38"/>
      <c r="O108" s="38"/>
      <c r="P108" s="38"/>
      <c r="Q108" s="38"/>
      <c r="R108" s="38"/>
    </row>
    <row r="109" spans="1:18" ht="13.5">
      <c r="A109" s="40"/>
      <c r="B109" s="40"/>
      <c r="C109" s="40"/>
      <c r="D109" s="38"/>
      <c r="E109" s="38"/>
      <c r="F109" s="38"/>
      <c r="G109" s="38"/>
      <c r="H109" s="38"/>
      <c r="I109" s="38"/>
      <c r="J109" s="41" t="s">
        <v>376</v>
      </c>
      <c r="K109" s="41" t="s">
        <v>227</v>
      </c>
      <c r="L109" s="41" t="s">
        <v>357</v>
      </c>
      <c r="M109" s="38">
        <f t="shared" si="4"/>
        <v>0</v>
      </c>
      <c r="N109" s="38"/>
      <c r="O109" s="38"/>
      <c r="P109" s="38"/>
      <c r="Q109" s="38"/>
      <c r="R109" s="38"/>
    </row>
    <row r="110" spans="1:18" ht="13.5">
      <c r="A110" s="40"/>
      <c r="B110" s="40"/>
      <c r="C110" s="40"/>
      <c r="D110" s="38"/>
      <c r="E110" s="38"/>
      <c r="F110" s="38"/>
      <c r="G110" s="38"/>
      <c r="H110" s="38"/>
      <c r="I110" s="38"/>
      <c r="J110" s="40"/>
      <c r="K110" s="40" t="s">
        <v>88</v>
      </c>
      <c r="L110" s="40" t="s">
        <v>360</v>
      </c>
      <c r="M110" s="38">
        <f t="shared" si="4"/>
        <v>0</v>
      </c>
      <c r="N110" s="38"/>
      <c r="O110" s="38"/>
      <c r="P110" s="38"/>
      <c r="Q110" s="38"/>
      <c r="R110" s="38"/>
    </row>
    <row r="111" spans="1:18" ht="13.5">
      <c r="A111" s="40"/>
      <c r="B111" s="40"/>
      <c r="C111" s="40"/>
      <c r="D111" s="38"/>
      <c r="E111" s="38"/>
      <c r="F111" s="38"/>
      <c r="G111" s="38"/>
      <c r="H111" s="38"/>
      <c r="I111" s="38"/>
      <c r="J111" s="40"/>
      <c r="K111" s="40" t="s">
        <v>90</v>
      </c>
      <c r="L111" s="40" t="s">
        <v>362</v>
      </c>
      <c r="M111" s="38">
        <f t="shared" si="4"/>
        <v>0</v>
      </c>
      <c r="N111" s="38"/>
      <c r="O111" s="38"/>
      <c r="P111" s="38"/>
      <c r="Q111" s="38"/>
      <c r="R111" s="38"/>
    </row>
    <row r="112" spans="1:18" ht="13.5">
      <c r="A112" s="40"/>
      <c r="B112" s="40"/>
      <c r="C112" s="40"/>
      <c r="D112" s="38"/>
      <c r="E112" s="38"/>
      <c r="F112" s="38"/>
      <c r="G112" s="38"/>
      <c r="H112" s="38"/>
      <c r="I112" s="38"/>
      <c r="J112" s="40"/>
      <c r="K112" s="40" t="s">
        <v>92</v>
      </c>
      <c r="L112" s="40" t="s">
        <v>365</v>
      </c>
      <c r="M112" s="38">
        <f t="shared" si="4"/>
        <v>0</v>
      </c>
      <c r="N112" s="38"/>
      <c r="O112" s="38"/>
      <c r="P112" s="38"/>
      <c r="Q112" s="38"/>
      <c r="R112" s="38"/>
    </row>
    <row r="113" spans="1:18" ht="13.5">
      <c r="A113" s="40"/>
      <c r="B113" s="40"/>
      <c r="C113" s="40"/>
      <c r="D113" s="38"/>
      <c r="E113" s="38"/>
      <c r="F113" s="38"/>
      <c r="G113" s="38"/>
      <c r="H113" s="38"/>
      <c r="I113" s="38"/>
      <c r="J113" s="40"/>
      <c r="K113" s="40" t="s">
        <v>106</v>
      </c>
      <c r="L113" s="40" t="s">
        <v>357</v>
      </c>
      <c r="M113" s="38">
        <f t="shared" si="4"/>
        <v>0</v>
      </c>
      <c r="N113" s="38"/>
      <c r="O113" s="38"/>
      <c r="P113" s="38"/>
      <c r="Q113" s="38"/>
      <c r="R113" s="38"/>
    </row>
    <row r="114" spans="1:18" s="95" customFormat="1" ht="14.25" customHeight="1">
      <c r="A114" s="139" t="s">
        <v>45</v>
      </c>
      <c r="B114" s="139"/>
      <c r="C114" s="139"/>
      <c r="D114" s="94">
        <f>D78+D75+D70+D67+D62+D59+D53+D50+D46+D43+D39+D32+D24+D13+D8</f>
        <v>2293.7000000000003</v>
      </c>
      <c r="E114" s="94">
        <f t="shared" ref="E114:F114" si="5">E78+E75+E70+E67+E62+E59+E53+E50+E46+E43+E39+E32+E24+E13+E8</f>
        <v>2043.7</v>
      </c>
      <c r="F114" s="94">
        <f t="shared" si="5"/>
        <v>250</v>
      </c>
      <c r="G114" s="94"/>
      <c r="H114" s="94"/>
      <c r="I114" s="94"/>
      <c r="J114" s="139" t="s">
        <v>45</v>
      </c>
      <c r="K114" s="139"/>
      <c r="L114" s="139"/>
      <c r="M114" s="94">
        <f>M109+M106+M100+M97+M80+M67+M62+M50+M22+M8</f>
        <v>2293.7000000000003</v>
      </c>
      <c r="N114" s="94">
        <f>N109+N106+N100+N97+N80+N67+N62+N50+N22+N8</f>
        <v>2043.7</v>
      </c>
      <c r="O114" s="94">
        <f>O109+O106+O100+O97+O80+O67+O62+O50+O22+O8</f>
        <v>250</v>
      </c>
      <c r="P114" s="94"/>
      <c r="Q114" s="94"/>
      <c r="R114" s="94"/>
    </row>
  </sheetData>
  <mergeCells count="11">
    <mergeCell ref="A114:C114"/>
    <mergeCell ref="J114:L114"/>
    <mergeCell ref="A2:R2"/>
    <mergeCell ref="A4:I4"/>
    <mergeCell ref="J4:R4"/>
    <mergeCell ref="A5:C5"/>
    <mergeCell ref="D5:F5"/>
    <mergeCell ref="G5:I5"/>
    <mergeCell ref="J5:L5"/>
    <mergeCell ref="M5:O5"/>
    <mergeCell ref="P5:R5"/>
  </mergeCells>
  <phoneticPr fontId="24" type="noConversion"/>
  <pageMargins left="0.75138888888888899" right="0.75138888888888899" top="1" bottom="1" header="0.51180555555555596" footer="0.51180555555555596"/>
  <pageSetup paperSize="9" scale="68" fitToHeight="0" orientation="landscape"/>
</worksheet>
</file>

<file path=xl/worksheets/sheet9.xml><?xml version="1.0" encoding="utf-8"?>
<worksheet xmlns="http://schemas.openxmlformats.org/spreadsheetml/2006/main" xmlns:r="http://schemas.openxmlformats.org/officeDocument/2006/relationships">
  <dimension ref="A1:H12"/>
  <sheetViews>
    <sheetView topLeftCell="A6" workbookViewId="0">
      <selection activeCell="E9" sqref="E9"/>
    </sheetView>
  </sheetViews>
  <sheetFormatPr defaultColWidth="9" defaultRowHeight="13.5"/>
  <cols>
    <col min="1" max="1" width="31.375" style="24" customWidth="1"/>
    <col min="2" max="2" width="21.25" style="24" customWidth="1"/>
    <col min="3" max="3" width="21.375" style="24" customWidth="1"/>
    <col min="4" max="4" width="24.875" style="24" customWidth="1"/>
    <col min="5" max="5" width="23.5" style="24" customWidth="1"/>
    <col min="6" max="8" width="11.625" style="24" customWidth="1"/>
    <col min="9" max="16384" width="9" style="24"/>
  </cols>
  <sheetData>
    <row r="1" spans="1:8" ht="39.950000000000003" customHeight="1">
      <c r="A1" s="99" t="s">
        <v>377</v>
      </c>
      <c r="B1" s="99"/>
      <c r="C1" s="99"/>
      <c r="D1" s="99"/>
      <c r="E1" s="99"/>
      <c r="F1" s="26"/>
      <c r="G1" s="26"/>
      <c r="H1" s="26"/>
    </row>
    <row r="2" spans="1:8" ht="3" customHeight="1"/>
    <row r="3" spans="1:8" s="25" customFormat="1" ht="28.5" customHeight="1">
      <c r="A3" s="27" t="s">
        <v>436</v>
      </c>
      <c r="B3" s="27"/>
      <c r="C3" s="27"/>
      <c r="D3" s="27"/>
      <c r="E3" s="28" t="s">
        <v>47</v>
      </c>
    </row>
    <row r="4" spans="1:8" ht="30" customHeight="1">
      <c r="A4" s="143" t="s">
        <v>378</v>
      </c>
      <c r="B4" s="143" t="s">
        <v>379</v>
      </c>
      <c r="C4" s="143" t="s">
        <v>380</v>
      </c>
      <c r="D4" s="141" t="s">
        <v>381</v>
      </c>
      <c r="E4" s="141"/>
    </row>
    <row r="5" spans="1:8" ht="30" customHeight="1">
      <c r="A5" s="144"/>
      <c r="B5" s="144"/>
      <c r="C5" s="144"/>
      <c r="D5" s="29" t="s">
        <v>382</v>
      </c>
      <c r="E5" s="29" t="s">
        <v>383</v>
      </c>
    </row>
    <row r="6" spans="1:8" ht="30" customHeight="1">
      <c r="A6" s="30" t="s">
        <v>65</v>
      </c>
      <c r="B6" s="31">
        <v>41</v>
      </c>
      <c r="C6" s="31">
        <v>57</v>
      </c>
      <c r="D6" s="31">
        <f>B6-C6</f>
        <v>-16</v>
      </c>
      <c r="E6" s="32">
        <f>D6/C6</f>
        <v>-0.2807017543859649</v>
      </c>
    </row>
    <row r="7" spans="1:8" ht="30" customHeight="1">
      <c r="A7" s="31" t="s">
        <v>438</v>
      </c>
      <c r="B7" s="31"/>
      <c r="C7" s="31"/>
      <c r="D7" s="31"/>
      <c r="E7" s="32"/>
    </row>
    <row r="8" spans="1:8" ht="30" customHeight="1">
      <c r="A8" s="31" t="s">
        <v>442</v>
      </c>
      <c r="B8" s="31">
        <v>32</v>
      </c>
      <c r="C8" s="31">
        <v>48</v>
      </c>
      <c r="D8" s="31">
        <f t="shared" ref="D8:D11" si="0">B8-C8</f>
        <v>-16</v>
      </c>
      <c r="E8" s="32">
        <f t="shared" ref="E8:E11" si="1">D8/C8</f>
        <v>-0.33333333333333331</v>
      </c>
    </row>
    <row r="9" spans="1:8" ht="30" customHeight="1">
      <c r="A9" s="31" t="s">
        <v>439</v>
      </c>
      <c r="B9" s="31">
        <v>9</v>
      </c>
      <c r="C9" s="31">
        <v>9</v>
      </c>
      <c r="D9" s="31">
        <f t="shared" si="0"/>
        <v>0</v>
      </c>
      <c r="E9" s="32">
        <f t="shared" si="1"/>
        <v>0</v>
      </c>
    </row>
    <row r="10" spans="1:8" ht="30" customHeight="1">
      <c r="A10" s="31" t="s">
        <v>440</v>
      </c>
      <c r="B10" s="31"/>
      <c r="C10" s="31"/>
      <c r="D10" s="31"/>
      <c r="E10" s="32"/>
    </row>
    <row r="11" spans="1:8" ht="30" customHeight="1">
      <c r="A11" s="31" t="s">
        <v>441</v>
      </c>
      <c r="B11" s="31">
        <v>9</v>
      </c>
      <c r="C11" s="31">
        <v>9</v>
      </c>
      <c r="D11" s="31">
        <f t="shared" si="0"/>
        <v>0</v>
      </c>
      <c r="E11" s="32">
        <f t="shared" si="1"/>
        <v>0</v>
      </c>
    </row>
    <row r="12" spans="1:8" ht="132" customHeight="1">
      <c r="A12" s="142" t="s">
        <v>437</v>
      </c>
      <c r="B12" s="142"/>
      <c r="C12" s="142"/>
      <c r="D12" s="142"/>
      <c r="E12" s="142"/>
    </row>
  </sheetData>
  <mergeCells count="6">
    <mergeCell ref="A1:E1"/>
    <mergeCell ref="D4:E4"/>
    <mergeCell ref="A12:E12"/>
    <mergeCell ref="A4:A5"/>
    <mergeCell ref="B4:B5"/>
    <mergeCell ref="C4:C5"/>
  </mergeCells>
  <phoneticPr fontId="24"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附件1-1财政拨款收支预算总表</vt:lpstr>
      <vt:lpstr>附件1-2一般公共预算支出表</vt:lpstr>
      <vt:lpstr>附件1-3基本支出预算表</vt:lpstr>
      <vt:lpstr>附件1-4基金预算支出情况表</vt:lpstr>
      <vt:lpstr>附件1-5部门收支总表</vt:lpstr>
      <vt:lpstr>附件1-6部门收入总表</vt:lpstr>
      <vt:lpstr>附件1-7部门支出总表</vt:lpstr>
      <vt:lpstr>经济分类科目支出表</vt:lpstr>
      <vt:lpstr>“三公”经费公共预算财政拨款支出情况表</vt:lpstr>
      <vt:lpstr>省本级绩效目标表</vt:lpstr>
      <vt:lpstr>省对下绩效目标表</vt:lpstr>
      <vt:lpstr>政府采购表</vt:lpstr>
      <vt:lpstr>财政拨款支出明细表</vt:lpstr>
      <vt:lpstr>财政拨款支出明细表!Print_Titles</vt:lpstr>
      <vt:lpstr>'附件1-3基本支出预算表'!Print_Titles</vt:lpstr>
      <vt:lpstr>经济分类科目支出表!Print_Titles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 Inc.</cp:lastModifiedBy>
  <dcterms:created xsi:type="dcterms:W3CDTF">2006-09-16T00:00:00Z</dcterms:created>
  <dcterms:modified xsi:type="dcterms:W3CDTF">2019-02-27T14:15:29Z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